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xVal>
          <yVal>
            <numRef>
              <f>gráficos!$B$7:$B$444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0.6314</v>
      </c>
      <c r="E2" t="n">
        <v>158.37</v>
      </c>
      <c r="F2" t="n">
        <v>111.64</v>
      </c>
      <c r="G2" t="n">
        <v>5.89</v>
      </c>
      <c r="H2" t="n">
        <v>0.09</v>
      </c>
      <c r="I2" t="n">
        <v>1137</v>
      </c>
      <c r="J2" t="n">
        <v>194.77</v>
      </c>
      <c r="K2" t="n">
        <v>54.38</v>
      </c>
      <c r="L2" t="n">
        <v>1</v>
      </c>
      <c r="M2" t="n">
        <v>1135</v>
      </c>
      <c r="N2" t="n">
        <v>39.4</v>
      </c>
      <c r="O2" t="n">
        <v>24256.19</v>
      </c>
      <c r="P2" t="n">
        <v>1572.23</v>
      </c>
      <c r="Q2" t="n">
        <v>1263.44</v>
      </c>
      <c r="R2" t="n">
        <v>1222.07</v>
      </c>
      <c r="S2" t="n">
        <v>108.84</v>
      </c>
      <c r="T2" t="n">
        <v>550098.27</v>
      </c>
      <c r="U2" t="n">
        <v>0.09</v>
      </c>
      <c r="V2" t="n">
        <v>0.65</v>
      </c>
      <c r="W2" t="n">
        <v>22.52</v>
      </c>
      <c r="X2" t="n">
        <v>34</v>
      </c>
      <c r="Y2" t="n">
        <v>0.5</v>
      </c>
      <c r="Z2" t="n">
        <v>10</v>
      </c>
      <c r="AA2" t="n">
        <v>9074.135501051947</v>
      </c>
      <c r="AB2" t="n">
        <v>12415.63251514494</v>
      </c>
      <c r="AC2" t="n">
        <v>11230.70197334871</v>
      </c>
      <c r="AD2" t="n">
        <v>9074135.501051947</v>
      </c>
      <c r="AE2" t="n">
        <v>12415632.51514494</v>
      </c>
      <c r="AF2" t="n">
        <v>8.562190448265571e-07</v>
      </c>
      <c r="AG2" t="n">
        <v>6.59875</v>
      </c>
      <c r="AH2" t="n">
        <v>11230701.97334871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0.8974</v>
      </c>
      <c r="E3" t="n">
        <v>111.43</v>
      </c>
      <c r="F3" t="n">
        <v>90.98</v>
      </c>
      <c r="G3" t="n">
        <v>11.84</v>
      </c>
      <c r="H3" t="n">
        <v>0.18</v>
      </c>
      <c r="I3" t="n">
        <v>461</v>
      </c>
      <c r="J3" t="n">
        <v>196.32</v>
      </c>
      <c r="K3" t="n">
        <v>54.38</v>
      </c>
      <c r="L3" t="n">
        <v>2</v>
      </c>
      <c r="M3" t="n">
        <v>459</v>
      </c>
      <c r="N3" t="n">
        <v>39.95</v>
      </c>
      <c r="O3" t="n">
        <v>24447.22</v>
      </c>
      <c r="P3" t="n">
        <v>1280.25</v>
      </c>
      <c r="Q3" t="n">
        <v>1262.59</v>
      </c>
      <c r="R3" t="n">
        <v>547.51</v>
      </c>
      <c r="S3" t="n">
        <v>108.84</v>
      </c>
      <c r="T3" t="n">
        <v>216198.48</v>
      </c>
      <c r="U3" t="n">
        <v>0.2</v>
      </c>
      <c r="V3" t="n">
        <v>0.8</v>
      </c>
      <c r="W3" t="n">
        <v>21.39</v>
      </c>
      <c r="X3" t="n">
        <v>13.38</v>
      </c>
      <c r="Y3" t="n">
        <v>0.5</v>
      </c>
      <c r="Z3" t="n">
        <v>10</v>
      </c>
      <c r="AA3" t="n">
        <v>5209.086052250123</v>
      </c>
      <c r="AB3" t="n">
        <v>7127.301345346569</v>
      </c>
      <c r="AC3" t="n">
        <v>6447.081708176689</v>
      </c>
      <c r="AD3" t="n">
        <v>5209086.052250123</v>
      </c>
      <c r="AE3" t="n">
        <v>7127301.345346569</v>
      </c>
      <c r="AF3" t="n">
        <v>1.21693216792422e-06</v>
      </c>
      <c r="AG3" t="n">
        <v>4.642916666666667</v>
      </c>
      <c r="AH3" t="n">
        <v>6447081.708176689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1.0024</v>
      </c>
      <c r="E4" t="n">
        <v>99.76000000000001</v>
      </c>
      <c r="F4" t="n">
        <v>85.97</v>
      </c>
      <c r="G4" t="n">
        <v>17.79</v>
      </c>
      <c r="H4" t="n">
        <v>0.27</v>
      </c>
      <c r="I4" t="n">
        <v>290</v>
      </c>
      <c r="J4" t="n">
        <v>197.88</v>
      </c>
      <c r="K4" t="n">
        <v>54.38</v>
      </c>
      <c r="L4" t="n">
        <v>3</v>
      </c>
      <c r="M4" t="n">
        <v>288</v>
      </c>
      <c r="N4" t="n">
        <v>40.5</v>
      </c>
      <c r="O4" t="n">
        <v>24639</v>
      </c>
      <c r="P4" t="n">
        <v>1207.72</v>
      </c>
      <c r="Q4" t="n">
        <v>1262.2</v>
      </c>
      <c r="R4" t="n">
        <v>383.34</v>
      </c>
      <c r="S4" t="n">
        <v>108.84</v>
      </c>
      <c r="T4" t="n">
        <v>134970.02</v>
      </c>
      <c r="U4" t="n">
        <v>0.28</v>
      </c>
      <c r="V4" t="n">
        <v>0.84</v>
      </c>
      <c r="W4" t="n">
        <v>21.14</v>
      </c>
      <c r="X4" t="n">
        <v>8.369999999999999</v>
      </c>
      <c r="Y4" t="n">
        <v>0.5</v>
      </c>
      <c r="Z4" t="n">
        <v>10</v>
      </c>
      <c r="AA4" t="n">
        <v>4404.147262536369</v>
      </c>
      <c r="AB4" t="n">
        <v>6025.948581867014</v>
      </c>
      <c r="AC4" t="n">
        <v>5450.840506685352</v>
      </c>
      <c r="AD4" t="n">
        <v>4404147.262536368</v>
      </c>
      <c r="AE4" t="n">
        <v>6025948.581867014</v>
      </c>
      <c r="AF4" t="n">
        <v>1.359318927041718e-06</v>
      </c>
      <c r="AG4" t="n">
        <v>4.156666666666667</v>
      </c>
      <c r="AH4" t="n">
        <v>5450840.506685352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1.0591</v>
      </c>
      <c r="E5" t="n">
        <v>94.42</v>
      </c>
      <c r="F5" t="n">
        <v>83.66</v>
      </c>
      <c r="G5" t="n">
        <v>23.68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1173.18</v>
      </c>
      <c r="Q5" t="n">
        <v>1262.08</v>
      </c>
      <c r="R5" t="n">
        <v>308.99</v>
      </c>
      <c r="S5" t="n">
        <v>108.84</v>
      </c>
      <c r="T5" t="n">
        <v>98183.91</v>
      </c>
      <c r="U5" t="n">
        <v>0.35</v>
      </c>
      <c r="V5" t="n">
        <v>0.87</v>
      </c>
      <c r="W5" t="n">
        <v>20.98</v>
      </c>
      <c r="X5" t="n">
        <v>6.07</v>
      </c>
      <c r="Y5" t="n">
        <v>0.5</v>
      </c>
      <c r="Z5" t="n">
        <v>10</v>
      </c>
      <c r="AA5" t="n">
        <v>4052.656881113937</v>
      </c>
      <c r="AB5" t="n">
        <v>5545.023935343594</v>
      </c>
      <c r="AC5" t="n">
        <v>5015.814633444162</v>
      </c>
      <c r="AD5" t="n">
        <v>4052656.881113937</v>
      </c>
      <c r="AE5" t="n">
        <v>5545023.935343593</v>
      </c>
      <c r="AF5" t="n">
        <v>1.436207776965167e-06</v>
      </c>
      <c r="AG5" t="n">
        <v>3.934166666666667</v>
      </c>
      <c r="AH5" t="n">
        <v>5015814.633444162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1.0944</v>
      </c>
      <c r="E6" t="n">
        <v>91.37</v>
      </c>
      <c r="F6" t="n">
        <v>82.36</v>
      </c>
      <c r="G6" t="n">
        <v>29.59</v>
      </c>
      <c r="H6" t="n">
        <v>0.44</v>
      </c>
      <c r="I6" t="n">
        <v>167</v>
      </c>
      <c r="J6" t="n">
        <v>201.01</v>
      </c>
      <c r="K6" t="n">
        <v>54.38</v>
      </c>
      <c r="L6" t="n">
        <v>5</v>
      </c>
      <c r="M6" t="n">
        <v>165</v>
      </c>
      <c r="N6" t="n">
        <v>41.63</v>
      </c>
      <c r="O6" t="n">
        <v>25024.84</v>
      </c>
      <c r="P6" t="n">
        <v>1152.57</v>
      </c>
      <c r="Q6" t="n">
        <v>1262.1</v>
      </c>
      <c r="R6" t="n">
        <v>265.96</v>
      </c>
      <c r="S6" t="n">
        <v>108.84</v>
      </c>
      <c r="T6" t="n">
        <v>76894.52</v>
      </c>
      <c r="U6" t="n">
        <v>0.41</v>
      </c>
      <c r="V6" t="n">
        <v>0.88</v>
      </c>
      <c r="W6" t="n">
        <v>20.93</v>
      </c>
      <c r="X6" t="n">
        <v>4.77</v>
      </c>
      <c r="Y6" t="n">
        <v>0.5</v>
      </c>
      <c r="Z6" t="n">
        <v>10</v>
      </c>
      <c r="AA6" t="n">
        <v>3856.385864829725</v>
      </c>
      <c r="AB6" t="n">
        <v>5276.477271997393</v>
      </c>
      <c r="AC6" t="n">
        <v>4772.897686740123</v>
      </c>
      <c r="AD6" t="n">
        <v>3856385.864829725</v>
      </c>
      <c r="AE6" t="n">
        <v>5276477.271997392</v>
      </c>
      <c r="AF6" t="n">
        <v>1.484076849316098e-06</v>
      </c>
      <c r="AG6" t="n">
        <v>3.807083333333333</v>
      </c>
      <c r="AH6" t="n">
        <v>4772897.686740124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1.1194</v>
      </c>
      <c r="E7" t="n">
        <v>89.33</v>
      </c>
      <c r="F7" t="n">
        <v>81.48999999999999</v>
      </c>
      <c r="G7" t="n">
        <v>35.69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1138.16</v>
      </c>
      <c r="Q7" t="n">
        <v>1262.04</v>
      </c>
      <c r="R7" t="n">
        <v>238.1</v>
      </c>
      <c r="S7" t="n">
        <v>108.84</v>
      </c>
      <c r="T7" t="n">
        <v>63111.83</v>
      </c>
      <c r="U7" t="n">
        <v>0.46</v>
      </c>
      <c r="V7" t="n">
        <v>0.89</v>
      </c>
      <c r="W7" t="n">
        <v>20.86</v>
      </c>
      <c r="X7" t="n">
        <v>3.9</v>
      </c>
      <c r="Y7" t="n">
        <v>0.5</v>
      </c>
      <c r="Z7" t="n">
        <v>10</v>
      </c>
      <c r="AA7" t="n">
        <v>3726.03998849339</v>
      </c>
      <c r="AB7" t="n">
        <v>5098.132293539791</v>
      </c>
      <c r="AC7" t="n">
        <v>4611.573702717775</v>
      </c>
      <c r="AD7" t="n">
        <v>3726039.98849339</v>
      </c>
      <c r="AE7" t="n">
        <v>5098132.293539791</v>
      </c>
      <c r="AF7" t="n">
        <v>1.517978458629788e-06</v>
      </c>
      <c r="AG7" t="n">
        <v>3.722083333333333</v>
      </c>
      <c r="AH7" t="n">
        <v>4611573.702717775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1.1366</v>
      </c>
      <c r="E8" t="n">
        <v>87.98</v>
      </c>
      <c r="F8" t="n">
        <v>80.92</v>
      </c>
      <c r="G8" t="n">
        <v>41.5</v>
      </c>
      <c r="H8" t="n">
        <v>0.61</v>
      </c>
      <c r="I8" t="n">
        <v>117</v>
      </c>
      <c r="J8" t="n">
        <v>204.16</v>
      </c>
      <c r="K8" t="n">
        <v>54.38</v>
      </c>
      <c r="L8" t="n">
        <v>7</v>
      </c>
      <c r="M8" t="n">
        <v>115</v>
      </c>
      <c r="N8" t="n">
        <v>42.78</v>
      </c>
      <c r="O8" t="n">
        <v>25413.94</v>
      </c>
      <c r="P8" t="n">
        <v>1128.17</v>
      </c>
      <c r="Q8" t="n">
        <v>1262.06</v>
      </c>
      <c r="R8" t="n">
        <v>218.84</v>
      </c>
      <c r="S8" t="n">
        <v>108.84</v>
      </c>
      <c r="T8" t="n">
        <v>53581.34</v>
      </c>
      <c r="U8" t="n">
        <v>0.5</v>
      </c>
      <c r="V8" t="n">
        <v>0.9</v>
      </c>
      <c r="W8" t="n">
        <v>20.85</v>
      </c>
      <c r="X8" t="n">
        <v>3.33</v>
      </c>
      <c r="Y8" t="n">
        <v>0.5</v>
      </c>
      <c r="Z8" t="n">
        <v>10</v>
      </c>
      <c r="AA8" t="n">
        <v>3639.954882634451</v>
      </c>
      <c r="AB8" t="n">
        <v>4980.346853896749</v>
      </c>
      <c r="AC8" t="n">
        <v>4505.029540121365</v>
      </c>
      <c r="AD8" t="n">
        <v>3639954.882634451</v>
      </c>
      <c r="AE8" t="n">
        <v>4980346.853896749</v>
      </c>
      <c r="AF8" t="n">
        <v>1.541302765837607e-06</v>
      </c>
      <c r="AG8" t="n">
        <v>3.665833333333333</v>
      </c>
      <c r="AH8" t="n">
        <v>4505029.540121365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1.1496</v>
      </c>
      <c r="E9" t="n">
        <v>86.98</v>
      </c>
      <c r="F9" t="n">
        <v>80.5</v>
      </c>
      <c r="G9" t="n">
        <v>47.35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100</v>
      </c>
      <c r="N9" t="n">
        <v>43.37</v>
      </c>
      <c r="O9" t="n">
        <v>25609.61</v>
      </c>
      <c r="P9" t="n">
        <v>1119.83</v>
      </c>
      <c r="Q9" t="n">
        <v>1262.02</v>
      </c>
      <c r="R9" t="n">
        <v>205.99</v>
      </c>
      <c r="S9" t="n">
        <v>108.84</v>
      </c>
      <c r="T9" t="n">
        <v>47232.5</v>
      </c>
      <c r="U9" t="n">
        <v>0.53</v>
      </c>
      <c r="V9" t="n">
        <v>0.9</v>
      </c>
      <c r="W9" t="n">
        <v>20.81</v>
      </c>
      <c r="X9" t="n">
        <v>2.91</v>
      </c>
      <c r="Y9" t="n">
        <v>0.5</v>
      </c>
      <c r="Z9" t="n">
        <v>10</v>
      </c>
      <c r="AA9" t="n">
        <v>3575.095155488402</v>
      </c>
      <c r="AB9" t="n">
        <v>4891.602913806305</v>
      </c>
      <c r="AC9" t="n">
        <v>4424.755197120257</v>
      </c>
      <c r="AD9" t="n">
        <v>3575095.155488402</v>
      </c>
      <c r="AE9" t="n">
        <v>4891602.913806305</v>
      </c>
      <c r="AF9" t="n">
        <v>1.558931602680725e-06</v>
      </c>
      <c r="AG9" t="n">
        <v>3.624166666666667</v>
      </c>
      <c r="AH9" t="n">
        <v>4424755.197120257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1.1608</v>
      </c>
      <c r="E10" t="n">
        <v>86.15000000000001</v>
      </c>
      <c r="F10" t="n">
        <v>80.13</v>
      </c>
      <c r="G10" t="n">
        <v>53.42</v>
      </c>
      <c r="H10" t="n">
        <v>0.77</v>
      </c>
      <c r="I10" t="n">
        <v>90</v>
      </c>
      <c r="J10" t="n">
        <v>207.34</v>
      </c>
      <c r="K10" t="n">
        <v>54.38</v>
      </c>
      <c r="L10" t="n">
        <v>9</v>
      </c>
      <c r="M10" t="n">
        <v>88</v>
      </c>
      <c r="N10" t="n">
        <v>43.96</v>
      </c>
      <c r="O10" t="n">
        <v>25806.1</v>
      </c>
      <c r="P10" t="n">
        <v>1112.93</v>
      </c>
      <c r="Q10" t="n">
        <v>1262.02</v>
      </c>
      <c r="R10" t="n">
        <v>193.87</v>
      </c>
      <c r="S10" t="n">
        <v>108.84</v>
      </c>
      <c r="T10" t="n">
        <v>41231.2</v>
      </c>
      <c r="U10" t="n">
        <v>0.5600000000000001</v>
      </c>
      <c r="V10" t="n">
        <v>0.9</v>
      </c>
      <c r="W10" t="n">
        <v>20.79</v>
      </c>
      <c r="X10" t="n">
        <v>2.55</v>
      </c>
      <c r="Y10" t="n">
        <v>0.5</v>
      </c>
      <c r="Z10" t="n">
        <v>10</v>
      </c>
      <c r="AA10" t="n">
        <v>3520.862145787771</v>
      </c>
      <c r="AB10" t="n">
        <v>4817.398917342372</v>
      </c>
      <c r="AC10" t="n">
        <v>4357.63312593288</v>
      </c>
      <c r="AD10" t="n">
        <v>3520862.145787771</v>
      </c>
      <c r="AE10" t="n">
        <v>4817398.917342371</v>
      </c>
      <c r="AF10" t="n">
        <v>1.574119523653259e-06</v>
      </c>
      <c r="AG10" t="n">
        <v>3.589583333333334</v>
      </c>
      <c r="AH10" t="n">
        <v>4357633.12593288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1.169</v>
      </c>
      <c r="E11" t="n">
        <v>85.55</v>
      </c>
      <c r="F11" t="n">
        <v>79.88</v>
      </c>
      <c r="G11" t="n">
        <v>59.17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1106.74</v>
      </c>
      <c r="Q11" t="n">
        <v>1261.97</v>
      </c>
      <c r="R11" t="n">
        <v>185.43</v>
      </c>
      <c r="S11" t="n">
        <v>108.84</v>
      </c>
      <c r="T11" t="n">
        <v>37059.73</v>
      </c>
      <c r="U11" t="n">
        <v>0.59</v>
      </c>
      <c r="V11" t="n">
        <v>0.91</v>
      </c>
      <c r="W11" t="n">
        <v>20.79</v>
      </c>
      <c r="X11" t="n">
        <v>2.29</v>
      </c>
      <c r="Y11" t="n">
        <v>0.5</v>
      </c>
      <c r="Z11" t="n">
        <v>10</v>
      </c>
      <c r="AA11" t="n">
        <v>3479.760611225348</v>
      </c>
      <c r="AB11" t="n">
        <v>4761.161984482331</v>
      </c>
      <c r="AC11" t="n">
        <v>4306.763367015973</v>
      </c>
      <c r="AD11" t="n">
        <v>3479760.611225348</v>
      </c>
      <c r="AE11" t="n">
        <v>4761161.984482331</v>
      </c>
      <c r="AF11" t="n">
        <v>1.585239251508149e-06</v>
      </c>
      <c r="AG11" t="n">
        <v>3.564583333333333</v>
      </c>
      <c r="AH11" t="n">
        <v>4306763.367015973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1.1768</v>
      </c>
      <c r="E12" t="n">
        <v>84.98</v>
      </c>
      <c r="F12" t="n">
        <v>79.62</v>
      </c>
      <c r="G12" t="n">
        <v>65.44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1101.46</v>
      </c>
      <c r="Q12" t="n">
        <v>1261.97</v>
      </c>
      <c r="R12" t="n">
        <v>177.68</v>
      </c>
      <c r="S12" t="n">
        <v>108.84</v>
      </c>
      <c r="T12" t="n">
        <v>33222.73</v>
      </c>
      <c r="U12" t="n">
        <v>0.61</v>
      </c>
      <c r="V12" t="n">
        <v>0.91</v>
      </c>
      <c r="W12" t="n">
        <v>20.75</v>
      </c>
      <c r="X12" t="n">
        <v>2.04</v>
      </c>
      <c r="Y12" t="n">
        <v>0.5</v>
      </c>
      <c r="Z12" t="n">
        <v>10</v>
      </c>
      <c r="AA12" t="n">
        <v>3442.124022786455</v>
      </c>
      <c r="AB12" t="n">
        <v>4709.66594377114</v>
      </c>
      <c r="AC12" t="n">
        <v>4260.182036155111</v>
      </c>
      <c r="AD12" t="n">
        <v>3442124.022786456</v>
      </c>
      <c r="AE12" t="n">
        <v>4709665.94377114</v>
      </c>
      <c r="AF12" t="n">
        <v>1.59581655361402e-06</v>
      </c>
      <c r="AG12" t="n">
        <v>3.540833333333333</v>
      </c>
      <c r="AH12" t="n">
        <v>4260182.036155111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1.1821</v>
      </c>
      <c r="E13" t="n">
        <v>84.59999999999999</v>
      </c>
      <c r="F13" t="n">
        <v>79.48</v>
      </c>
      <c r="G13" t="n">
        <v>71.17</v>
      </c>
      <c r="H13" t="n">
        <v>1</v>
      </c>
      <c r="I13" t="n">
        <v>67</v>
      </c>
      <c r="J13" t="n">
        <v>212.16</v>
      </c>
      <c r="K13" t="n">
        <v>54.38</v>
      </c>
      <c r="L13" t="n">
        <v>12</v>
      </c>
      <c r="M13" t="n">
        <v>65</v>
      </c>
      <c r="N13" t="n">
        <v>45.78</v>
      </c>
      <c r="O13" t="n">
        <v>26400.51</v>
      </c>
      <c r="P13" t="n">
        <v>1097.45</v>
      </c>
      <c r="Q13" t="n">
        <v>1261.95</v>
      </c>
      <c r="R13" t="n">
        <v>172.21</v>
      </c>
      <c r="S13" t="n">
        <v>108.84</v>
      </c>
      <c r="T13" t="n">
        <v>30515.31</v>
      </c>
      <c r="U13" t="n">
        <v>0.63</v>
      </c>
      <c r="V13" t="n">
        <v>0.91</v>
      </c>
      <c r="W13" t="n">
        <v>20.76</v>
      </c>
      <c r="X13" t="n">
        <v>1.89</v>
      </c>
      <c r="Y13" t="n">
        <v>0.5</v>
      </c>
      <c r="Z13" t="n">
        <v>10</v>
      </c>
      <c r="AA13" t="n">
        <v>3416.494712601261</v>
      </c>
      <c r="AB13" t="n">
        <v>4674.598790890387</v>
      </c>
      <c r="AC13" t="n">
        <v>4228.461643128241</v>
      </c>
      <c r="AD13" t="n">
        <v>3416494.712601261</v>
      </c>
      <c r="AE13" t="n">
        <v>4674598.790890387</v>
      </c>
      <c r="AF13" t="n">
        <v>1.603003694788522e-06</v>
      </c>
      <c r="AG13" t="n">
        <v>3.525</v>
      </c>
      <c r="AH13" t="n">
        <v>4228461.643128241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1.1866</v>
      </c>
      <c r="E14" t="n">
        <v>84.27</v>
      </c>
      <c r="F14" t="n">
        <v>79.34999999999999</v>
      </c>
      <c r="G14" t="n">
        <v>76.79000000000001</v>
      </c>
      <c r="H14" t="n">
        <v>1.08</v>
      </c>
      <c r="I14" t="n">
        <v>62</v>
      </c>
      <c r="J14" t="n">
        <v>213.78</v>
      </c>
      <c r="K14" t="n">
        <v>54.38</v>
      </c>
      <c r="L14" t="n">
        <v>13</v>
      </c>
      <c r="M14" t="n">
        <v>60</v>
      </c>
      <c r="N14" t="n">
        <v>46.4</v>
      </c>
      <c r="O14" t="n">
        <v>26600.32</v>
      </c>
      <c r="P14" t="n">
        <v>1093.46</v>
      </c>
      <c r="Q14" t="n">
        <v>1261.99</v>
      </c>
      <c r="R14" t="n">
        <v>168.36</v>
      </c>
      <c r="S14" t="n">
        <v>108.84</v>
      </c>
      <c r="T14" t="n">
        <v>28617.02</v>
      </c>
      <c r="U14" t="n">
        <v>0.65</v>
      </c>
      <c r="V14" t="n">
        <v>0.91</v>
      </c>
      <c r="W14" t="n">
        <v>20.75</v>
      </c>
      <c r="X14" t="n">
        <v>1.76</v>
      </c>
      <c r="Y14" t="n">
        <v>0.5</v>
      </c>
      <c r="Z14" t="n">
        <v>10</v>
      </c>
      <c r="AA14" t="n">
        <v>3393.558271264071</v>
      </c>
      <c r="AB14" t="n">
        <v>4643.216139968466</v>
      </c>
      <c r="AC14" t="n">
        <v>4200.074108364483</v>
      </c>
      <c r="AD14" t="n">
        <v>3393558.271264071</v>
      </c>
      <c r="AE14" t="n">
        <v>4643216.139968466</v>
      </c>
      <c r="AF14" t="n">
        <v>1.609105984464987e-06</v>
      </c>
      <c r="AG14" t="n">
        <v>3.51125</v>
      </c>
      <c r="AH14" t="n">
        <v>4200074.108364482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1.1918</v>
      </c>
      <c r="E15" t="n">
        <v>83.91</v>
      </c>
      <c r="F15" t="n">
        <v>79.17</v>
      </c>
      <c r="G15" t="n">
        <v>83.34</v>
      </c>
      <c r="H15" t="n">
        <v>1.15</v>
      </c>
      <c r="I15" t="n">
        <v>57</v>
      </c>
      <c r="J15" t="n">
        <v>215.41</v>
      </c>
      <c r="K15" t="n">
        <v>54.38</v>
      </c>
      <c r="L15" t="n">
        <v>14</v>
      </c>
      <c r="M15" t="n">
        <v>55</v>
      </c>
      <c r="N15" t="n">
        <v>47.03</v>
      </c>
      <c r="O15" t="n">
        <v>26801</v>
      </c>
      <c r="P15" t="n">
        <v>1089.96</v>
      </c>
      <c r="Q15" t="n">
        <v>1261.91</v>
      </c>
      <c r="R15" t="n">
        <v>162.82</v>
      </c>
      <c r="S15" t="n">
        <v>108.84</v>
      </c>
      <c r="T15" t="n">
        <v>25874.08</v>
      </c>
      <c r="U15" t="n">
        <v>0.67</v>
      </c>
      <c r="V15" t="n">
        <v>0.91</v>
      </c>
      <c r="W15" t="n">
        <v>20.74</v>
      </c>
      <c r="X15" t="n">
        <v>1.59</v>
      </c>
      <c r="Y15" t="n">
        <v>0.5</v>
      </c>
      <c r="Z15" t="n">
        <v>10</v>
      </c>
      <c r="AA15" t="n">
        <v>3369.007666870674</v>
      </c>
      <c r="AB15" t="n">
        <v>4609.624919941193</v>
      </c>
      <c r="AC15" t="n">
        <v>4169.68878723104</v>
      </c>
      <c r="AD15" t="n">
        <v>3369007.666870674</v>
      </c>
      <c r="AE15" t="n">
        <v>4609624.919941193</v>
      </c>
      <c r="AF15" t="n">
        <v>1.616157519202234e-06</v>
      </c>
      <c r="AG15" t="n">
        <v>3.49625</v>
      </c>
      <c r="AH15" t="n">
        <v>4169688.78723104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1.1953</v>
      </c>
      <c r="E16" t="n">
        <v>83.66</v>
      </c>
      <c r="F16" t="n">
        <v>79.08</v>
      </c>
      <c r="G16" t="n">
        <v>89.53</v>
      </c>
      <c r="H16" t="n">
        <v>1.23</v>
      </c>
      <c r="I16" t="n">
        <v>53</v>
      </c>
      <c r="J16" t="n">
        <v>217.04</v>
      </c>
      <c r="K16" t="n">
        <v>54.38</v>
      </c>
      <c r="L16" t="n">
        <v>15</v>
      </c>
      <c r="M16" t="n">
        <v>51</v>
      </c>
      <c r="N16" t="n">
        <v>47.66</v>
      </c>
      <c r="O16" t="n">
        <v>27002.55</v>
      </c>
      <c r="P16" t="n">
        <v>1085.8</v>
      </c>
      <c r="Q16" t="n">
        <v>1261.94</v>
      </c>
      <c r="R16" t="n">
        <v>159.84</v>
      </c>
      <c r="S16" t="n">
        <v>108.84</v>
      </c>
      <c r="T16" t="n">
        <v>24400.12</v>
      </c>
      <c r="U16" t="n">
        <v>0.68</v>
      </c>
      <c r="V16" t="n">
        <v>0.92</v>
      </c>
      <c r="W16" t="n">
        <v>20.73</v>
      </c>
      <c r="X16" t="n">
        <v>1.5</v>
      </c>
      <c r="Y16" t="n">
        <v>0.5</v>
      </c>
      <c r="Z16" t="n">
        <v>10</v>
      </c>
      <c r="AA16" t="n">
        <v>3349.456749628819</v>
      </c>
      <c r="AB16" t="n">
        <v>4582.87449244529</v>
      </c>
      <c r="AC16" t="n">
        <v>4145.491382990887</v>
      </c>
      <c r="AD16" t="n">
        <v>3349456.749628819</v>
      </c>
      <c r="AE16" t="n">
        <v>4582874.49244529</v>
      </c>
      <c r="AF16" t="n">
        <v>1.620903744506151e-06</v>
      </c>
      <c r="AG16" t="n">
        <v>3.485833333333333</v>
      </c>
      <c r="AH16" t="n">
        <v>4145491.382990887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1.1982</v>
      </c>
      <c r="E17" t="n">
        <v>83.45999999999999</v>
      </c>
      <c r="F17" t="n">
        <v>79</v>
      </c>
      <c r="G17" t="n">
        <v>94.79000000000001</v>
      </c>
      <c r="H17" t="n">
        <v>1.3</v>
      </c>
      <c r="I17" t="n">
        <v>50</v>
      </c>
      <c r="J17" t="n">
        <v>218.68</v>
      </c>
      <c r="K17" t="n">
        <v>54.38</v>
      </c>
      <c r="L17" t="n">
        <v>16</v>
      </c>
      <c r="M17" t="n">
        <v>48</v>
      </c>
      <c r="N17" t="n">
        <v>48.31</v>
      </c>
      <c r="O17" t="n">
        <v>27204.98</v>
      </c>
      <c r="P17" t="n">
        <v>1082.94</v>
      </c>
      <c r="Q17" t="n">
        <v>1261.9</v>
      </c>
      <c r="R17" t="n">
        <v>156.96</v>
      </c>
      <c r="S17" t="n">
        <v>108.84</v>
      </c>
      <c r="T17" t="n">
        <v>22978.21</v>
      </c>
      <c r="U17" t="n">
        <v>0.6899999999999999</v>
      </c>
      <c r="V17" t="n">
        <v>0.92</v>
      </c>
      <c r="W17" t="n">
        <v>20.73</v>
      </c>
      <c r="X17" t="n">
        <v>1.41</v>
      </c>
      <c r="Y17" t="n">
        <v>0.5</v>
      </c>
      <c r="Z17" t="n">
        <v>10</v>
      </c>
      <c r="AA17" t="n">
        <v>3334.454496759653</v>
      </c>
      <c r="AB17" t="n">
        <v>4562.347748217012</v>
      </c>
      <c r="AC17" t="n">
        <v>4126.923682422289</v>
      </c>
      <c r="AD17" t="n">
        <v>3334454.496759653</v>
      </c>
      <c r="AE17" t="n">
        <v>4562347.748217012</v>
      </c>
      <c r="AF17" t="n">
        <v>1.624836331186539e-06</v>
      </c>
      <c r="AG17" t="n">
        <v>3.4775</v>
      </c>
      <c r="AH17" t="n">
        <v>4126923.682422289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1.2013</v>
      </c>
      <c r="E18" t="n">
        <v>83.23999999999999</v>
      </c>
      <c r="F18" t="n">
        <v>78.90000000000001</v>
      </c>
      <c r="G18" t="n">
        <v>100.72</v>
      </c>
      <c r="H18" t="n">
        <v>1.37</v>
      </c>
      <c r="I18" t="n">
        <v>47</v>
      </c>
      <c r="J18" t="n">
        <v>220.33</v>
      </c>
      <c r="K18" t="n">
        <v>54.38</v>
      </c>
      <c r="L18" t="n">
        <v>17</v>
      </c>
      <c r="M18" t="n">
        <v>45</v>
      </c>
      <c r="N18" t="n">
        <v>48.95</v>
      </c>
      <c r="O18" t="n">
        <v>27408.3</v>
      </c>
      <c r="P18" t="n">
        <v>1079.35</v>
      </c>
      <c r="Q18" t="n">
        <v>1261.91</v>
      </c>
      <c r="R18" t="n">
        <v>153.85</v>
      </c>
      <c r="S18" t="n">
        <v>108.84</v>
      </c>
      <c r="T18" t="n">
        <v>21437.11</v>
      </c>
      <c r="U18" t="n">
        <v>0.71</v>
      </c>
      <c r="V18" t="n">
        <v>0.92</v>
      </c>
      <c r="W18" t="n">
        <v>20.72</v>
      </c>
      <c r="X18" t="n">
        <v>1.32</v>
      </c>
      <c r="Y18" t="n">
        <v>0.5</v>
      </c>
      <c r="Z18" t="n">
        <v>10</v>
      </c>
      <c r="AA18" t="n">
        <v>3317.218580604742</v>
      </c>
      <c r="AB18" t="n">
        <v>4538.764807338905</v>
      </c>
      <c r="AC18" t="n">
        <v>4105.591464322725</v>
      </c>
      <c r="AD18" t="n">
        <v>3317218.580604742</v>
      </c>
      <c r="AE18" t="n">
        <v>4538764.807338906</v>
      </c>
      <c r="AF18" t="n">
        <v>1.629040130741437e-06</v>
      </c>
      <c r="AG18" t="n">
        <v>3.468333333333333</v>
      </c>
      <c r="AH18" t="n">
        <v>4105591.464322725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1.2044</v>
      </c>
      <c r="E19" t="n">
        <v>83.03</v>
      </c>
      <c r="F19" t="n">
        <v>78.8</v>
      </c>
      <c r="G19" t="n">
        <v>107.46</v>
      </c>
      <c r="H19" t="n">
        <v>1.44</v>
      </c>
      <c r="I19" t="n">
        <v>44</v>
      </c>
      <c r="J19" t="n">
        <v>221.99</v>
      </c>
      <c r="K19" t="n">
        <v>54.38</v>
      </c>
      <c r="L19" t="n">
        <v>18</v>
      </c>
      <c r="M19" t="n">
        <v>42</v>
      </c>
      <c r="N19" t="n">
        <v>49.61</v>
      </c>
      <c r="O19" t="n">
        <v>27612.53</v>
      </c>
      <c r="P19" t="n">
        <v>1076.08</v>
      </c>
      <c r="Q19" t="n">
        <v>1261.96</v>
      </c>
      <c r="R19" t="n">
        <v>150.55</v>
      </c>
      <c r="S19" t="n">
        <v>108.84</v>
      </c>
      <c r="T19" t="n">
        <v>19802.48</v>
      </c>
      <c r="U19" t="n">
        <v>0.72</v>
      </c>
      <c r="V19" t="n">
        <v>0.92</v>
      </c>
      <c r="W19" t="n">
        <v>20.72</v>
      </c>
      <c r="X19" t="n">
        <v>1.22</v>
      </c>
      <c r="Y19" t="n">
        <v>0.5</v>
      </c>
      <c r="Z19" t="n">
        <v>10</v>
      </c>
      <c r="AA19" t="n">
        <v>3300.717586736385</v>
      </c>
      <c r="AB19" t="n">
        <v>4516.187419555748</v>
      </c>
      <c r="AC19" t="n">
        <v>4085.16883074203</v>
      </c>
      <c r="AD19" t="n">
        <v>3300717.586736385</v>
      </c>
      <c r="AE19" t="n">
        <v>4516187.419555748</v>
      </c>
      <c r="AF19" t="n">
        <v>1.633243930296334e-06</v>
      </c>
      <c r="AG19" t="n">
        <v>3.459583333333333</v>
      </c>
      <c r="AH19" t="n">
        <v>4085168.830742029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1.2063</v>
      </c>
      <c r="E20" t="n">
        <v>82.90000000000001</v>
      </c>
      <c r="F20" t="n">
        <v>78.75</v>
      </c>
      <c r="G20" t="n">
        <v>112.5</v>
      </c>
      <c r="H20" t="n">
        <v>1.51</v>
      </c>
      <c r="I20" t="n">
        <v>42</v>
      </c>
      <c r="J20" t="n">
        <v>223.65</v>
      </c>
      <c r="K20" t="n">
        <v>54.38</v>
      </c>
      <c r="L20" t="n">
        <v>19</v>
      </c>
      <c r="M20" t="n">
        <v>40</v>
      </c>
      <c r="N20" t="n">
        <v>50.27</v>
      </c>
      <c r="O20" t="n">
        <v>27817.81</v>
      </c>
      <c r="P20" t="n">
        <v>1074.17</v>
      </c>
      <c r="Q20" t="n">
        <v>1261.92</v>
      </c>
      <c r="R20" t="n">
        <v>149.12</v>
      </c>
      <c r="S20" t="n">
        <v>108.84</v>
      </c>
      <c r="T20" t="n">
        <v>19095.34</v>
      </c>
      <c r="U20" t="n">
        <v>0.73</v>
      </c>
      <c r="V20" t="n">
        <v>0.92</v>
      </c>
      <c r="W20" t="n">
        <v>20.71</v>
      </c>
      <c r="X20" t="n">
        <v>1.16</v>
      </c>
      <c r="Y20" t="n">
        <v>0.5</v>
      </c>
      <c r="Z20" t="n">
        <v>10</v>
      </c>
      <c r="AA20" t="n">
        <v>3290.992142890697</v>
      </c>
      <c r="AB20" t="n">
        <v>4502.880638229776</v>
      </c>
      <c r="AC20" t="n">
        <v>4073.132029949624</v>
      </c>
      <c r="AD20" t="n">
        <v>3290992.142890697</v>
      </c>
      <c r="AE20" t="n">
        <v>4502880.638229776</v>
      </c>
      <c r="AF20" t="n">
        <v>1.635820452604174e-06</v>
      </c>
      <c r="AG20" t="n">
        <v>3.454166666666667</v>
      </c>
      <c r="AH20" t="n">
        <v>4073132.029949624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1.2082</v>
      </c>
      <c r="E21" t="n">
        <v>82.77</v>
      </c>
      <c r="F21" t="n">
        <v>78.7</v>
      </c>
      <c r="G21" t="n">
        <v>118.05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38</v>
      </c>
      <c r="N21" t="n">
        <v>50.95</v>
      </c>
      <c r="O21" t="n">
        <v>28023.89</v>
      </c>
      <c r="P21" t="n">
        <v>1071.99</v>
      </c>
      <c r="Q21" t="n">
        <v>1261.91</v>
      </c>
      <c r="R21" t="n">
        <v>147.6</v>
      </c>
      <c r="S21" t="n">
        <v>108.84</v>
      </c>
      <c r="T21" t="n">
        <v>18349.98</v>
      </c>
      <c r="U21" t="n">
        <v>0.74</v>
      </c>
      <c r="V21" t="n">
        <v>0.92</v>
      </c>
      <c r="W21" t="n">
        <v>20.7</v>
      </c>
      <c r="X21" t="n">
        <v>1.11</v>
      </c>
      <c r="Y21" t="n">
        <v>0.5</v>
      </c>
      <c r="Z21" t="n">
        <v>10</v>
      </c>
      <c r="AA21" t="n">
        <v>3280.756619826251</v>
      </c>
      <c r="AB21" t="n">
        <v>4488.875944013592</v>
      </c>
      <c r="AC21" t="n">
        <v>4060.463924093721</v>
      </c>
      <c r="AD21" t="n">
        <v>3280756.619826251</v>
      </c>
      <c r="AE21" t="n">
        <v>4488875.944013592</v>
      </c>
      <c r="AF21" t="n">
        <v>1.638396974912015e-06</v>
      </c>
      <c r="AG21" t="n">
        <v>3.44875</v>
      </c>
      <c r="AH21" t="n">
        <v>4060463.924093721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1.2105</v>
      </c>
      <c r="E22" t="n">
        <v>82.61</v>
      </c>
      <c r="F22" t="n">
        <v>78.61</v>
      </c>
      <c r="G22" t="n">
        <v>124.13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36</v>
      </c>
      <c r="N22" t="n">
        <v>51.62</v>
      </c>
      <c r="O22" t="n">
        <v>28230.92</v>
      </c>
      <c r="P22" t="n">
        <v>1068.89</v>
      </c>
      <c r="Q22" t="n">
        <v>1261.89</v>
      </c>
      <c r="R22" t="n">
        <v>144.82</v>
      </c>
      <c r="S22" t="n">
        <v>108.84</v>
      </c>
      <c r="T22" t="n">
        <v>16965.66</v>
      </c>
      <c r="U22" t="n">
        <v>0.75</v>
      </c>
      <c r="V22" t="n">
        <v>0.92</v>
      </c>
      <c r="W22" t="n">
        <v>20.7</v>
      </c>
      <c r="X22" t="n">
        <v>1.03</v>
      </c>
      <c r="Y22" t="n">
        <v>0.5</v>
      </c>
      <c r="Z22" t="n">
        <v>10</v>
      </c>
      <c r="AA22" t="n">
        <v>3267.0756491657</v>
      </c>
      <c r="AB22" t="n">
        <v>4470.157036393995</v>
      </c>
      <c r="AC22" t="n">
        <v>4043.531522745188</v>
      </c>
      <c r="AD22" t="n">
        <v>3267075.6491657</v>
      </c>
      <c r="AE22" t="n">
        <v>4470157.036393995</v>
      </c>
      <c r="AF22" t="n">
        <v>1.641515922968874e-06</v>
      </c>
      <c r="AG22" t="n">
        <v>3.442083333333333</v>
      </c>
      <c r="AH22" t="n">
        <v>4043531.522745188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1.2121</v>
      </c>
      <c r="E23" t="n">
        <v>82.5</v>
      </c>
      <c r="F23" t="n">
        <v>78.58</v>
      </c>
      <c r="G23" t="n">
        <v>130.97</v>
      </c>
      <c r="H23" t="n">
        <v>1.71</v>
      </c>
      <c r="I23" t="n">
        <v>36</v>
      </c>
      <c r="J23" t="n">
        <v>228.69</v>
      </c>
      <c r="K23" t="n">
        <v>54.38</v>
      </c>
      <c r="L23" t="n">
        <v>22</v>
      </c>
      <c r="M23" t="n">
        <v>34</v>
      </c>
      <c r="N23" t="n">
        <v>52.31</v>
      </c>
      <c r="O23" t="n">
        <v>28438.91</v>
      </c>
      <c r="P23" t="n">
        <v>1066.23</v>
      </c>
      <c r="Q23" t="n">
        <v>1261.91</v>
      </c>
      <c r="R23" t="n">
        <v>143.8</v>
      </c>
      <c r="S23" t="n">
        <v>108.84</v>
      </c>
      <c r="T23" t="n">
        <v>16467.51</v>
      </c>
      <c r="U23" t="n">
        <v>0.76</v>
      </c>
      <c r="V23" t="n">
        <v>0.92</v>
      </c>
      <c r="W23" t="n">
        <v>20.7</v>
      </c>
      <c r="X23" t="n">
        <v>1</v>
      </c>
      <c r="Y23" t="n">
        <v>0.5</v>
      </c>
      <c r="Z23" t="n">
        <v>10</v>
      </c>
      <c r="AA23" t="n">
        <v>3257.039031276928</v>
      </c>
      <c r="AB23" t="n">
        <v>4456.424493014248</v>
      </c>
      <c r="AC23" t="n">
        <v>4031.109594031858</v>
      </c>
      <c r="AD23" t="n">
        <v>3257039.031276928</v>
      </c>
      <c r="AE23" t="n">
        <v>4456424.493014248</v>
      </c>
      <c r="AF23" t="n">
        <v>1.643685625964951e-06</v>
      </c>
      <c r="AG23" t="n">
        <v>3.4375</v>
      </c>
      <c r="AH23" t="n">
        <v>4031109.594031858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1.2126</v>
      </c>
      <c r="E24" t="n">
        <v>82.45999999999999</v>
      </c>
      <c r="F24" t="n">
        <v>78.59</v>
      </c>
      <c r="G24" t="n">
        <v>134.72</v>
      </c>
      <c r="H24" t="n">
        <v>1.77</v>
      </c>
      <c r="I24" t="n">
        <v>35</v>
      </c>
      <c r="J24" t="n">
        <v>230.38</v>
      </c>
      <c r="K24" t="n">
        <v>54.38</v>
      </c>
      <c r="L24" t="n">
        <v>23</v>
      </c>
      <c r="M24" t="n">
        <v>33</v>
      </c>
      <c r="N24" t="n">
        <v>53</v>
      </c>
      <c r="O24" t="n">
        <v>28647.87</v>
      </c>
      <c r="P24" t="n">
        <v>1063.62</v>
      </c>
      <c r="Q24" t="n">
        <v>1261.91</v>
      </c>
      <c r="R24" t="n">
        <v>143.81</v>
      </c>
      <c r="S24" t="n">
        <v>108.84</v>
      </c>
      <c r="T24" t="n">
        <v>16475.16</v>
      </c>
      <c r="U24" t="n">
        <v>0.76</v>
      </c>
      <c r="V24" t="n">
        <v>0.92</v>
      </c>
      <c r="W24" t="n">
        <v>20.7</v>
      </c>
      <c r="X24" t="n">
        <v>1</v>
      </c>
      <c r="Y24" t="n">
        <v>0.5</v>
      </c>
      <c r="Z24" t="n">
        <v>10</v>
      </c>
      <c r="AA24" t="n">
        <v>3250.627610827162</v>
      </c>
      <c r="AB24" t="n">
        <v>4447.652104702968</v>
      </c>
      <c r="AC24" t="n">
        <v>4023.174430148884</v>
      </c>
      <c r="AD24" t="n">
        <v>3250627.610827162</v>
      </c>
      <c r="AE24" t="n">
        <v>4447652.104702968</v>
      </c>
      <c r="AF24" t="n">
        <v>1.644363658151224e-06</v>
      </c>
      <c r="AG24" t="n">
        <v>3.435833333333333</v>
      </c>
      <c r="AH24" t="n">
        <v>4023174.430148884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1.2151</v>
      </c>
      <c r="E25" t="n">
        <v>82.3</v>
      </c>
      <c r="F25" t="n">
        <v>78.5</v>
      </c>
      <c r="G25" t="n">
        <v>142.73</v>
      </c>
      <c r="H25" t="n">
        <v>1.84</v>
      </c>
      <c r="I25" t="n">
        <v>33</v>
      </c>
      <c r="J25" t="n">
        <v>232.08</v>
      </c>
      <c r="K25" t="n">
        <v>54.38</v>
      </c>
      <c r="L25" t="n">
        <v>24</v>
      </c>
      <c r="M25" t="n">
        <v>31</v>
      </c>
      <c r="N25" t="n">
        <v>53.71</v>
      </c>
      <c r="O25" t="n">
        <v>28857.81</v>
      </c>
      <c r="P25" t="n">
        <v>1061.83</v>
      </c>
      <c r="Q25" t="n">
        <v>1261.93</v>
      </c>
      <c r="R25" t="n">
        <v>141.02</v>
      </c>
      <c r="S25" t="n">
        <v>108.84</v>
      </c>
      <c r="T25" t="n">
        <v>15093.69</v>
      </c>
      <c r="U25" t="n">
        <v>0.77</v>
      </c>
      <c r="V25" t="n">
        <v>0.92</v>
      </c>
      <c r="W25" t="n">
        <v>20.7</v>
      </c>
      <c r="X25" t="n">
        <v>0.92</v>
      </c>
      <c r="Y25" t="n">
        <v>0.5</v>
      </c>
      <c r="Z25" t="n">
        <v>10</v>
      </c>
      <c r="AA25" t="n">
        <v>3239.133225671852</v>
      </c>
      <c r="AB25" t="n">
        <v>4431.924979836989</v>
      </c>
      <c r="AC25" t="n">
        <v>4008.948280006955</v>
      </c>
      <c r="AD25" t="n">
        <v>3239133.225671852</v>
      </c>
      <c r="AE25" t="n">
        <v>4431924.979836989</v>
      </c>
      <c r="AF25" t="n">
        <v>1.647753819082594e-06</v>
      </c>
      <c r="AG25" t="n">
        <v>3.429166666666667</v>
      </c>
      <c r="AH25" t="n">
        <v>4008948.280006955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1.2161</v>
      </c>
      <c r="E26" t="n">
        <v>82.23</v>
      </c>
      <c r="F26" t="n">
        <v>78.47</v>
      </c>
      <c r="G26" t="n">
        <v>147.12</v>
      </c>
      <c r="H26" t="n">
        <v>1.9</v>
      </c>
      <c r="I26" t="n">
        <v>32</v>
      </c>
      <c r="J26" t="n">
        <v>233.79</v>
      </c>
      <c r="K26" t="n">
        <v>54.38</v>
      </c>
      <c r="L26" t="n">
        <v>25</v>
      </c>
      <c r="M26" t="n">
        <v>30</v>
      </c>
      <c r="N26" t="n">
        <v>54.42</v>
      </c>
      <c r="O26" t="n">
        <v>29068.74</v>
      </c>
      <c r="P26" t="n">
        <v>1058.83</v>
      </c>
      <c r="Q26" t="n">
        <v>1261.88</v>
      </c>
      <c r="R26" t="n">
        <v>139.95</v>
      </c>
      <c r="S26" t="n">
        <v>108.84</v>
      </c>
      <c r="T26" t="n">
        <v>14564.75</v>
      </c>
      <c r="U26" t="n">
        <v>0.78</v>
      </c>
      <c r="V26" t="n">
        <v>0.92</v>
      </c>
      <c r="W26" t="n">
        <v>20.69</v>
      </c>
      <c r="X26" t="n">
        <v>0.88</v>
      </c>
      <c r="Y26" t="n">
        <v>0.5</v>
      </c>
      <c r="Z26" t="n">
        <v>10</v>
      </c>
      <c r="AA26" t="n">
        <v>3230.086962954388</v>
      </c>
      <c r="AB26" t="n">
        <v>4419.54748409401</v>
      </c>
      <c r="AC26" t="n">
        <v>3997.752075085762</v>
      </c>
      <c r="AD26" t="n">
        <v>3230086.962954388</v>
      </c>
      <c r="AE26" t="n">
        <v>4419547.48409401</v>
      </c>
      <c r="AF26" t="n">
        <v>1.649109883455141e-06</v>
      </c>
      <c r="AG26" t="n">
        <v>3.42625</v>
      </c>
      <c r="AH26" t="n">
        <v>3997752.075085762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1.2171</v>
      </c>
      <c r="E27" t="n">
        <v>82.16</v>
      </c>
      <c r="F27" t="n">
        <v>78.44</v>
      </c>
      <c r="G27" t="n">
        <v>151.81</v>
      </c>
      <c r="H27" t="n">
        <v>1.96</v>
      </c>
      <c r="I27" t="n">
        <v>31</v>
      </c>
      <c r="J27" t="n">
        <v>235.51</v>
      </c>
      <c r="K27" t="n">
        <v>54.38</v>
      </c>
      <c r="L27" t="n">
        <v>26</v>
      </c>
      <c r="M27" t="n">
        <v>29</v>
      </c>
      <c r="N27" t="n">
        <v>55.14</v>
      </c>
      <c r="O27" t="n">
        <v>29280.69</v>
      </c>
      <c r="P27" t="n">
        <v>1057.01</v>
      </c>
      <c r="Q27" t="n">
        <v>1261.92</v>
      </c>
      <c r="R27" t="n">
        <v>138.95</v>
      </c>
      <c r="S27" t="n">
        <v>108.84</v>
      </c>
      <c r="T27" t="n">
        <v>14066.48</v>
      </c>
      <c r="U27" t="n">
        <v>0.78</v>
      </c>
      <c r="V27" t="n">
        <v>0.92</v>
      </c>
      <c r="W27" t="n">
        <v>20.69</v>
      </c>
      <c r="X27" t="n">
        <v>0.85</v>
      </c>
      <c r="Y27" t="n">
        <v>0.5</v>
      </c>
      <c r="Z27" t="n">
        <v>10</v>
      </c>
      <c r="AA27" t="n">
        <v>3223.400441392917</v>
      </c>
      <c r="AB27" t="n">
        <v>4410.398690305093</v>
      </c>
      <c r="AC27" t="n">
        <v>3989.476429335646</v>
      </c>
      <c r="AD27" t="n">
        <v>3223400.441392917</v>
      </c>
      <c r="AE27" t="n">
        <v>4410398.690305092</v>
      </c>
      <c r="AF27" t="n">
        <v>1.650465947827689e-06</v>
      </c>
      <c r="AG27" t="n">
        <v>3.423333333333333</v>
      </c>
      <c r="AH27" t="n">
        <v>3989476.429335646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1.2194</v>
      </c>
      <c r="E28" t="n">
        <v>82.01000000000001</v>
      </c>
      <c r="F28" t="n">
        <v>78.36</v>
      </c>
      <c r="G28" t="n">
        <v>162.13</v>
      </c>
      <c r="H28" t="n">
        <v>2.02</v>
      </c>
      <c r="I28" t="n">
        <v>29</v>
      </c>
      <c r="J28" t="n">
        <v>237.24</v>
      </c>
      <c r="K28" t="n">
        <v>54.38</v>
      </c>
      <c r="L28" t="n">
        <v>27</v>
      </c>
      <c r="M28" t="n">
        <v>27</v>
      </c>
      <c r="N28" t="n">
        <v>55.86</v>
      </c>
      <c r="O28" t="n">
        <v>29493.67</v>
      </c>
      <c r="P28" t="n">
        <v>1054.53</v>
      </c>
      <c r="Q28" t="n">
        <v>1261.9</v>
      </c>
      <c r="R28" t="n">
        <v>136.5</v>
      </c>
      <c r="S28" t="n">
        <v>108.84</v>
      </c>
      <c r="T28" t="n">
        <v>12854.14</v>
      </c>
      <c r="U28" t="n">
        <v>0.8</v>
      </c>
      <c r="V28" t="n">
        <v>0.92</v>
      </c>
      <c r="W28" t="n">
        <v>20.69</v>
      </c>
      <c r="X28" t="n">
        <v>0.78</v>
      </c>
      <c r="Y28" t="n">
        <v>0.5</v>
      </c>
      <c r="Z28" t="n">
        <v>10</v>
      </c>
      <c r="AA28" t="n">
        <v>3211.298823383142</v>
      </c>
      <c r="AB28" t="n">
        <v>4393.84072265841</v>
      </c>
      <c r="AC28" t="n">
        <v>3974.49873088191</v>
      </c>
      <c r="AD28" t="n">
        <v>3211298.823383142</v>
      </c>
      <c r="AE28" t="n">
        <v>4393840.72265841</v>
      </c>
      <c r="AF28" t="n">
        <v>1.653584895884548e-06</v>
      </c>
      <c r="AG28" t="n">
        <v>3.417083333333334</v>
      </c>
      <c r="AH28" t="n">
        <v>3974498.73088191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1.2198</v>
      </c>
      <c r="E29" t="n">
        <v>81.98</v>
      </c>
      <c r="F29" t="n">
        <v>78.38</v>
      </c>
      <c r="G29" t="n">
        <v>167.95</v>
      </c>
      <c r="H29" t="n">
        <v>2.08</v>
      </c>
      <c r="I29" t="n">
        <v>28</v>
      </c>
      <c r="J29" t="n">
        <v>238.97</v>
      </c>
      <c r="K29" t="n">
        <v>54.38</v>
      </c>
      <c r="L29" t="n">
        <v>28</v>
      </c>
      <c r="M29" t="n">
        <v>26</v>
      </c>
      <c r="N29" t="n">
        <v>56.6</v>
      </c>
      <c r="O29" t="n">
        <v>29707.68</v>
      </c>
      <c r="P29" t="n">
        <v>1053.39</v>
      </c>
      <c r="Q29" t="n">
        <v>1261.91</v>
      </c>
      <c r="R29" t="n">
        <v>136.82</v>
      </c>
      <c r="S29" t="n">
        <v>108.84</v>
      </c>
      <c r="T29" t="n">
        <v>13016.38</v>
      </c>
      <c r="U29" t="n">
        <v>0.8</v>
      </c>
      <c r="V29" t="n">
        <v>0.92</v>
      </c>
      <c r="W29" t="n">
        <v>20.69</v>
      </c>
      <c r="X29" t="n">
        <v>0.79</v>
      </c>
      <c r="Y29" t="n">
        <v>0.5</v>
      </c>
      <c r="Z29" t="n">
        <v>10</v>
      </c>
      <c r="AA29" t="n">
        <v>3208.261444264105</v>
      </c>
      <c r="AB29" t="n">
        <v>4389.684846548033</v>
      </c>
      <c r="AC29" t="n">
        <v>3970.739485754701</v>
      </c>
      <c r="AD29" t="n">
        <v>3208261.444264105</v>
      </c>
      <c r="AE29" t="n">
        <v>4389684.846548033</v>
      </c>
      <c r="AF29" t="n">
        <v>1.654127321633567e-06</v>
      </c>
      <c r="AG29" t="n">
        <v>3.415833333333333</v>
      </c>
      <c r="AH29" t="n">
        <v>3970739.4857547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1.2212</v>
      </c>
      <c r="E30" t="n">
        <v>81.88</v>
      </c>
      <c r="F30" t="n">
        <v>78.31999999999999</v>
      </c>
      <c r="G30" t="n">
        <v>174.04</v>
      </c>
      <c r="H30" t="n">
        <v>2.14</v>
      </c>
      <c r="I30" t="n">
        <v>27</v>
      </c>
      <c r="J30" t="n">
        <v>240.72</v>
      </c>
      <c r="K30" t="n">
        <v>54.38</v>
      </c>
      <c r="L30" t="n">
        <v>29</v>
      </c>
      <c r="M30" t="n">
        <v>25</v>
      </c>
      <c r="N30" t="n">
        <v>57.34</v>
      </c>
      <c r="O30" t="n">
        <v>29922.88</v>
      </c>
      <c r="P30" t="n">
        <v>1051.48</v>
      </c>
      <c r="Q30" t="n">
        <v>1261.9</v>
      </c>
      <c r="R30" t="n">
        <v>135.05</v>
      </c>
      <c r="S30" t="n">
        <v>108.84</v>
      </c>
      <c r="T30" t="n">
        <v>12135.9</v>
      </c>
      <c r="U30" t="n">
        <v>0.8100000000000001</v>
      </c>
      <c r="V30" t="n">
        <v>0.92</v>
      </c>
      <c r="W30" t="n">
        <v>20.69</v>
      </c>
      <c r="X30" t="n">
        <v>0.73</v>
      </c>
      <c r="Y30" t="n">
        <v>0.5</v>
      </c>
      <c r="Z30" t="n">
        <v>10</v>
      </c>
      <c r="AA30" t="n">
        <v>3199.970435227629</v>
      </c>
      <c r="AB30" t="n">
        <v>4378.340722210823</v>
      </c>
      <c r="AC30" t="n">
        <v>3960.478028722654</v>
      </c>
      <c r="AD30" t="n">
        <v>3199970.435227628</v>
      </c>
      <c r="AE30" t="n">
        <v>4378340.722210823</v>
      </c>
      <c r="AF30" t="n">
        <v>1.656025811755134e-06</v>
      </c>
      <c r="AG30" t="n">
        <v>3.411666666666667</v>
      </c>
      <c r="AH30" t="n">
        <v>3960478.028722654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1.2221</v>
      </c>
      <c r="E31" t="n">
        <v>81.83</v>
      </c>
      <c r="F31" t="n">
        <v>78.3</v>
      </c>
      <c r="G31" t="n">
        <v>180.69</v>
      </c>
      <c r="H31" t="n">
        <v>2.2</v>
      </c>
      <c r="I31" t="n">
        <v>26</v>
      </c>
      <c r="J31" t="n">
        <v>242.47</v>
      </c>
      <c r="K31" t="n">
        <v>54.38</v>
      </c>
      <c r="L31" t="n">
        <v>30</v>
      </c>
      <c r="M31" t="n">
        <v>24</v>
      </c>
      <c r="N31" t="n">
        <v>58.1</v>
      </c>
      <c r="O31" t="n">
        <v>30139.04</v>
      </c>
      <c r="P31" t="n">
        <v>1046.76</v>
      </c>
      <c r="Q31" t="n">
        <v>1261.88</v>
      </c>
      <c r="R31" t="n">
        <v>134.41</v>
      </c>
      <c r="S31" t="n">
        <v>108.84</v>
      </c>
      <c r="T31" t="n">
        <v>11822.19</v>
      </c>
      <c r="U31" t="n">
        <v>0.8100000000000001</v>
      </c>
      <c r="V31" t="n">
        <v>0.93</v>
      </c>
      <c r="W31" t="n">
        <v>20.68</v>
      </c>
      <c r="X31" t="n">
        <v>0.71</v>
      </c>
      <c r="Y31" t="n">
        <v>0.5</v>
      </c>
      <c r="Z31" t="n">
        <v>10</v>
      </c>
      <c r="AA31" t="n">
        <v>3188.001552202039</v>
      </c>
      <c r="AB31" t="n">
        <v>4361.964368425356</v>
      </c>
      <c r="AC31" t="n">
        <v>3945.664611158117</v>
      </c>
      <c r="AD31" t="n">
        <v>3188001.552202039</v>
      </c>
      <c r="AE31" t="n">
        <v>4361964.368425356</v>
      </c>
      <c r="AF31" t="n">
        <v>1.657246269690427e-06</v>
      </c>
      <c r="AG31" t="n">
        <v>3.409583333333333</v>
      </c>
      <c r="AH31" t="n">
        <v>3945664.611158117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1.2219</v>
      </c>
      <c r="E32" t="n">
        <v>81.84</v>
      </c>
      <c r="F32" t="n">
        <v>78.31</v>
      </c>
      <c r="G32" t="n">
        <v>180.72</v>
      </c>
      <c r="H32" t="n">
        <v>2.26</v>
      </c>
      <c r="I32" t="n">
        <v>26</v>
      </c>
      <c r="J32" t="n">
        <v>244.23</v>
      </c>
      <c r="K32" t="n">
        <v>54.38</v>
      </c>
      <c r="L32" t="n">
        <v>31</v>
      </c>
      <c r="M32" t="n">
        <v>24</v>
      </c>
      <c r="N32" t="n">
        <v>58.86</v>
      </c>
      <c r="O32" t="n">
        <v>30356.28</v>
      </c>
      <c r="P32" t="n">
        <v>1047.16</v>
      </c>
      <c r="Q32" t="n">
        <v>1261.9</v>
      </c>
      <c r="R32" t="n">
        <v>134.87</v>
      </c>
      <c r="S32" t="n">
        <v>108.84</v>
      </c>
      <c r="T32" t="n">
        <v>12050.19</v>
      </c>
      <c r="U32" t="n">
        <v>0.8100000000000001</v>
      </c>
      <c r="V32" t="n">
        <v>0.92</v>
      </c>
      <c r="W32" t="n">
        <v>20.69</v>
      </c>
      <c r="X32" t="n">
        <v>0.73</v>
      </c>
      <c r="Y32" t="n">
        <v>0.5</v>
      </c>
      <c r="Z32" t="n">
        <v>10</v>
      </c>
      <c r="AA32" t="n">
        <v>3189.451679360433</v>
      </c>
      <c r="AB32" t="n">
        <v>4363.948496378566</v>
      </c>
      <c r="AC32" t="n">
        <v>3947.459376724214</v>
      </c>
      <c r="AD32" t="n">
        <v>3189451.679360433</v>
      </c>
      <c r="AE32" t="n">
        <v>4363948.496378566</v>
      </c>
      <c r="AF32" t="n">
        <v>1.656975056815917e-06</v>
      </c>
      <c r="AG32" t="n">
        <v>3.41</v>
      </c>
      <c r="AH32" t="n">
        <v>3947459.376724214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1.223</v>
      </c>
      <c r="E33" t="n">
        <v>81.76000000000001</v>
      </c>
      <c r="F33" t="n">
        <v>78.27</v>
      </c>
      <c r="G33" t="n">
        <v>187.86</v>
      </c>
      <c r="H33" t="n">
        <v>2.31</v>
      </c>
      <c r="I33" t="n">
        <v>25</v>
      </c>
      <c r="J33" t="n">
        <v>246</v>
      </c>
      <c r="K33" t="n">
        <v>54.38</v>
      </c>
      <c r="L33" t="n">
        <v>32</v>
      </c>
      <c r="M33" t="n">
        <v>23</v>
      </c>
      <c r="N33" t="n">
        <v>59.63</v>
      </c>
      <c r="O33" t="n">
        <v>30574.64</v>
      </c>
      <c r="P33" t="n">
        <v>1047.38</v>
      </c>
      <c r="Q33" t="n">
        <v>1261.89</v>
      </c>
      <c r="R33" t="n">
        <v>133.59</v>
      </c>
      <c r="S33" t="n">
        <v>108.84</v>
      </c>
      <c r="T33" t="n">
        <v>11418.07</v>
      </c>
      <c r="U33" t="n">
        <v>0.8100000000000001</v>
      </c>
      <c r="V33" t="n">
        <v>0.93</v>
      </c>
      <c r="W33" t="n">
        <v>20.68</v>
      </c>
      <c r="X33" t="n">
        <v>0.6899999999999999</v>
      </c>
      <c r="Y33" t="n">
        <v>0.5</v>
      </c>
      <c r="Z33" t="n">
        <v>10</v>
      </c>
      <c r="AA33" t="n">
        <v>3186.464702844969</v>
      </c>
      <c r="AB33" t="n">
        <v>4359.861583334005</v>
      </c>
      <c r="AC33" t="n">
        <v>3943.762512924607</v>
      </c>
      <c r="AD33" t="n">
        <v>3186464.702844969</v>
      </c>
      <c r="AE33" t="n">
        <v>4359861.583334005</v>
      </c>
      <c r="AF33" t="n">
        <v>1.65846672762572e-06</v>
      </c>
      <c r="AG33" t="n">
        <v>3.406666666666667</v>
      </c>
      <c r="AH33" t="n">
        <v>3943762.512924607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1.2241</v>
      </c>
      <c r="E34" t="n">
        <v>81.69</v>
      </c>
      <c r="F34" t="n">
        <v>78.23999999999999</v>
      </c>
      <c r="G34" t="n">
        <v>195.6</v>
      </c>
      <c r="H34" t="n">
        <v>2.37</v>
      </c>
      <c r="I34" t="n">
        <v>24</v>
      </c>
      <c r="J34" t="n">
        <v>247.78</v>
      </c>
      <c r="K34" t="n">
        <v>54.38</v>
      </c>
      <c r="L34" t="n">
        <v>33</v>
      </c>
      <c r="M34" t="n">
        <v>22</v>
      </c>
      <c r="N34" t="n">
        <v>60.41</v>
      </c>
      <c r="O34" t="n">
        <v>30794.11</v>
      </c>
      <c r="P34" t="n">
        <v>1044.68</v>
      </c>
      <c r="Q34" t="n">
        <v>1261.91</v>
      </c>
      <c r="R34" t="n">
        <v>132.3</v>
      </c>
      <c r="S34" t="n">
        <v>108.84</v>
      </c>
      <c r="T34" t="n">
        <v>10779.81</v>
      </c>
      <c r="U34" t="n">
        <v>0.82</v>
      </c>
      <c r="V34" t="n">
        <v>0.93</v>
      </c>
      <c r="W34" t="n">
        <v>20.69</v>
      </c>
      <c r="X34" t="n">
        <v>0.66</v>
      </c>
      <c r="Y34" t="n">
        <v>0.5</v>
      </c>
      <c r="Z34" t="n">
        <v>10</v>
      </c>
      <c r="AA34" t="n">
        <v>3177.855496266638</v>
      </c>
      <c r="AB34" t="n">
        <v>4348.082087082143</v>
      </c>
      <c r="AC34" t="n">
        <v>3933.107235262396</v>
      </c>
      <c r="AD34" t="n">
        <v>3177855.496266637</v>
      </c>
      <c r="AE34" t="n">
        <v>4348082.087082143</v>
      </c>
      <c r="AF34" t="n">
        <v>1.659958398435522e-06</v>
      </c>
      <c r="AG34" t="n">
        <v>3.40375</v>
      </c>
      <c r="AH34" t="n">
        <v>3933107.235262396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1.225</v>
      </c>
      <c r="E35" t="n">
        <v>81.63</v>
      </c>
      <c r="F35" t="n">
        <v>78.22</v>
      </c>
      <c r="G35" t="n">
        <v>204.05</v>
      </c>
      <c r="H35" t="n">
        <v>2.42</v>
      </c>
      <c r="I35" t="n">
        <v>23</v>
      </c>
      <c r="J35" t="n">
        <v>249.57</v>
      </c>
      <c r="K35" t="n">
        <v>54.38</v>
      </c>
      <c r="L35" t="n">
        <v>34</v>
      </c>
      <c r="M35" t="n">
        <v>21</v>
      </c>
      <c r="N35" t="n">
        <v>61.2</v>
      </c>
      <c r="O35" t="n">
        <v>31014.73</v>
      </c>
      <c r="P35" t="n">
        <v>1043.06</v>
      </c>
      <c r="Q35" t="n">
        <v>1261.89</v>
      </c>
      <c r="R35" t="n">
        <v>131.71</v>
      </c>
      <c r="S35" t="n">
        <v>108.84</v>
      </c>
      <c r="T35" t="n">
        <v>10487.71</v>
      </c>
      <c r="U35" t="n">
        <v>0.83</v>
      </c>
      <c r="V35" t="n">
        <v>0.93</v>
      </c>
      <c r="W35" t="n">
        <v>20.69</v>
      </c>
      <c r="X35" t="n">
        <v>0.64</v>
      </c>
      <c r="Y35" t="n">
        <v>0.5</v>
      </c>
      <c r="Z35" t="n">
        <v>10</v>
      </c>
      <c r="AA35" t="n">
        <v>3172.047716380408</v>
      </c>
      <c r="AB35" t="n">
        <v>4340.135626420639</v>
      </c>
      <c r="AC35" t="n">
        <v>3925.919173653498</v>
      </c>
      <c r="AD35" t="n">
        <v>3172047.716380408</v>
      </c>
      <c r="AE35" t="n">
        <v>4340135.626420639</v>
      </c>
      <c r="AF35" t="n">
        <v>1.661178856370815e-06</v>
      </c>
      <c r="AG35" t="n">
        <v>3.40125</v>
      </c>
      <c r="AH35" t="n">
        <v>3925919.173653498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1.2249</v>
      </c>
      <c r="E36" t="n">
        <v>81.64</v>
      </c>
      <c r="F36" t="n">
        <v>78.23</v>
      </c>
      <c r="G36" t="n">
        <v>204.08</v>
      </c>
      <c r="H36" t="n">
        <v>2.48</v>
      </c>
      <c r="I36" t="n">
        <v>23</v>
      </c>
      <c r="J36" t="n">
        <v>251.37</v>
      </c>
      <c r="K36" t="n">
        <v>54.38</v>
      </c>
      <c r="L36" t="n">
        <v>35</v>
      </c>
      <c r="M36" t="n">
        <v>21</v>
      </c>
      <c r="N36" t="n">
        <v>61.99</v>
      </c>
      <c r="O36" t="n">
        <v>31236.5</v>
      </c>
      <c r="P36" t="n">
        <v>1042.84</v>
      </c>
      <c r="Q36" t="n">
        <v>1261.93</v>
      </c>
      <c r="R36" t="n">
        <v>132.26</v>
      </c>
      <c r="S36" t="n">
        <v>108.84</v>
      </c>
      <c r="T36" t="n">
        <v>10762.26</v>
      </c>
      <c r="U36" t="n">
        <v>0.82</v>
      </c>
      <c r="V36" t="n">
        <v>0.93</v>
      </c>
      <c r="W36" t="n">
        <v>20.68</v>
      </c>
      <c r="X36" t="n">
        <v>0.65</v>
      </c>
      <c r="Y36" t="n">
        <v>0.5</v>
      </c>
      <c r="Z36" t="n">
        <v>10</v>
      </c>
      <c r="AA36" t="n">
        <v>3172.011332722127</v>
      </c>
      <c r="AB36" t="n">
        <v>4340.085844694244</v>
      </c>
      <c r="AC36" t="n">
        <v>3925.874143025202</v>
      </c>
      <c r="AD36" t="n">
        <v>3172011.332722127</v>
      </c>
      <c r="AE36" t="n">
        <v>4340085.844694244</v>
      </c>
      <c r="AF36" t="n">
        <v>1.66104324993356e-06</v>
      </c>
      <c r="AG36" t="n">
        <v>3.401666666666667</v>
      </c>
      <c r="AH36" t="n">
        <v>3925874.143025202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1.2265</v>
      </c>
      <c r="E37" t="n">
        <v>81.54000000000001</v>
      </c>
      <c r="F37" t="n">
        <v>78.16</v>
      </c>
      <c r="G37" t="n">
        <v>213.17</v>
      </c>
      <c r="H37" t="n">
        <v>2.53</v>
      </c>
      <c r="I37" t="n">
        <v>22</v>
      </c>
      <c r="J37" t="n">
        <v>253.18</v>
      </c>
      <c r="K37" t="n">
        <v>54.38</v>
      </c>
      <c r="L37" t="n">
        <v>36</v>
      </c>
      <c r="M37" t="n">
        <v>20</v>
      </c>
      <c r="N37" t="n">
        <v>62.8</v>
      </c>
      <c r="O37" t="n">
        <v>31459.45</v>
      </c>
      <c r="P37" t="n">
        <v>1040.94</v>
      </c>
      <c r="Q37" t="n">
        <v>1261.88</v>
      </c>
      <c r="R37" t="n">
        <v>130.01</v>
      </c>
      <c r="S37" t="n">
        <v>108.84</v>
      </c>
      <c r="T37" t="n">
        <v>9644.76</v>
      </c>
      <c r="U37" t="n">
        <v>0.84</v>
      </c>
      <c r="V37" t="n">
        <v>0.93</v>
      </c>
      <c r="W37" t="n">
        <v>20.68</v>
      </c>
      <c r="X37" t="n">
        <v>0.58</v>
      </c>
      <c r="Y37" t="n">
        <v>0.5</v>
      </c>
      <c r="Z37" t="n">
        <v>10</v>
      </c>
      <c r="AA37" t="n">
        <v>3163.167642080935</v>
      </c>
      <c r="AB37" t="n">
        <v>4327.98551700287</v>
      </c>
      <c r="AC37" t="n">
        <v>3914.928653625777</v>
      </c>
      <c r="AD37" t="n">
        <v>3163167.642080935</v>
      </c>
      <c r="AE37" t="n">
        <v>4327985.51700287</v>
      </c>
      <c r="AF37" t="n">
        <v>1.663212952929636e-06</v>
      </c>
      <c r="AG37" t="n">
        <v>3.3975</v>
      </c>
      <c r="AH37" t="n">
        <v>3914928.653625777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1.226</v>
      </c>
      <c r="E38" t="n">
        <v>81.56</v>
      </c>
      <c r="F38" t="n">
        <v>78.19</v>
      </c>
      <c r="G38" t="n">
        <v>213.25</v>
      </c>
      <c r="H38" t="n">
        <v>2.58</v>
      </c>
      <c r="I38" t="n">
        <v>22</v>
      </c>
      <c r="J38" t="n">
        <v>255</v>
      </c>
      <c r="K38" t="n">
        <v>54.38</v>
      </c>
      <c r="L38" t="n">
        <v>37</v>
      </c>
      <c r="M38" t="n">
        <v>20</v>
      </c>
      <c r="N38" t="n">
        <v>63.62</v>
      </c>
      <c r="O38" t="n">
        <v>31683.59</v>
      </c>
      <c r="P38" t="n">
        <v>1037.23</v>
      </c>
      <c r="Q38" t="n">
        <v>1261.89</v>
      </c>
      <c r="R38" t="n">
        <v>130.83</v>
      </c>
      <c r="S38" t="n">
        <v>108.84</v>
      </c>
      <c r="T38" t="n">
        <v>10050.57</v>
      </c>
      <c r="U38" t="n">
        <v>0.83</v>
      </c>
      <c r="V38" t="n">
        <v>0.93</v>
      </c>
      <c r="W38" t="n">
        <v>20.68</v>
      </c>
      <c r="X38" t="n">
        <v>0.61</v>
      </c>
      <c r="Y38" t="n">
        <v>0.5</v>
      </c>
      <c r="Z38" t="n">
        <v>10</v>
      </c>
      <c r="AA38" t="n">
        <v>3157.545759430956</v>
      </c>
      <c r="AB38" t="n">
        <v>4320.293409141211</v>
      </c>
      <c r="AC38" t="n">
        <v>3907.970669742493</v>
      </c>
      <c r="AD38" t="n">
        <v>3157545.759430957</v>
      </c>
      <c r="AE38" t="n">
        <v>4320293.409141211</v>
      </c>
      <c r="AF38" t="n">
        <v>1.662534920743362e-06</v>
      </c>
      <c r="AG38" t="n">
        <v>3.398333333333333</v>
      </c>
      <c r="AH38" t="n">
        <v>3907970.669742492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1.2273</v>
      </c>
      <c r="E39" t="n">
        <v>81.48</v>
      </c>
      <c r="F39" t="n">
        <v>78.15000000000001</v>
      </c>
      <c r="G39" t="n">
        <v>223.28</v>
      </c>
      <c r="H39" t="n">
        <v>2.63</v>
      </c>
      <c r="I39" t="n">
        <v>21</v>
      </c>
      <c r="J39" t="n">
        <v>256.82</v>
      </c>
      <c r="K39" t="n">
        <v>54.38</v>
      </c>
      <c r="L39" t="n">
        <v>38</v>
      </c>
      <c r="M39" t="n">
        <v>19</v>
      </c>
      <c r="N39" t="n">
        <v>64.45</v>
      </c>
      <c r="O39" t="n">
        <v>31909.08</v>
      </c>
      <c r="P39" t="n">
        <v>1038.48</v>
      </c>
      <c r="Q39" t="n">
        <v>1261.87</v>
      </c>
      <c r="R39" t="n">
        <v>129.35</v>
      </c>
      <c r="S39" t="n">
        <v>108.84</v>
      </c>
      <c r="T39" t="n">
        <v>9315.48</v>
      </c>
      <c r="U39" t="n">
        <v>0.84</v>
      </c>
      <c r="V39" t="n">
        <v>0.93</v>
      </c>
      <c r="W39" t="n">
        <v>20.68</v>
      </c>
      <c r="X39" t="n">
        <v>0.5600000000000001</v>
      </c>
      <c r="Y39" t="n">
        <v>0.5</v>
      </c>
      <c r="Z39" t="n">
        <v>10</v>
      </c>
      <c r="AA39" t="n">
        <v>3156.118528082857</v>
      </c>
      <c r="AB39" t="n">
        <v>4318.340608245738</v>
      </c>
      <c r="AC39" t="n">
        <v>3906.20424142371</v>
      </c>
      <c r="AD39" t="n">
        <v>3156118.528082857</v>
      </c>
      <c r="AE39" t="n">
        <v>4318340.608245738</v>
      </c>
      <c r="AF39" t="n">
        <v>1.664297804427674e-06</v>
      </c>
      <c r="AG39" t="n">
        <v>3.395</v>
      </c>
      <c r="AH39" t="n">
        <v>3906204.24142371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1.2285</v>
      </c>
      <c r="E40" t="n">
        <v>81.40000000000001</v>
      </c>
      <c r="F40" t="n">
        <v>78.11</v>
      </c>
      <c r="G40" t="n">
        <v>234.32</v>
      </c>
      <c r="H40" t="n">
        <v>2.68</v>
      </c>
      <c r="I40" t="n">
        <v>20</v>
      </c>
      <c r="J40" t="n">
        <v>258.66</v>
      </c>
      <c r="K40" t="n">
        <v>54.38</v>
      </c>
      <c r="L40" t="n">
        <v>39</v>
      </c>
      <c r="M40" t="n">
        <v>18</v>
      </c>
      <c r="N40" t="n">
        <v>65.28</v>
      </c>
      <c r="O40" t="n">
        <v>32135.68</v>
      </c>
      <c r="P40" t="n">
        <v>1033.36</v>
      </c>
      <c r="Q40" t="n">
        <v>1261.88</v>
      </c>
      <c r="R40" t="n">
        <v>128.28</v>
      </c>
      <c r="S40" t="n">
        <v>108.84</v>
      </c>
      <c r="T40" t="n">
        <v>8785.379999999999</v>
      </c>
      <c r="U40" t="n">
        <v>0.85</v>
      </c>
      <c r="V40" t="n">
        <v>0.93</v>
      </c>
      <c r="W40" t="n">
        <v>20.67</v>
      </c>
      <c r="X40" t="n">
        <v>0.52</v>
      </c>
      <c r="Y40" t="n">
        <v>0.5</v>
      </c>
      <c r="Z40" t="n">
        <v>10</v>
      </c>
      <c r="AA40" t="n">
        <v>3142.407099271747</v>
      </c>
      <c r="AB40" t="n">
        <v>4299.580026440829</v>
      </c>
      <c r="AC40" t="n">
        <v>3889.234143215621</v>
      </c>
      <c r="AD40" t="n">
        <v>3142407.099271747</v>
      </c>
      <c r="AE40" t="n">
        <v>4299580.026440829</v>
      </c>
      <c r="AF40" t="n">
        <v>1.665925081674731e-06</v>
      </c>
      <c r="AG40" t="n">
        <v>3.391666666666667</v>
      </c>
      <c r="AH40" t="n">
        <v>3889234.143215621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1.2283</v>
      </c>
      <c r="E41" t="n">
        <v>81.41</v>
      </c>
      <c r="F41" t="n">
        <v>78.12</v>
      </c>
      <c r="G41" t="n">
        <v>234.35</v>
      </c>
      <c r="H41" t="n">
        <v>2.73</v>
      </c>
      <c r="I41" t="n">
        <v>20</v>
      </c>
      <c r="J41" t="n">
        <v>260.51</v>
      </c>
      <c r="K41" t="n">
        <v>54.38</v>
      </c>
      <c r="L41" t="n">
        <v>40</v>
      </c>
      <c r="M41" t="n">
        <v>18</v>
      </c>
      <c r="N41" t="n">
        <v>66.13</v>
      </c>
      <c r="O41" t="n">
        <v>32363.54</v>
      </c>
      <c r="P41" t="n">
        <v>1038.28</v>
      </c>
      <c r="Q41" t="n">
        <v>1261.87</v>
      </c>
      <c r="R41" t="n">
        <v>128.52</v>
      </c>
      <c r="S41" t="n">
        <v>108.84</v>
      </c>
      <c r="T41" t="n">
        <v>8906.440000000001</v>
      </c>
      <c r="U41" t="n">
        <v>0.85</v>
      </c>
      <c r="V41" t="n">
        <v>0.93</v>
      </c>
      <c r="W41" t="n">
        <v>20.68</v>
      </c>
      <c r="X41" t="n">
        <v>0.54</v>
      </c>
      <c r="Y41" t="n">
        <v>0.5</v>
      </c>
      <c r="Z41" t="n">
        <v>10</v>
      </c>
      <c r="AA41" t="n">
        <v>3152.742637919365</v>
      </c>
      <c r="AB41" t="n">
        <v>4313.721566390285</v>
      </c>
      <c r="AC41" t="n">
        <v>3902.026034440076</v>
      </c>
      <c r="AD41" t="n">
        <v>3152742.637919365</v>
      </c>
      <c r="AE41" t="n">
        <v>4313721.566390285</v>
      </c>
      <c r="AF41" t="n">
        <v>1.665653868800222e-06</v>
      </c>
      <c r="AG41" t="n">
        <v>3.392083333333333</v>
      </c>
      <c r="AH41" t="n">
        <v>3902026.034440076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0.7228</v>
      </c>
      <c r="E2" t="n">
        <v>138.35</v>
      </c>
      <c r="F2" t="n">
        <v>105.61</v>
      </c>
      <c r="G2" t="n">
        <v>6.71</v>
      </c>
      <c r="H2" t="n">
        <v>0.11</v>
      </c>
      <c r="I2" t="n">
        <v>944</v>
      </c>
      <c r="J2" t="n">
        <v>159.12</v>
      </c>
      <c r="K2" t="n">
        <v>50.28</v>
      </c>
      <c r="L2" t="n">
        <v>1</v>
      </c>
      <c r="M2" t="n">
        <v>942</v>
      </c>
      <c r="N2" t="n">
        <v>27.84</v>
      </c>
      <c r="O2" t="n">
        <v>19859.16</v>
      </c>
      <c r="P2" t="n">
        <v>1307.34</v>
      </c>
      <c r="Q2" t="n">
        <v>1262.99</v>
      </c>
      <c r="R2" t="n">
        <v>1025.51</v>
      </c>
      <c r="S2" t="n">
        <v>108.84</v>
      </c>
      <c r="T2" t="n">
        <v>452784.26</v>
      </c>
      <c r="U2" t="n">
        <v>0.11</v>
      </c>
      <c r="V2" t="n">
        <v>0.6899999999999999</v>
      </c>
      <c r="W2" t="n">
        <v>22.18</v>
      </c>
      <c r="X2" t="n">
        <v>27.98</v>
      </c>
      <c r="Y2" t="n">
        <v>0.5</v>
      </c>
      <c r="Z2" t="n">
        <v>10</v>
      </c>
      <c r="AA2" t="n">
        <v>6686.567810050724</v>
      </c>
      <c r="AB2" t="n">
        <v>9148.857068264313</v>
      </c>
      <c r="AC2" t="n">
        <v>8275.702990170365</v>
      </c>
      <c r="AD2" t="n">
        <v>6686567.810050724</v>
      </c>
      <c r="AE2" t="n">
        <v>9148857.068264313</v>
      </c>
      <c r="AF2" t="n">
        <v>1.072479128320365e-06</v>
      </c>
      <c r="AG2" t="n">
        <v>5.764583333333333</v>
      </c>
      <c r="AH2" t="n">
        <v>8275702.990170364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0.96</v>
      </c>
      <c r="E3" t="n">
        <v>104.16</v>
      </c>
      <c r="F3" t="n">
        <v>89.08</v>
      </c>
      <c r="G3" t="n">
        <v>13.5</v>
      </c>
      <c r="H3" t="n">
        <v>0.22</v>
      </c>
      <c r="I3" t="n">
        <v>396</v>
      </c>
      <c r="J3" t="n">
        <v>160.54</v>
      </c>
      <c r="K3" t="n">
        <v>50.28</v>
      </c>
      <c r="L3" t="n">
        <v>2</v>
      </c>
      <c r="M3" t="n">
        <v>394</v>
      </c>
      <c r="N3" t="n">
        <v>28.26</v>
      </c>
      <c r="O3" t="n">
        <v>20034.4</v>
      </c>
      <c r="P3" t="n">
        <v>1099.93</v>
      </c>
      <c r="Q3" t="n">
        <v>1262.41</v>
      </c>
      <c r="R3" t="n">
        <v>484.91</v>
      </c>
      <c r="S3" t="n">
        <v>108.84</v>
      </c>
      <c r="T3" t="n">
        <v>185221.57</v>
      </c>
      <c r="U3" t="n">
        <v>0.22</v>
      </c>
      <c r="V3" t="n">
        <v>0.8100000000000001</v>
      </c>
      <c r="W3" t="n">
        <v>21.3</v>
      </c>
      <c r="X3" t="n">
        <v>11.48</v>
      </c>
      <c r="Y3" t="n">
        <v>0.5</v>
      </c>
      <c r="Z3" t="n">
        <v>10</v>
      </c>
      <c r="AA3" t="n">
        <v>4246.38562374812</v>
      </c>
      <c r="AB3" t="n">
        <v>5810.092147724627</v>
      </c>
      <c r="AC3" t="n">
        <v>5255.585107661114</v>
      </c>
      <c r="AD3" t="n">
        <v>4246385.62374812</v>
      </c>
      <c r="AE3" t="n">
        <v>5810092.147724627</v>
      </c>
      <c r="AF3" t="n">
        <v>1.424432710552781e-06</v>
      </c>
      <c r="AG3" t="n">
        <v>4.34</v>
      </c>
      <c r="AH3" t="n">
        <v>5255585.107661114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1.0501</v>
      </c>
      <c r="E4" t="n">
        <v>95.23</v>
      </c>
      <c r="F4" t="n">
        <v>84.81999999999999</v>
      </c>
      <c r="G4" t="n">
        <v>20.28</v>
      </c>
      <c r="H4" t="n">
        <v>0.33</v>
      </c>
      <c r="I4" t="n">
        <v>251</v>
      </c>
      <c r="J4" t="n">
        <v>161.97</v>
      </c>
      <c r="K4" t="n">
        <v>50.28</v>
      </c>
      <c r="L4" t="n">
        <v>3</v>
      </c>
      <c r="M4" t="n">
        <v>249</v>
      </c>
      <c r="N4" t="n">
        <v>28.69</v>
      </c>
      <c r="O4" t="n">
        <v>20210.21</v>
      </c>
      <c r="P4" t="n">
        <v>1043.9</v>
      </c>
      <c r="Q4" t="n">
        <v>1262.22</v>
      </c>
      <c r="R4" t="n">
        <v>345.76</v>
      </c>
      <c r="S4" t="n">
        <v>108.84</v>
      </c>
      <c r="T4" t="n">
        <v>116372.06</v>
      </c>
      <c r="U4" t="n">
        <v>0.31</v>
      </c>
      <c r="V4" t="n">
        <v>0.85</v>
      </c>
      <c r="W4" t="n">
        <v>21.07</v>
      </c>
      <c r="X4" t="n">
        <v>7.22</v>
      </c>
      <c r="Y4" t="n">
        <v>0.5</v>
      </c>
      <c r="Z4" t="n">
        <v>10</v>
      </c>
      <c r="AA4" t="n">
        <v>3690.44427557281</v>
      </c>
      <c r="AB4" t="n">
        <v>5049.428668749827</v>
      </c>
      <c r="AC4" t="n">
        <v>4567.5182835218</v>
      </c>
      <c r="AD4" t="n">
        <v>3690444.27557281</v>
      </c>
      <c r="AE4" t="n">
        <v>5049428.668749827</v>
      </c>
      <c r="AF4" t="n">
        <v>1.558121655574453e-06</v>
      </c>
      <c r="AG4" t="n">
        <v>3.967916666666667</v>
      </c>
      <c r="AH4" t="n">
        <v>4567518.2835218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1.0981</v>
      </c>
      <c r="E5" t="n">
        <v>91.06</v>
      </c>
      <c r="F5" t="n">
        <v>82.84</v>
      </c>
      <c r="G5" t="n">
        <v>27.16</v>
      </c>
      <c r="H5" t="n">
        <v>0.43</v>
      </c>
      <c r="I5" t="n">
        <v>183</v>
      </c>
      <c r="J5" t="n">
        <v>163.4</v>
      </c>
      <c r="K5" t="n">
        <v>50.28</v>
      </c>
      <c r="L5" t="n">
        <v>4</v>
      </c>
      <c r="M5" t="n">
        <v>181</v>
      </c>
      <c r="N5" t="n">
        <v>29.12</v>
      </c>
      <c r="O5" t="n">
        <v>20386.62</v>
      </c>
      <c r="P5" t="n">
        <v>1015.97</v>
      </c>
      <c r="Q5" t="n">
        <v>1262.11</v>
      </c>
      <c r="R5" t="n">
        <v>281.69</v>
      </c>
      <c r="S5" t="n">
        <v>108.84</v>
      </c>
      <c r="T5" t="n">
        <v>84676.63</v>
      </c>
      <c r="U5" t="n">
        <v>0.39</v>
      </c>
      <c r="V5" t="n">
        <v>0.87</v>
      </c>
      <c r="W5" t="n">
        <v>20.96</v>
      </c>
      <c r="X5" t="n">
        <v>5.25</v>
      </c>
      <c r="Y5" t="n">
        <v>0.5</v>
      </c>
      <c r="Z5" t="n">
        <v>10</v>
      </c>
      <c r="AA5" t="n">
        <v>3439.857371610582</v>
      </c>
      <c r="AB5" t="n">
        <v>4706.564611634715</v>
      </c>
      <c r="AC5" t="n">
        <v>4257.376690805041</v>
      </c>
      <c r="AD5" t="n">
        <v>3439857.371610582</v>
      </c>
      <c r="AE5" t="n">
        <v>4706564.611634715</v>
      </c>
      <c r="AF5" t="n">
        <v>1.629343291102092e-06</v>
      </c>
      <c r="AG5" t="n">
        <v>3.794166666666667</v>
      </c>
      <c r="AH5" t="n">
        <v>4257376.690805041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1.1281</v>
      </c>
      <c r="E6" t="n">
        <v>88.64</v>
      </c>
      <c r="F6" t="n">
        <v>81.68000000000001</v>
      </c>
      <c r="G6" t="n">
        <v>34.03</v>
      </c>
      <c r="H6" t="n">
        <v>0.54</v>
      </c>
      <c r="I6" t="n">
        <v>144</v>
      </c>
      <c r="J6" t="n">
        <v>164.83</v>
      </c>
      <c r="K6" t="n">
        <v>50.28</v>
      </c>
      <c r="L6" t="n">
        <v>5</v>
      </c>
      <c r="M6" t="n">
        <v>142</v>
      </c>
      <c r="N6" t="n">
        <v>29.55</v>
      </c>
      <c r="O6" t="n">
        <v>20563.61</v>
      </c>
      <c r="P6" t="n">
        <v>998.08</v>
      </c>
      <c r="Q6" t="n">
        <v>1262.04</v>
      </c>
      <c r="R6" t="n">
        <v>244.75</v>
      </c>
      <c r="S6" t="n">
        <v>108.84</v>
      </c>
      <c r="T6" t="n">
        <v>66404.71000000001</v>
      </c>
      <c r="U6" t="n">
        <v>0.44</v>
      </c>
      <c r="V6" t="n">
        <v>0.89</v>
      </c>
      <c r="W6" t="n">
        <v>20.87</v>
      </c>
      <c r="X6" t="n">
        <v>4.09</v>
      </c>
      <c r="Y6" t="n">
        <v>0.5</v>
      </c>
      <c r="Z6" t="n">
        <v>10</v>
      </c>
      <c r="AA6" t="n">
        <v>3294.202019166723</v>
      </c>
      <c r="AB6" t="n">
        <v>4507.272532560383</v>
      </c>
      <c r="AC6" t="n">
        <v>4077.10476804938</v>
      </c>
      <c r="AD6" t="n">
        <v>3294202.019166723</v>
      </c>
      <c r="AE6" t="n">
        <v>4507272.532560383</v>
      </c>
      <c r="AF6" t="n">
        <v>1.673856813306867e-06</v>
      </c>
      <c r="AG6" t="n">
        <v>3.693333333333333</v>
      </c>
      <c r="AH6" t="n">
        <v>4077104.76804938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1.1475</v>
      </c>
      <c r="E7" t="n">
        <v>87.14</v>
      </c>
      <c r="F7" t="n">
        <v>80.98999999999999</v>
      </c>
      <c r="G7" t="n">
        <v>40.83</v>
      </c>
      <c r="H7" t="n">
        <v>0.64</v>
      </c>
      <c r="I7" t="n">
        <v>119</v>
      </c>
      <c r="J7" t="n">
        <v>166.27</v>
      </c>
      <c r="K7" t="n">
        <v>50.28</v>
      </c>
      <c r="L7" t="n">
        <v>6</v>
      </c>
      <c r="M7" t="n">
        <v>117</v>
      </c>
      <c r="N7" t="n">
        <v>29.99</v>
      </c>
      <c r="O7" t="n">
        <v>20741.2</v>
      </c>
      <c r="P7" t="n">
        <v>986.02</v>
      </c>
      <c r="Q7" t="n">
        <v>1262.04</v>
      </c>
      <c r="R7" t="n">
        <v>221.72</v>
      </c>
      <c r="S7" t="n">
        <v>108.84</v>
      </c>
      <c r="T7" t="n">
        <v>55013.79</v>
      </c>
      <c r="U7" t="n">
        <v>0.49</v>
      </c>
      <c r="V7" t="n">
        <v>0.89</v>
      </c>
      <c r="W7" t="n">
        <v>20.84</v>
      </c>
      <c r="X7" t="n">
        <v>3.4</v>
      </c>
      <c r="Y7" t="n">
        <v>0.5</v>
      </c>
      <c r="Z7" t="n">
        <v>10</v>
      </c>
      <c r="AA7" t="n">
        <v>3203.838934388053</v>
      </c>
      <c r="AB7" t="n">
        <v>4383.633773428253</v>
      </c>
      <c r="AC7" t="n">
        <v>3965.265918560737</v>
      </c>
      <c r="AD7" t="n">
        <v>3203838.934388053</v>
      </c>
      <c r="AE7" t="n">
        <v>4383633.773428253</v>
      </c>
      <c r="AF7" t="n">
        <v>1.702642224332621e-06</v>
      </c>
      <c r="AG7" t="n">
        <v>3.630833333333333</v>
      </c>
      <c r="AH7" t="n">
        <v>3965265.918560737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1.1623</v>
      </c>
      <c r="E8" t="n">
        <v>86.03</v>
      </c>
      <c r="F8" t="n">
        <v>80.45999999999999</v>
      </c>
      <c r="G8" t="n">
        <v>47.8</v>
      </c>
      <c r="H8" t="n">
        <v>0.74</v>
      </c>
      <c r="I8" t="n">
        <v>101</v>
      </c>
      <c r="J8" t="n">
        <v>167.72</v>
      </c>
      <c r="K8" t="n">
        <v>50.28</v>
      </c>
      <c r="L8" t="n">
        <v>7</v>
      </c>
      <c r="M8" t="n">
        <v>99</v>
      </c>
      <c r="N8" t="n">
        <v>30.44</v>
      </c>
      <c r="O8" t="n">
        <v>20919.39</v>
      </c>
      <c r="P8" t="n">
        <v>975.75</v>
      </c>
      <c r="Q8" t="n">
        <v>1261.99</v>
      </c>
      <c r="R8" t="n">
        <v>204.46</v>
      </c>
      <c r="S8" t="n">
        <v>108.84</v>
      </c>
      <c r="T8" t="n">
        <v>46472.87</v>
      </c>
      <c r="U8" t="n">
        <v>0.53</v>
      </c>
      <c r="V8" t="n">
        <v>0.9</v>
      </c>
      <c r="W8" t="n">
        <v>20.81</v>
      </c>
      <c r="X8" t="n">
        <v>2.87</v>
      </c>
      <c r="Y8" t="n">
        <v>0.5</v>
      </c>
      <c r="Z8" t="n">
        <v>10</v>
      </c>
      <c r="AA8" t="n">
        <v>3134.657210878229</v>
      </c>
      <c r="AB8" t="n">
        <v>4288.976287239871</v>
      </c>
      <c r="AC8" t="n">
        <v>3879.642410001562</v>
      </c>
      <c r="AD8" t="n">
        <v>3134657.210878229</v>
      </c>
      <c r="AE8" t="n">
        <v>4288976.287239871</v>
      </c>
      <c r="AF8" t="n">
        <v>1.72460222862031e-06</v>
      </c>
      <c r="AG8" t="n">
        <v>3.584583333333333</v>
      </c>
      <c r="AH8" t="n">
        <v>3879642.410001562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1.1731</v>
      </c>
      <c r="E9" t="n">
        <v>85.23999999999999</v>
      </c>
      <c r="F9" t="n">
        <v>80.08</v>
      </c>
      <c r="G9" t="n">
        <v>54.6</v>
      </c>
      <c r="H9" t="n">
        <v>0.84</v>
      </c>
      <c r="I9" t="n">
        <v>88</v>
      </c>
      <c r="J9" t="n">
        <v>169.17</v>
      </c>
      <c r="K9" t="n">
        <v>50.28</v>
      </c>
      <c r="L9" t="n">
        <v>8</v>
      </c>
      <c r="M9" t="n">
        <v>86</v>
      </c>
      <c r="N9" t="n">
        <v>30.89</v>
      </c>
      <c r="O9" t="n">
        <v>21098.19</v>
      </c>
      <c r="P9" t="n">
        <v>967.72</v>
      </c>
      <c r="Q9" t="n">
        <v>1261.99</v>
      </c>
      <c r="R9" t="n">
        <v>192.34</v>
      </c>
      <c r="S9" t="n">
        <v>108.84</v>
      </c>
      <c r="T9" t="n">
        <v>40478.1</v>
      </c>
      <c r="U9" t="n">
        <v>0.57</v>
      </c>
      <c r="V9" t="n">
        <v>0.9</v>
      </c>
      <c r="W9" t="n">
        <v>20.79</v>
      </c>
      <c r="X9" t="n">
        <v>2.49</v>
      </c>
      <c r="Y9" t="n">
        <v>0.5</v>
      </c>
      <c r="Z9" t="n">
        <v>10</v>
      </c>
      <c r="AA9" t="n">
        <v>3084.26030859597</v>
      </c>
      <c r="AB9" t="n">
        <v>4220.021022182868</v>
      </c>
      <c r="AC9" t="n">
        <v>3817.268138662279</v>
      </c>
      <c r="AD9" t="n">
        <v>3084260.30859597</v>
      </c>
      <c r="AE9" t="n">
        <v>4220021.022182869</v>
      </c>
      <c r="AF9" t="n">
        <v>1.740627096614028e-06</v>
      </c>
      <c r="AG9" t="n">
        <v>3.551666666666666</v>
      </c>
      <c r="AH9" t="n">
        <v>3817268.138662279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1.1817</v>
      </c>
      <c r="E10" t="n">
        <v>84.62</v>
      </c>
      <c r="F10" t="n">
        <v>79.78</v>
      </c>
      <c r="G10" t="n">
        <v>61.37</v>
      </c>
      <c r="H10" t="n">
        <v>0.9399999999999999</v>
      </c>
      <c r="I10" t="n">
        <v>78</v>
      </c>
      <c r="J10" t="n">
        <v>170.62</v>
      </c>
      <c r="K10" t="n">
        <v>50.28</v>
      </c>
      <c r="L10" t="n">
        <v>9</v>
      </c>
      <c r="M10" t="n">
        <v>76</v>
      </c>
      <c r="N10" t="n">
        <v>31.34</v>
      </c>
      <c r="O10" t="n">
        <v>21277.6</v>
      </c>
      <c r="P10" t="n">
        <v>960.83</v>
      </c>
      <c r="Q10" t="n">
        <v>1261.95</v>
      </c>
      <c r="R10" t="n">
        <v>182.5</v>
      </c>
      <c r="S10" t="n">
        <v>108.84</v>
      </c>
      <c r="T10" t="n">
        <v>35608.82</v>
      </c>
      <c r="U10" t="n">
        <v>0.6</v>
      </c>
      <c r="V10" t="n">
        <v>0.91</v>
      </c>
      <c r="W10" t="n">
        <v>20.77</v>
      </c>
      <c r="X10" t="n">
        <v>2.2</v>
      </c>
      <c r="Y10" t="n">
        <v>0.5</v>
      </c>
      <c r="Z10" t="n">
        <v>10</v>
      </c>
      <c r="AA10" t="n">
        <v>3043.806966529612</v>
      </c>
      <c r="AB10" t="n">
        <v>4164.670974892178</v>
      </c>
      <c r="AC10" t="n">
        <v>3767.200622200735</v>
      </c>
      <c r="AD10" t="n">
        <v>3043806.966529612</v>
      </c>
      <c r="AE10" t="n">
        <v>4164670.974892177</v>
      </c>
      <c r="AF10" t="n">
        <v>1.753387639646064e-06</v>
      </c>
      <c r="AG10" t="n">
        <v>3.525833333333333</v>
      </c>
      <c r="AH10" t="n">
        <v>3767200.622200735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1.1888</v>
      </c>
      <c r="E11" t="n">
        <v>84.12</v>
      </c>
      <c r="F11" t="n">
        <v>79.54000000000001</v>
      </c>
      <c r="G11" t="n">
        <v>68.18000000000001</v>
      </c>
      <c r="H11" t="n">
        <v>1.03</v>
      </c>
      <c r="I11" t="n">
        <v>70</v>
      </c>
      <c r="J11" t="n">
        <v>172.08</v>
      </c>
      <c r="K11" t="n">
        <v>50.28</v>
      </c>
      <c r="L11" t="n">
        <v>10</v>
      </c>
      <c r="M11" t="n">
        <v>68</v>
      </c>
      <c r="N11" t="n">
        <v>31.8</v>
      </c>
      <c r="O11" t="n">
        <v>21457.64</v>
      </c>
      <c r="P11" t="n">
        <v>954.51</v>
      </c>
      <c r="Q11" t="n">
        <v>1261.95</v>
      </c>
      <c r="R11" t="n">
        <v>175.09</v>
      </c>
      <c r="S11" t="n">
        <v>108.84</v>
      </c>
      <c r="T11" t="n">
        <v>31943.72</v>
      </c>
      <c r="U11" t="n">
        <v>0.62</v>
      </c>
      <c r="V11" t="n">
        <v>0.91</v>
      </c>
      <c r="W11" t="n">
        <v>20.75</v>
      </c>
      <c r="X11" t="n">
        <v>1.95</v>
      </c>
      <c r="Y11" t="n">
        <v>0.5</v>
      </c>
      <c r="Z11" t="n">
        <v>10</v>
      </c>
      <c r="AA11" t="n">
        <v>3009.666855702744</v>
      </c>
      <c r="AB11" t="n">
        <v>4117.958969103463</v>
      </c>
      <c r="AC11" t="n">
        <v>3724.946744683785</v>
      </c>
      <c r="AD11" t="n">
        <v>3009666.855702744</v>
      </c>
      <c r="AE11" t="n">
        <v>4117958.969103463</v>
      </c>
      <c r="AF11" t="n">
        <v>1.76392250656786e-06</v>
      </c>
      <c r="AG11" t="n">
        <v>3.505</v>
      </c>
      <c r="AH11" t="n">
        <v>3724946.744683785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1.1944</v>
      </c>
      <c r="E12" t="n">
        <v>83.72</v>
      </c>
      <c r="F12" t="n">
        <v>79.37</v>
      </c>
      <c r="G12" t="n">
        <v>75.59</v>
      </c>
      <c r="H12" t="n">
        <v>1.12</v>
      </c>
      <c r="I12" t="n">
        <v>63</v>
      </c>
      <c r="J12" t="n">
        <v>173.55</v>
      </c>
      <c r="K12" t="n">
        <v>50.28</v>
      </c>
      <c r="L12" t="n">
        <v>11</v>
      </c>
      <c r="M12" t="n">
        <v>61</v>
      </c>
      <c r="N12" t="n">
        <v>32.27</v>
      </c>
      <c r="O12" t="n">
        <v>21638.31</v>
      </c>
      <c r="P12" t="n">
        <v>948.7</v>
      </c>
      <c r="Q12" t="n">
        <v>1261.92</v>
      </c>
      <c r="R12" t="n">
        <v>169.17</v>
      </c>
      <c r="S12" t="n">
        <v>108.84</v>
      </c>
      <c r="T12" t="n">
        <v>29017.61</v>
      </c>
      <c r="U12" t="n">
        <v>0.64</v>
      </c>
      <c r="V12" t="n">
        <v>0.91</v>
      </c>
      <c r="W12" t="n">
        <v>20.75</v>
      </c>
      <c r="X12" t="n">
        <v>1.79</v>
      </c>
      <c r="Y12" t="n">
        <v>0.5</v>
      </c>
      <c r="Z12" t="n">
        <v>10</v>
      </c>
      <c r="AA12" t="n">
        <v>2981.49859690712</v>
      </c>
      <c r="AB12" t="n">
        <v>4079.417914723416</v>
      </c>
      <c r="AC12" t="n">
        <v>3690.083994441062</v>
      </c>
      <c r="AD12" t="n">
        <v>2981498.59690712</v>
      </c>
      <c r="AE12" t="n">
        <v>4079417.914723416</v>
      </c>
      <c r="AF12" t="n">
        <v>1.772231697379418e-06</v>
      </c>
      <c r="AG12" t="n">
        <v>3.488333333333333</v>
      </c>
      <c r="AH12" t="n">
        <v>3690083.994441062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1.199</v>
      </c>
      <c r="E13" t="n">
        <v>83.40000000000001</v>
      </c>
      <c r="F13" t="n">
        <v>79.20999999999999</v>
      </c>
      <c r="G13" t="n">
        <v>81.94</v>
      </c>
      <c r="H13" t="n">
        <v>1.22</v>
      </c>
      <c r="I13" t="n">
        <v>58</v>
      </c>
      <c r="J13" t="n">
        <v>175.02</v>
      </c>
      <c r="K13" t="n">
        <v>50.28</v>
      </c>
      <c r="L13" t="n">
        <v>12</v>
      </c>
      <c r="M13" t="n">
        <v>56</v>
      </c>
      <c r="N13" t="n">
        <v>32.74</v>
      </c>
      <c r="O13" t="n">
        <v>21819.6</v>
      </c>
      <c r="P13" t="n">
        <v>943</v>
      </c>
      <c r="Q13" t="n">
        <v>1261.95</v>
      </c>
      <c r="R13" t="n">
        <v>163.88</v>
      </c>
      <c r="S13" t="n">
        <v>108.84</v>
      </c>
      <c r="T13" t="n">
        <v>26397.4</v>
      </c>
      <c r="U13" t="n">
        <v>0.66</v>
      </c>
      <c r="V13" t="n">
        <v>0.91</v>
      </c>
      <c r="W13" t="n">
        <v>20.74</v>
      </c>
      <c r="X13" t="n">
        <v>1.62</v>
      </c>
      <c r="Y13" t="n">
        <v>0.5</v>
      </c>
      <c r="Z13" t="n">
        <v>10</v>
      </c>
      <c r="AA13" t="n">
        <v>2956.509219916198</v>
      </c>
      <c r="AB13" t="n">
        <v>4045.226346670929</v>
      </c>
      <c r="AC13" t="n">
        <v>3659.155621655339</v>
      </c>
      <c r="AD13" t="n">
        <v>2956509.219916198</v>
      </c>
      <c r="AE13" t="n">
        <v>4045226.346670929</v>
      </c>
      <c r="AF13" t="n">
        <v>1.779057104117484e-06</v>
      </c>
      <c r="AG13" t="n">
        <v>3.475</v>
      </c>
      <c r="AH13" t="n">
        <v>3659155.621655338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1.2033</v>
      </c>
      <c r="E14" t="n">
        <v>83.09999999999999</v>
      </c>
      <c r="F14" t="n">
        <v>79.06999999999999</v>
      </c>
      <c r="G14" t="n">
        <v>89.52</v>
      </c>
      <c r="H14" t="n">
        <v>1.31</v>
      </c>
      <c r="I14" t="n">
        <v>53</v>
      </c>
      <c r="J14" t="n">
        <v>176.49</v>
      </c>
      <c r="K14" t="n">
        <v>50.28</v>
      </c>
      <c r="L14" t="n">
        <v>13</v>
      </c>
      <c r="M14" t="n">
        <v>51</v>
      </c>
      <c r="N14" t="n">
        <v>33.21</v>
      </c>
      <c r="O14" t="n">
        <v>22001.54</v>
      </c>
      <c r="P14" t="n">
        <v>938.11</v>
      </c>
      <c r="Q14" t="n">
        <v>1261.9</v>
      </c>
      <c r="R14" t="n">
        <v>159.75</v>
      </c>
      <c r="S14" t="n">
        <v>108.84</v>
      </c>
      <c r="T14" t="n">
        <v>24356.91</v>
      </c>
      <c r="U14" t="n">
        <v>0.68</v>
      </c>
      <c r="V14" t="n">
        <v>0.92</v>
      </c>
      <c r="W14" t="n">
        <v>20.72</v>
      </c>
      <c r="X14" t="n">
        <v>1.49</v>
      </c>
      <c r="Y14" t="n">
        <v>0.5</v>
      </c>
      <c r="Z14" t="n">
        <v>10</v>
      </c>
      <c r="AA14" t="n">
        <v>2934.324701477916</v>
      </c>
      <c r="AB14" t="n">
        <v>4014.872509831791</v>
      </c>
      <c r="AC14" t="n">
        <v>3631.698712402251</v>
      </c>
      <c r="AD14" t="n">
        <v>2934324.701477916</v>
      </c>
      <c r="AE14" t="n">
        <v>4014872.509831791</v>
      </c>
      <c r="AF14" t="n">
        <v>1.785437375633501e-06</v>
      </c>
      <c r="AG14" t="n">
        <v>3.4625</v>
      </c>
      <c r="AH14" t="n">
        <v>3631698.712402251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1.2067</v>
      </c>
      <c r="E15" t="n">
        <v>82.87</v>
      </c>
      <c r="F15" t="n">
        <v>78.97</v>
      </c>
      <c r="G15" t="n">
        <v>96.69</v>
      </c>
      <c r="H15" t="n">
        <v>1.4</v>
      </c>
      <c r="I15" t="n">
        <v>49</v>
      </c>
      <c r="J15" t="n">
        <v>177.97</v>
      </c>
      <c r="K15" t="n">
        <v>50.28</v>
      </c>
      <c r="L15" t="n">
        <v>14</v>
      </c>
      <c r="M15" t="n">
        <v>47</v>
      </c>
      <c r="N15" t="n">
        <v>33.69</v>
      </c>
      <c r="O15" t="n">
        <v>22184.13</v>
      </c>
      <c r="P15" t="n">
        <v>932.55</v>
      </c>
      <c r="Q15" t="n">
        <v>1261.93</v>
      </c>
      <c r="R15" t="n">
        <v>156.04</v>
      </c>
      <c r="S15" t="n">
        <v>108.84</v>
      </c>
      <c r="T15" t="n">
        <v>22522.26</v>
      </c>
      <c r="U15" t="n">
        <v>0.7</v>
      </c>
      <c r="V15" t="n">
        <v>0.92</v>
      </c>
      <c r="W15" t="n">
        <v>20.73</v>
      </c>
      <c r="X15" t="n">
        <v>1.38</v>
      </c>
      <c r="Y15" t="n">
        <v>0.5</v>
      </c>
      <c r="Z15" t="n">
        <v>10</v>
      </c>
      <c r="AA15" t="n">
        <v>2913.640113514006</v>
      </c>
      <c r="AB15" t="n">
        <v>3986.57094403995</v>
      </c>
      <c r="AC15" t="n">
        <v>3606.098208328087</v>
      </c>
      <c r="AD15" t="n">
        <v>2913640.113514006</v>
      </c>
      <c r="AE15" t="n">
        <v>3986570.94403995</v>
      </c>
      <c r="AF15" t="n">
        <v>1.790482241483376e-06</v>
      </c>
      <c r="AG15" t="n">
        <v>3.452916666666667</v>
      </c>
      <c r="AH15" t="n">
        <v>3606098.208328087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1.2094</v>
      </c>
      <c r="E16" t="n">
        <v>82.69</v>
      </c>
      <c r="F16" t="n">
        <v>78.88</v>
      </c>
      <c r="G16" t="n">
        <v>102.89</v>
      </c>
      <c r="H16" t="n">
        <v>1.48</v>
      </c>
      <c r="I16" t="n">
        <v>46</v>
      </c>
      <c r="J16" t="n">
        <v>179.46</v>
      </c>
      <c r="K16" t="n">
        <v>50.28</v>
      </c>
      <c r="L16" t="n">
        <v>15</v>
      </c>
      <c r="M16" t="n">
        <v>44</v>
      </c>
      <c r="N16" t="n">
        <v>34.18</v>
      </c>
      <c r="O16" t="n">
        <v>22367.38</v>
      </c>
      <c r="P16" t="n">
        <v>928.4299999999999</v>
      </c>
      <c r="Q16" t="n">
        <v>1261.96</v>
      </c>
      <c r="R16" t="n">
        <v>152.92</v>
      </c>
      <c r="S16" t="n">
        <v>108.84</v>
      </c>
      <c r="T16" t="n">
        <v>20978.69</v>
      </c>
      <c r="U16" t="n">
        <v>0.71</v>
      </c>
      <c r="V16" t="n">
        <v>0.92</v>
      </c>
      <c r="W16" t="n">
        <v>20.73</v>
      </c>
      <c r="X16" t="n">
        <v>1.29</v>
      </c>
      <c r="Y16" t="n">
        <v>0.5</v>
      </c>
      <c r="Z16" t="n">
        <v>10</v>
      </c>
      <c r="AA16" t="n">
        <v>2897.753111782994</v>
      </c>
      <c r="AB16" t="n">
        <v>3964.833647386528</v>
      </c>
      <c r="AC16" t="n">
        <v>3586.435488758782</v>
      </c>
      <c r="AD16" t="n">
        <v>2897753.111782995</v>
      </c>
      <c r="AE16" t="n">
        <v>3964833.647386529</v>
      </c>
      <c r="AF16" t="n">
        <v>1.794488458481805e-06</v>
      </c>
      <c r="AG16" t="n">
        <v>3.445416666666667</v>
      </c>
      <c r="AH16" t="n">
        <v>3586435.488758782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1.2124</v>
      </c>
      <c r="E17" t="n">
        <v>82.48</v>
      </c>
      <c r="F17" t="n">
        <v>78.77</v>
      </c>
      <c r="G17" t="n">
        <v>109.91</v>
      </c>
      <c r="H17" t="n">
        <v>1.57</v>
      </c>
      <c r="I17" t="n">
        <v>43</v>
      </c>
      <c r="J17" t="n">
        <v>180.95</v>
      </c>
      <c r="K17" t="n">
        <v>50.28</v>
      </c>
      <c r="L17" t="n">
        <v>16</v>
      </c>
      <c r="M17" t="n">
        <v>41</v>
      </c>
      <c r="N17" t="n">
        <v>34.67</v>
      </c>
      <c r="O17" t="n">
        <v>22551.28</v>
      </c>
      <c r="P17" t="n">
        <v>923.91</v>
      </c>
      <c r="Q17" t="n">
        <v>1261.95</v>
      </c>
      <c r="R17" t="n">
        <v>149.6</v>
      </c>
      <c r="S17" t="n">
        <v>108.84</v>
      </c>
      <c r="T17" t="n">
        <v>19332.14</v>
      </c>
      <c r="U17" t="n">
        <v>0.73</v>
      </c>
      <c r="V17" t="n">
        <v>0.92</v>
      </c>
      <c r="W17" t="n">
        <v>20.71</v>
      </c>
      <c r="X17" t="n">
        <v>1.18</v>
      </c>
      <c r="Y17" t="n">
        <v>0.5</v>
      </c>
      <c r="Z17" t="n">
        <v>10</v>
      </c>
      <c r="AA17" t="n">
        <v>2880.167500249308</v>
      </c>
      <c r="AB17" t="n">
        <v>3940.77223786371</v>
      </c>
      <c r="AC17" t="n">
        <v>3564.670466390422</v>
      </c>
      <c r="AD17" t="n">
        <v>2880167.500249308</v>
      </c>
      <c r="AE17" t="n">
        <v>3940772.237863711</v>
      </c>
      <c r="AF17" t="n">
        <v>1.798939810702283e-06</v>
      </c>
      <c r="AG17" t="n">
        <v>3.436666666666667</v>
      </c>
      <c r="AH17" t="n">
        <v>3564670.466390423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1.2149</v>
      </c>
      <c r="E18" t="n">
        <v>82.31</v>
      </c>
      <c r="F18" t="n">
        <v>78.7</v>
      </c>
      <c r="G18" t="n">
        <v>118.04</v>
      </c>
      <c r="H18" t="n">
        <v>1.65</v>
      </c>
      <c r="I18" t="n">
        <v>40</v>
      </c>
      <c r="J18" t="n">
        <v>182.45</v>
      </c>
      <c r="K18" t="n">
        <v>50.28</v>
      </c>
      <c r="L18" t="n">
        <v>17</v>
      </c>
      <c r="M18" t="n">
        <v>38</v>
      </c>
      <c r="N18" t="n">
        <v>35.17</v>
      </c>
      <c r="O18" t="n">
        <v>22735.98</v>
      </c>
      <c r="P18" t="n">
        <v>919.79</v>
      </c>
      <c r="Q18" t="n">
        <v>1261.91</v>
      </c>
      <c r="R18" t="n">
        <v>146.99</v>
      </c>
      <c r="S18" t="n">
        <v>108.84</v>
      </c>
      <c r="T18" t="n">
        <v>18044.68</v>
      </c>
      <c r="U18" t="n">
        <v>0.74</v>
      </c>
      <c r="V18" t="n">
        <v>0.92</v>
      </c>
      <c r="W18" t="n">
        <v>20.72</v>
      </c>
      <c r="X18" t="n">
        <v>1.11</v>
      </c>
      <c r="Y18" t="n">
        <v>0.5</v>
      </c>
      <c r="Z18" t="n">
        <v>10</v>
      </c>
      <c r="AA18" t="n">
        <v>2865.152616593943</v>
      </c>
      <c r="AB18" t="n">
        <v>3920.228211636523</v>
      </c>
      <c r="AC18" t="n">
        <v>3546.087133192636</v>
      </c>
      <c r="AD18" t="n">
        <v>2865152.616593943</v>
      </c>
      <c r="AE18" t="n">
        <v>3920228.211636523</v>
      </c>
      <c r="AF18" t="n">
        <v>1.802649270886014e-06</v>
      </c>
      <c r="AG18" t="n">
        <v>3.429583333333333</v>
      </c>
      <c r="AH18" t="n">
        <v>3546087.133192637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1.2169</v>
      </c>
      <c r="E19" t="n">
        <v>82.17</v>
      </c>
      <c r="F19" t="n">
        <v>78.62</v>
      </c>
      <c r="G19" t="n">
        <v>124.14</v>
      </c>
      <c r="H19" t="n">
        <v>1.74</v>
      </c>
      <c r="I19" t="n">
        <v>38</v>
      </c>
      <c r="J19" t="n">
        <v>183.95</v>
      </c>
      <c r="K19" t="n">
        <v>50.28</v>
      </c>
      <c r="L19" t="n">
        <v>18</v>
      </c>
      <c r="M19" t="n">
        <v>36</v>
      </c>
      <c r="N19" t="n">
        <v>35.67</v>
      </c>
      <c r="O19" t="n">
        <v>22921.24</v>
      </c>
      <c r="P19" t="n">
        <v>914.51</v>
      </c>
      <c r="Q19" t="n">
        <v>1261.91</v>
      </c>
      <c r="R19" t="n">
        <v>145.03</v>
      </c>
      <c r="S19" t="n">
        <v>108.84</v>
      </c>
      <c r="T19" t="n">
        <v>17070.59</v>
      </c>
      <c r="U19" t="n">
        <v>0.75</v>
      </c>
      <c r="V19" t="n">
        <v>0.92</v>
      </c>
      <c r="W19" t="n">
        <v>20.7</v>
      </c>
      <c r="X19" t="n">
        <v>1.04</v>
      </c>
      <c r="Y19" t="n">
        <v>0.5</v>
      </c>
      <c r="Z19" t="n">
        <v>10</v>
      </c>
      <c r="AA19" t="n">
        <v>2848.935706255869</v>
      </c>
      <c r="AB19" t="n">
        <v>3898.039519472377</v>
      </c>
      <c r="AC19" t="n">
        <v>3526.016098666613</v>
      </c>
      <c r="AD19" t="n">
        <v>2848935.706255869</v>
      </c>
      <c r="AE19" t="n">
        <v>3898039.519472377</v>
      </c>
      <c r="AF19" t="n">
        <v>1.805616839032999e-06</v>
      </c>
      <c r="AG19" t="n">
        <v>3.42375</v>
      </c>
      <c r="AH19" t="n">
        <v>3526016.098666613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1.2183</v>
      </c>
      <c r="E20" t="n">
        <v>82.08</v>
      </c>
      <c r="F20" t="n">
        <v>78.59999999999999</v>
      </c>
      <c r="G20" t="n">
        <v>130.99</v>
      </c>
      <c r="H20" t="n">
        <v>1.82</v>
      </c>
      <c r="I20" t="n">
        <v>36</v>
      </c>
      <c r="J20" t="n">
        <v>185.46</v>
      </c>
      <c r="K20" t="n">
        <v>50.28</v>
      </c>
      <c r="L20" t="n">
        <v>19</v>
      </c>
      <c r="M20" t="n">
        <v>34</v>
      </c>
      <c r="N20" t="n">
        <v>36.18</v>
      </c>
      <c r="O20" t="n">
        <v>23107.19</v>
      </c>
      <c r="P20" t="n">
        <v>910.22</v>
      </c>
      <c r="Q20" t="n">
        <v>1261.96</v>
      </c>
      <c r="R20" t="n">
        <v>143.89</v>
      </c>
      <c r="S20" t="n">
        <v>108.84</v>
      </c>
      <c r="T20" t="n">
        <v>16511.89</v>
      </c>
      <c r="U20" t="n">
        <v>0.76</v>
      </c>
      <c r="V20" t="n">
        <v>0.92</v>
      </c>
      <c r="W20" t="n">
        <v>20.71</v>
      </c>
      <c r="X20" t="n">
        <v>1.01</v>
      </c>
      <c r="Y20" t="n">
        <v>0.5</v>
      </c>
      <c r="Z20" t="n">
        <v>10</v>
      </c>
      <c r="AA20" t="n">
        <v>2836.895353685088</v>
      </c>
      <c r="AB20" t="n">
        <v>3881.565377902167</v>
      </c>
      <c r="AC20" t="n">
        <v>3511.114226046262</v>
      </c>
      <c r="AD20" t="n">
        <v>2836895.353685088</v>
      </c>
      <c r="AE20" t="n">
        <v>3881565.377902167</v>
      </c>
      <c r="AF20" t="n">
        <v>1.807694136735888e-06</v>
      </c>
      <c r="AG20" t="n">
        <v>3.42</v>
      </c>
      <c r="AH20" t="n">
        <v>3511114.226046262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1.2201</v>
      </c>
      <c r="E21" t="n">
        <v>81.95999999999999</v>
      </c>
      <c r="F21" t="n">
        <v>78.54000000000001</v>
      </c>
      <c r="G21" t="n">
        <v>138.6</v>
      </c>
      <c r="H21" t="n">
        <v>1.9</v>
      </c>
      <c r="I21" t="n">
        <v>34</v>
      </c>
      <c r="J21" t="n">
        <v>186.97</v>
      </c>
      <c r="K21" t="n">
        <v>50.28</v>
      </c>
      <c r="L21" t="n">
        <v>20</v>
      </c>
      <c r="M21" t="n">
        <v>32</v>
      </c>
      <c r="N21" t="n">
        <v>36.69</v>
      </c>
      <c r="O21" t="n">
        <v>23293.82</v>
      </c>
      <c r="P21" t="n">
        <v>906.0700000000001</v>
      </c>
      <c r="Q21" t="n">
        <v>1261.91</v>
      </c>
      <c r="R21" t="n">
        <v>142.17</v>
      </c>
      <c r="S21" t="n">
        <v>108.84</v>
      </c>
      <c r="T21" t="n">
        <v>15663.77</v>
      </c>
      <c r="U21" t="n">
        <v>0.77</v>
      </c>
      <c r="V21" t="n">
        <v>0.92</v>
      </c>
      <c r="W21" t="n">
        <v>20.7</v>
      </c>
      <c r="X21" t="n">
        <v>0.96</v>
      </c>
      <c r="Y21" t="n">
        <v>0.5</v>
      </c>
      <c r="Z21" t="n">
        <v>10</v>
      </c>
      <c r="AA21" t="n">
        <v>2823.7273600777</v>
      </c>
      <c r="AB21" t="n">
        <v>3863.54834811766</v>
      </c>
      <c r="AC21" t="n">
        <v>3494.816716297329</v>
      </c>
      <c r="AD21" t="n">
        <v>2823727.3600777</v>
      </c>
      <c r="AE21" t="n">
        <v>3863548.34811766</v>
      </c>
      <c r="AF21" t="n">
        <v>1.810364948068175e-06</v>
      </c>
      <c r="AG21" t="n">
        <v>3.415</v>
      </c>
      <c r="AH21" t="n">
        <v>3494816.716297328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1.2221</v>
      </c>
      <c r="E22" t="n">
        <v>81.81999999999999</v>
      </c>
      <c r="F22" t="n">
        <v>78.47</v>
      </c>
      <c r="G22" t="n">
        <v>147.13</v>
      </c>
      <c r="H22" t="n">
        <v>1.98</v>
      </c>
      <c r="I22" t="n">
        <v>32</v>
      </c>
      <c r="J22" t="n">
        <v>188.49</v>
      </c>
      <c r="K22" t="n">
        <v>50.28</v>
      </c>
      <c r="L22" t="n">
        <v>21</v>
      </c>
      <c r="M22" t="n">
        <v>30</v>
      </c>
      <c r="N22" t="n">
        <v>37.21</v>
      </c>
      <c r="O22" t="n">
        <v>23481.16</v>
      </c>
      <c r="P22" t="n">
        <v>902.97</v>
      </c>
      <c r="Q22" t="n">
        <v>1261.92</v>
      </c>
      <c r="R22" t="n">
        <v>139.92</v>
      </c>
      <c r="S22" t="n">
        <v>108.84</v>
      </c>
      <c r="T22" t="n">
        <v>14549.12</v>
      </c>
      <c r="U22" t="n">
        <v>0.78</v>
      </c>
      <c r="V22" t="n">
        <v>0.92</v>
      </c>
      <c r="W22" t="n">
        <v>20.7</v>
      </c>
      <c r="X22" t="n">
        <v>0.89</v>
      </c>
      <c r="Y22" t="n">
        <v>0.5</v>
      </c>
      <c r="Z22" t="n">
        <v>10</v>
      </c>
      <c r="AA22" t="n">
        <v>2812.087463846171</v>
      </c>
      <c r="AB22" t="n">
        <v>3847.622128577701</v>
      </c>
      <c r="AC22" t="n">
        <v>3480.410472797674</v>
      </c>
      <c r="AD22" t="n">
        <v>2812087.46384617</v>
      </c>
      <c r="AE22" t="n">
        <v>3847622.128577701</v>
      </c>
      <c r="AF22" t="n">
        <v>1.81333251621516e-06</v>
      </c>
      <c r="AG22" t="n">
        <v>3.409166666666666</v>
      </c>
      <c r="AH22" t="n">
        <v>3480410.472797674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1.2232</v>
      </c>
      <c r="E23" t="n">
        <v>81.75</v>
      </c>
      <c r="F23" t="n">
        <v>78.43000000000001</v>
      </c>
      <c r="G23" t="n">
        <v>151.8</v>
      </c>
      <c r="H23" t="n">
        <v>2.05</v>
      </c>
      <c r="I23" t="n">
        <v>31</v>
      </c>
      <c r="J23" t="n">
        <v>190.01</v>
      </c>
      <c r="K23" t="n">
        <v>50.28</v>
      </c>
      <c r="L23" t="n">
        <v>22</v>
      </c>
      <c r="M23" t="n">
        <v>29</v>
      </c>
      <c r="N23" t="n">
        <v>37.74</v>
      </c>
      <c r="O23" t="n">
        <v>23669.2</v>
      </c>
      <c r="P23" t="n">
        <v>898.62</v>
      </c>
      <c r="Q23" t="n">
        <v>1261.91</v>
      </c>
      <c r="R23" t="n">
        <v>138.76</v>
      </c>
      <c r="S23" t="n">
        <v>108.84</v>
      </c>
      <c r="T23" t="n">
        <v>13974.83</v>
      </c>
      <c r="U23" t="n">
        <v>0.78</v>
      </c>
      <c r="V23" t="n">
        <v>0.92</v>
      </c>
      <c r="W23" t="n">
        <v>20.69</v>
      </c>
      <c r="X23" t="n">
        <v>0.84</v>
      </c>
      <c r="Y23" t="n">
        <v>0.5</v>
      </c>
      <c r="Z23" t="n">
        <v>10</v>
      </c>
      <c r="AA23" t="n">
        <v>2800.455548048672</v>
      </c>
      <c r="AB23" t="n">
        <v>3831.706828219655</v>
      </c>
      <c r="AC23" t="n">
        <v>3466.014106368536</v>
      </c>
      <c r="AD23" t="n">
        <v>2800455.548048671</v>
      </c>
      <c r="AE23" t="n">
        <v>3831706.828219655</v>
      </c>
      <c r="AF23" t="n">
        <v>1.814964678696002e-06</v>
      </c>
      <c r="AG23" t="n">
        <v>3.40625</v>
      </c>
      <c r="AH23" t="n">
        <v>3466014.106368536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1.2249</v>
      </c>
      <c r="E24" t="n">
        <v>81.64</v>
      </c>
      <c r="F24" t="n">
        <v>78.38</v>
      </c>
      <c r="G24" t="n">
        <v>162.17</v>
      </c>
      <c r="H24" t="n">
        <v>2.13</v>
      </c>
      <c r="I24" t="n">
        <v>29</v>
      </c>
      <c r="J24" t="n">
        <v>191.55</v>
      </c>
      <c r="K24" t="n">
        <v>50.28</v>
      </c>
      <c r="L24" t="n">
        <v>23</v>
      </c>
      <c r="M24" t="n">
        <v>27</v>
      </c>
      <c r="N24" t="n">
        <v>38.27</v>
      </c>
      <c r="O24" t="n">
        <v>23857.96</v>
      </c>
      <c r="P24" t="n">
        <v>894.36</v>
      </c>
      <c r="Q24" t="n">
        <v>1261.92</v>
      </c>
      <c r="R24" t="n">
        <v>137.21</v>
      </c>
      <c r="S24" t="n">
        <v>108.84</v>
      </c>
      <c r="T24" t="n">
        <v>13207.3</v>
      </c>
      <c r="U24" t="n">
        <v>0.79</v>
      </c>
      <c r="V24" t="n">
        <v>0.92</v>
      </c>
      <c r="W24" t="n">
        <v>20.69</v>
      </c>
      <c r="X24" t="n">
        <v>0.8</v>
      </c>
      <c r="Y24" t="n">
        <v>0.5</v>
      </c>
      <c r="Z24" t="n">
        <v>10</v>
      </c>
      <c r="AA24" t="n">
        <v>2787.53092155827</v>
      </c>
      <c r="AB24" t="n">
        <v>3814.022784061208</v>
      </c>
      <c r="AC24" t="n">
        <v>3450.017802564859</v>
      </c>
      <c r="AD24" t="n">
        <v>2787530.92155827</v>
      </c>
      <c r="AE24" t="n">
        <v>3814022.784061208</v>
      </c>
      <c r="AF24" t="n">
        <v>1.817487111620939e-06</v>
      </c>
      <c r="AG24" t="n">
        <v>3.401666666666667</v>
      </c>
      <c r="AH24" t="n">
        <v>3450017.802564859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1.2257</v>
      </c>
      <c r="E25" t="n">
        <v>81.59</v>
      </c>
      <c r="F25" t="n">
        <v>78.36</v>
      </c>
      <c r="G25" t="n">
        <v>167.92</v>
      </c>
      <c r="H25" t="n">
        <v>2.21</v>
      </c>
      <c r="I25" t="n">
        <v>28</v>
      </c>
      <c r="J25" t="n">
        <v>193.08</v>
      </c>
      <c r="K25" t="n">
        <v>50.28</v>
      </c>
      <c r="L25" t="n">
        <v>24</v>
      </c>
      <c r="M25" t="n">
        <v>26</v>
      </c>
      <c r="N25" t="n">
        <v>38.8</v>
      </c>
      <c r="O25" t="n">
        <v>24047.45</v>
      </c>
      <c r="P25" t="n">
        <v>890.01</v>
      </c>
      <c r="Q25" t="n">
        <v>1261.9</v>
      </c>
      <c r="R25" t="n">
        <v>136.36</v>
      </c>
      <c r="S25" t="n">
        <v>108.84</v>
      </c>
      <c r="T25" t="n">
        <v>12786.2</v>
      </c>
      <c r="U25" t="n">
        <v>0.8</v>
      </c>
      <c r="V25" t="n">
        <v>0.92</v>
      </c>
      <c r="W25" t="n">
        <v>20.69</v>
      </c>
      <c r="X25" t="n">
        <v>0.78</v>
      </c>
      <c r="Y25" t="n">
        <v>0.5</v>
      </c>
      <c r="Z25" t="n">
        <v>10</v>
      </c>
      <c r="AA25" t="n">
        <v>2776.878324923502</v>
      </c>
      <c r="AB25" t="n">
        <v>3799.447431386122</v>
      </c>
      <c r="AC25" t="n">
        <v>3436.833501092449</v>
      </c>
      <c r="AD25" t="n">
        <v>2776878.324923502</v>
      </c>
      <c r="AE25" t="n">
        <v>3799447.431386122</v>
      </c>
      <c r="AF25" t="n">
        <v>1.818674138879733e-06</v>
      </c>
      <c r="AG25" t="n">
        <v>3.399583333333334</v>
      </c>
      <c r="AH25" t="n">
        <v>3436833.501092449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1.2267</v>
      </c>
      <c r="E26" t="n">
        <v>81.52</v>
      </c>
      <c r="F26" t="n">
        <v>78.33</v>
      </c>
      <c r="G26" t="n">
        <v>174.06</v>
      </c>
      <c r="H26" t="n">
        <v>2.28</v>
      </c>
      <c r="I26" t="n">
        <v>27</v>
      </c>
      <c r="J26" t="n">
        <v>194.62</v>
      </c>
      <c r="K26" t="n">
        <v>50.28</v>
      </c>
      <c r="L26" t="n">
        <v>25</v>
      </c>
      <c r="M26" t="n">
        <v>25</v>
      </c>
      <c r="N26" t="n">
        <v>39.34</v>
      </c>
      <c r="O26" t="n">
        <v>24237.67</v>
      </c>
      <c r="P26" t="n">
        <v>885.2</v>
      </c>
      <c r="Q26" t="n">
        <v>1261.9</v>
      </c>
      <c r="R26" t="n">
        <v>135.23</v>
      </c>
      <c r="S26" t="n">
        <v>108.84</v>
      </c>
      <c r="T26" t="n">
        <v>12229.44</v>
      </c>
      <c r="U26" t="n">
        <v>0.8</v>
      </c>
      <c r="V26" t="n">
        <v>0.92</v>
      </c>
      <c r="W26" t="n">
        <v>20.69</v>
      </c>
      <c r="X26" t="n">
        <v>0.74</v>
      </c>
      <c r="Y26" t="n">
        <v>0.5</v>
      </c>
      <c r="Z26" t="n">
        <v>10</v>
      </c>
      <c r="AA26" t="n">
        <v>2764.753416284919</v>
      </c>
      <c r="AB26" t="n">
        <v>3782.857596473594</v>
      </c>
      <c r="AC26" t="n">
        <v>3421.826976739994</v>
      </c>
      <c r="AD26" t="n">
        <v>2764753.416284919</v>
      </c>
      <c r="AE26" t="n">
        <v>3782857.596473594</v>
      </c>
      <c r="AF26" t="n">
        <v>1.820157922953225e-06</v>
      </c>
      <c r="AG26" t="n">
        <v>3.396666666666667</v>
      </c>
      <c r="AH26" t="n">
        <v>3421826.976739994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1.2277</v>
      </c>
      <c r="E27" t="n">
        <v>81.45</v>
      </c>
      <c r="F27" t="n">
        <v>78.29000000000001</v>
      </c>
      <c r="G27" t="n">
        <v>180.67</v>
      </c>
      <c r="H27" t="n">
        <v>2.35</v>
      </c>
      <c r="I27" t="n">
        <v>26</v>
      </c>
      <c r="J27" t="n">
        <v>196.17</v>
      </c>
      <c r="K27" t="n">
        <v>50.28</v>
      </c>
      <c r="L27" t="n">
        <v>26</v>
      </c>
      <c r="M27" t="n">
        <v>24</v>
      </c>
      <c r="N27" t="n">
        <v>39.89</v>
      </c>
      <c r="O27" t="n">
        <v>24428.62</v>
      </c>
      <c r="P27" t="n">
        <v>882.39</v>
      </c>
      <c r="Q27" t="n">
        <v>1261.88</v>
      </c>
      <c r="R27" t="n">
        <v>134.38</v>
      </c>
      <c r="S27" t="n">
        <v>108.84</v>
      </c>
      <c r="T27" t="n">
        <v>11807.76</v>
      </c>
      <c r="U27" t="n">
        <v>0.8100000000000001</v>
      </c>
      <c r="V27" t="n">
        <v>0.93</v>
      </c>
      <c r="W27" t="n">
        <v>20.68</v>
      </c>
      <c r="X27" t="n">
        <v>0.7</v>
      </c>
      <c r="Y27" t="n">
        <v>0.5</v>
      </c>
      <c r="Z27" t="n">
        <v>10</v>
      </c>
      <c r="AA27" t="n">
        <v>2756.462655444347</v>
      </c>
      <c r="AB27" t="n">
        <v>3771.51381172897</v>
      </c>
      <c r="AC27" t="n">
        <v>3411.565826890294</v>
      </c>
      <c r="AD27" t="n">
        <v>2756462.655444347</v>
      </c>
      <c r="AE27" t="n">
        <v>3771513.81172897</v>
      </c>
      <c r="AF27" t="n">
        <v>1.821641707026718e-06</v>
      </c>
      <c r="AG27" t="n">
        <v>3.39375</v>
      </c>
      <c r="AH27" t="n">
        <v>3411565.826890294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1.2284</v>
      </c>
      <c r="E28" t="n">
        <v>81.41</v>
      </c>
      <c r="F28" t="n">
        <v>78.28</v>
      </c>
      <c r="G28" t="n">
        <v>187.86</v>
      </c>
      <c r="H28" t="n">
        <v>2.42</v>
      </c>
      <c r="I28" t="n">
        <v>25</v>
      </c>
      <c r="J28" t="n">
        <v>197.73</v>
      </c>
      <c r="K28" t="n">
        <v>50.28</v>
      </c>
      <c r="L28" t="n">
        <v>27</v>
      </c>
      <c r="M28" t="n">
        <v>23</v>
      </c>
      <c r="N28" t="n">
        <v>40.45</v>
      </c>
      <c r="O28" t="n">
        <v>24620.33</v>
      </c>
      <c r="P28" t="n">
        <v>877.5</v>
      </c>
      <c r="Q28" t="n">
        <v>1261.89</v>
      </c>
      <c r="R28" t="n">
        <v>133.62</v>
      </c>
      <c r="S28" t="n">
        <v>108.84</v>
      </c>
      <c r="T28" t="n">
        <v>11432.29</v>
      </c>
      <c r="U28" t="n">
        <v>0.8100000000000001</v>
      </c>
      <c r="V28" t="n">
        <v>0.93</v>
      </c>
      <c r="W28" t="n">
        <v>20.69</v>
      </c>
      <c r="X28" t="n">
        <v>0.6899999999999999</v>
      </c>
      <c r="Y28" t="n">
        <v>0.5</v>
      </c>
      <c r="Z28" t="n">
        <v>10</v>
      </c>
      <c r="AA28" t="n">
        <v>2745.141611464593</v>
      </c>
      <c r="AB28" t="n">
        <v>3756.023859906658</v>
      </c>
      <c r="AC28" t="n">
        <v>3397.554214329621</v>
      </c>
      <c r="AD28" t="n">
        <v>2745141.611464593</v>
      </c>
      <c r="AE28" t="n">
        <v>3756023.859906658</v>
      </c>
      <c r="AF28" t="n">
        <v>1.822680355878162e-06</v>
      </c>
      <c r="AG28" t="n">
        <v>3.392083333333333</v>
      </c>
      <c r="AH28" t="n">
        <v>3397554.214329621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1.2292</v>
      </c>
      <c r="E29" t="n">
        <v>81.34999999999999</v>
      </c>
      <c r="F29" t="n">
        <v>78.25</v>
      </c>
      <c r="G29" t="n">
        <v>195.64</v>
      </c>
      <c r="H29" t="n">
        <v>2.49</v>
      </c>
      <c r="I29" t="n">
        <v>24</v>
      </c>
      <c r="J29" t="n">
        <v>199.29</v>
      </c>
      <c r="K29" t="n">
        <v>50.28</v>
      </c>
      <c r="L29" t="n">
        <v>28</v>
      </c>
      <c r="M29" t="n">
        <v>22</v>
      </c>
      <c r="N29" t="n">
        <v>41.01</v>
      </c>
      <c r="O29" t="n">
        <v>24812.8</v>
      </c>
      <c r="P29" t="n">
        <v>877.12</v>
      </c>
      <c r="Q29" t="n">
        <v>1261.92</v>
      </c>
      <c r="R29" t="n">
        <v>132.97</v>
      </c>
      <c r="S29" t="n">
        <v>108.84</v>
      </c>
      <c r="T29" t="n">
        <v>11113.32</v>
      </c>
      <c r="U29" t="n">
        <v>0.82</v>
      </c>
      <c r="V29" t="n">
        <v>0.93</v>
      </c>
      <c r="W29" t="n">
        <v>20.68</v>
      </c>
      <c r="X29" t="n">
        <v>0.67</v>
      </c>
      <c r="Y29" t="n">
        <v>0.5</v>
      </c>
      <c r="Z29" t="n">
        <v>10</v>
      </c>
      <c r="AA29" t="n">
        <v>2742.228905057522</v>
      </c>
      <c r="AB29" t="n">
        <v>3752.038566500967</v>
      </c>
      <c r="AC29" t="n">
        <v>3393.949271733175</v>
      </c>
      <c r="AD29" t="n">
        <v>2742228.905057522</v>
      </c>
      <c r="AE29" t="n">
        <v>3752038.566500967</v>
      </c>
      <c r="AF29" t="n">
        <v>1.823867383136957e-06</v>
      </c>
      <c r="AG29" t="n">
        <v>3.389583333333333</v>
      </c>
      <c r="AH29" t="n">
        <v>3393949.271733175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1.2303</v>
      </c>
      <c r="E30" t="n">
        <v>81.28</v>
      </c>
      <c r="F30" t="n">
        <v>78.20999999999999</v>
      </c>
      <c r="G30" t="n">
        <v>204.04</v>
      </c>
      <c r="H30" t="n">
        <v>2.56</v>
      </c>
      <c r="I30" t="n">
        <v>23</v>
      </c>
      <c r="J30" t="n">
        <v>200.85</v>
      </c>
      <c r="K30" t="n">
        <v>50.28</v>
      </c>
      <c r="L30" t="n">
        <v>29</v>
      </c>
      <c r="M30" t="n">
        <v>21</v>
      </c>
      <c r="N30" t="n">
        <v>41.57</v>
      </c>
      <c r="O30" t="n">
        <v>25006.03</v>
      </c>
      <c r="P30" t="n">
        <v>872.48</v>
      </c>
      <c r="Q30" t="n">
        <v>1261.94</v>
      </c>
      <c r="R30" t="n">
        <v>131.55</v>
      </c>
      <c r="S30" t="n">
        <v>108.84</v>
      </c>
      <c r="T30" t="n">
        <v>10409.47</v>
      </c>
      <c r="U30" t="n">
        <v>0.83</v>
      </c>
      <c r="V30" t="n">
        <v>0.93</v>
      </c>
      <c r="W30" t="n">
        <v>20.68</v>
      </c>
      <c r="X30" t="n">
        <v>0.63</v>
      </c>
      <c r="Y30" t="n">
        <v>0.5</v>
      </c>
      <c r="Z30" t="n">
        <v>10</v>
      </c>
      <c r="AA30" t="n">
        <v>2730.156136094959</v>
      </c>
      <c r="AB30" t="n">
        <v>3735.520071393409</v>
      </c>
      <c r="AC30" t="n">
        <v>3379.00727861483</v>
      </c>
      <c r="AD30" t="n">
        <v>2730156.136094959</v>
      </c>
      <c r="AE30" t="n">
        <v>3735520.071393409</v>
      </c>
      <c r="AF30" t="n">
        <v>1.825499545617798e-06</v>
      </c>
      <c r="AG30" t="n">
        <v>3.386666666666667</v>
      </c>
      <c r="AH30" t="n">
        <v>3379007.27861483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1.2315</v>
      </c>
      <c r="E31" t="n">
        <v>81.2</v>
      </c>
      <c r="F31" t="n">
        <v>78.17</v>
      </c>
      <c r="G31" t="n">
        <v>213.19</v>
      </c>
      <c r="H31" t="n">
        <v>2.63</v>
      </c>
      <c r="I31" t="n">
        <v>22</v>
      </c>
      <c r="J31" t="n">
        <v>202.43</v>
      </c>
      <c r="K31" t="n">
        <v>50.28</v>
      </c>
      <c r="L31" t="n">
        <v>30</v>
      </c>
      <c r="M31" t="n">
        <v>20</v>
      </c>
      <c r="N31" t="n">
        <v>42.15</v>
      </c>
      <c r="O31" t="n">
        <v>25200.04</v>
      </c>
      <c r="P31" t="n">
        <v>868.53</v>
      </c>
      <c r="Q31" t="n">
        <v>1261.89</v>
      </c>
      <c r="R31" t="n">
        <v>130.05</v>
      </c>
      <c r="S31" t="n">
        <v>108.84</v>
      </c>
      <c r="T31" t="n">
        <v>9664.280000000001</v>
      </c>
      <c r="U31" t="n">
        <v>0.84</v>
      </c>
      <c r="V31" t="n">
        <v>0.93</v>
      </c>
      <c r="W31" t="n">
        <v>20.68</v>
      </c>
      <c r="X31" t="n">
        <v>0.59</v>
      </c>
      <c r="Y31" t="n">
        <v>0.5</v>
      </c>
      <c r="Z31" t="n">
        <v>10</v>
      </c>
      <c r="AA31" t="n">
        <v>2719.238090520093</v>
      </c>
      <c r="AB31" t="n">
        <v>3720.581519767702</v>
      </c>
      <c r="AC31" t="n">
        <v>3365.494441389891</v>
      </c>
      <c r="AD31" t="n">
        <v>2719238.090520093</v>
      </c>
      <c r="AE31" t="n">
        <v>3720581.519767702</v>
      </c>
      <c r="AF31" t="n">
        <v>1.827280086505989e-06</v>
      </c>
      <c r="AG31" t="n">
        <v>3.383333333333333</v>
      </c>
      <c r="AH31" t="n">
        <v>3365494.441389891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1.2322</v>
      </c>
      <c r="E32" t="n">
        <v>81.16</v>
      </c>
      <c r="F32" t="n">
        <v>78.16</v>
      </c>
      <c r="G32" t="n">
        <v>223.3</v>
      </c>
      <c r="H32" t="n">
        <v>2.7</v>
      </c>
      <c r="I32" t="n">
        <v>21</v>
      </c>
      <c r="J32" t="n">
        <v>204.01</v>
      </c>
      <c r="K32" t="n">
        <v>50.28</v>
      </c>
      <c r="L32" t="n">
        <v>31</v>
      </c>
      <c r="M32" t="n">
        <v>19</v>
      </c>
      <c r="N32" t="n">
        <v>42.73</v>
      </c>
      <c r="O32" t="n">
        <v>25394.96</v>
      </c>
      <c r="P32" t="n">
        <v>862.35</v>
      </c>
      <c r="Q32" t="n">
        <v>1261.88</v>
      </c>
      <c r="R32" t="n">
        <v>129.77</v>
      </c>
      <c r="S32" t="n">
        <v>108.84</v>
      </c>
      <c r="T32" t="n">
        <v>9525.469999999999</v>
      </c>
      <c r="U32" t="n">
        <v>0.84</v>
      </c>
      <c r="V32" t="n">
        <v>0.93</v>
      </c>
      <c r="W32" t="n">
        <v>20.68</v>
      </c>
      <c r="X32" t="n">
        <v>0.57</v>
      </c>
      <c r="Y32" t="n">
        <v>0.5</v>
      </c>
      <c r="Z32" t="n">
        <v>10</v>
      </c>
      <c r="AA32" t="n">
        <v>2705.440898525846</v>
      </c>
      <c r="AB32" t="n">
        <v>3701.703592992021</v>
      </c>
      <c r="AC32" t="n">
        <v>3348.418197450345</v>
      </c>
      <c r="AD32" t="n">
        <v>2705440.898525847</v>
      </c>
      <c r="AE32" t="n">
        <v>3701703.592992021</v>
      </c>
      <c r="AF32" t="n">
        <v>1.828318735357434e-06</v>
      </c>
      <c r="AG32" t="n">
        <v>3.381666666666666</v>
      </c>
      <c r="AH32" t="n">
        <v>3348418.197450345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1.2322</v>
      </c>
      <c r="E33" t="n">
        <v>81.15000000000001</v>
      </c>
      <c r="F33" t="n">
        <v>78.15000000000001</v>
      </c>
      <c r="G33" t="n">
        <v>223.3</v>
      </c>
      <c r="H33" t="n">
        <v>2.76</v>
      </c>
      <c r="I33" t="n">
        <v>21</v>
      </c>
      <c r="J33" t="n">
        <v>205.59</v>
      </c>
      <c r="K33" t="n">
        <v>50.28</v>
      </c>
      <c r="L33" t="n">
        <v>32</v>
      </c>
      <c r="M33" t="n">
        <v>19</v>
      </c>
      <c r="N33" t="n">
        <v>43.31</v>
      </c>
      <c r="O33" t="n">
        <v>25590.57</v>
      </c>
      <c r="P33" t="n">
        <v>858.42</v>
      </c>
      <c r="Q33" t="n">
        <v>1261.92</v>
      </c>
      <c r="R33" t="n">
        <v>129.7</v>
      </c>
      <c r="S33" t="n">
        <v>108.84</v>
      </c>
      <c r="T33" t="n">
        <v>9491.809999999999</v>
      </c>
      <c r="U33" t="n">
        <v>0.84</v>
      </c>
      <c r="V33" t="n">
        <v>0.93</v>
      </c>
      <c r="W33" t="n">
        <v>20.68</v>
      </c>
      <c r="X33" t="n">
        <v>0.57</v>
      </c>
      <c r="Y33" t="n">
        <v>0.5</v>
      </c>
      <c r="Z33" t="n">
        <v>10</v>
      </c>
      <c r="AA33" t="n">
        <v>2697.597600067867</v>
      </c>
      <c r="AB33" t="n">
        <v>3690.972046019905</v>
      </c>
      <c r="AC33" t="n">
        <v>3338.710854259428</v>
      </c>
      <c r="AD33" t="n">
        <v>2697597.600067867</v>
      </c>
      <c r="AE33" t="n">
        <v>3690972.046019905</v>
      </c>
      <c r="AF33" t="n">
        <v>1.828318735357434e-06</v>
      </c>
      <c r="AG33" t="n">
        <v>3.38125</v>
      </c>
      <c r="AH33" t="n">
        <v>3338710.854259428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1.2333</v>
      </c>
      <c r="E34" t="n">
        <v>81.08</v>
      </c>
      <c r="F34" t="n">
        <v>78.11</v>
      </c>
      <c r="G34" t="n">
        <v>234.34</v>
      </c>
      <c r="H34" t="n">
        <v>2.83</v>
      </c>
      <c r="I34" t="n">
        <v>20</v>
      </c>
      <c r="J34" t="n">
        <v>207.19</v>
      </c>
      <c r="K34" t="n">
        <v>50.28</v>
      </c>
      <c r="L34" t="n">
        <v>33</v>
      </c>
      <c r="M34" t="n">
        <v>18</v>
      </c>
      <c r="N34" t="n">
        <v>43.91</v>
      </c>
      <c r="O34" t="n">
        <v>25786.97</v>
      </c>
      <c r="P34" t="n">
        <v>859.91</v>
      </c>
      <c r="Q34" t="n">
        <v>1261.87</v>
      </c>
      <c r="R34" t="n">
        <v>128.47</v>
      </c>
      <c r="S34" t="n">
        <v>108.84</v>
      </c>
      <c r="T34" t="n">
        <v>8882.35</v>
      </c>
      <c r="U34" t="n">
        <v>0.85</v>
      </c>
      <c r="V34" t="n">
        <v>0.93</v>
      </c>
      <c r="W34" t="n">
        <v>20.67</v>
      </c>
      <c r="X34" t="n">
        <v>0.53</v>
      </c>
      <c r="Y34" t="n">
        <v>0.5</v>
      </c>
      <c r="Z34" t="n">
        <v>10</v>
      </c>
      <c r="AA34" t="n">
        <v>2697.615526735111</v>
      </c>
      <c r="AB34" t="n">
        <v>3690.996574076898</v>
      </c>
      <c r="AC34" t="n">
        <v>3338.733041393087</v>
      </c>
      <c r="AD34" t="n">
        <v>2697615.526735112</v>
      </c>
      <c r="AE34" t="n">
        <v>3690996.574076897</v>
      </c>
      <c r="AF34" t="n">
        <v>1.829950897838276e-06</v>
      </c>
      <c r="AG34" t="n">
        <v>3.378333333333333</v>
      </c>
      <c r="AH34" t="n">
        <v>3338733.041393087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1.2341</v>
      </c>
      <c r="E35" t="n">
        <v>81.03</v>
      </c>
      <c r="F35" t="n">
        <v>78.09</v>
      </c>
      <c r="G35" t="n">
        <v>246.62</v>
      </c>
      <c r="H35" t="n">
        <v>2.89</v>
      </c>
      <c r="I35" t="n">
        <v>19</v>
      </c>
      <c r="J35" t="n">
        <v>208.78</v>
      </c>
      <c r="K35" t="n">
        <v>50.28</v>
      </c>
      <c r="L35" t="n">
        <v>34</v>
      </c>
      <c r="M35" t="n">
        <v>17</v>
      </c>
      <c r="N35" t="n">
        <v>44.5</v>
      </c>
      <c r="O35" t="n">
        <v>25984.2</v>
      </c>
      <c r="P35" t="n">
        <v>850.58</v>
      </c>
      <c r="Q35" t="n">
        <v>1261.89</v>
      </c>
      <c r="R35" t="n">
        <v>128.03</v>
      </c>
      <c r="S35" t="n">
        <v>108.84</v>
      </c>
      <c r="T35" t="n">
        <v>8665.51</v>
      </c>
      <c r="U35" t="n">
        <v>0.85</v>
      </c>
      <c r="V35" t="n">
        <v>0.93</v>
      </c>
      <c r="W35" t="n">
        <v>20.67</v>
      </c>
      <c r="X35" t="n">
        <v>0.51</v>
      </c>
      <c r="Y35" t="n">
        <v>0.5</v>
      </c>
      <c r="Z35" t="n">
        <v>10</v>
      </c>
      <c r="AA35" t="n">
        <v>2677.333402044655</v>
      </c>
      <c r="AB35" t="n">
        <v>3663.245676291223</v>
      </c>
      <c r="AC35" t="n">
        <v>3313.630650343449</v>
      </c>
      <c r="AD35" t="n">
        <v>2677333.402044655</v>
      </c>
      <c r="AE35" t="n">
        <v>3663245.676291224</v>
      </c>
      <c r="AF35" t="n">
        <v>1.831137925097069e-06</v>
      </c>
      <c r="AG35" t="n">
        <v>3.37625</v>
      </c>
      <c r="AH35" t="n">
        <v>3313630.650343449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1.234</v>
      </c>
      <c r="E36" t="n">
        <v>81.04000000000001</v>
      </c>
      <c r="F36" t="n">
        <v>78.09999999999999</v>
      </c>
      <c r="G36" t="n">
        <v>246.63</v>
      </c>
      <c r="H36" t="n">
        <v>2.96</v>
      </c>
      <c r="I36" t="n">
        <v>19</v>
      </c>
      <c r="J36" t="n">
        <v>210.39</v>
      </c>
      <c r="K36" t="n">
        <v>50.28</v>
      </c>
      <c r="L36" t="n">
        <v>35</v>
      </c>
      <c r="M36" t="n">
        <v>17</v>
      </c>
      <c r="N36" t="n">
        <v>45.11</v>
      </c>
      <c r="O36" t="n">
        <v>26182.25</v>
      </c>
      <c r="P36" t="n">
        <v>848.54</v>
      </c>
      <c r="Q36" t="n">
        <v>1261.88</v>
      </c>
      <c r="R36" t="n">
        <v>127.96</v>
      </c>
      <c r="S36" t="n">
        <v>108.84</v>
      </c>
      <c r="T36" t="n">
        <v>8631.700000000001</v>
      </c>
      <c r="U36" t="n">
        <v>0.85</v>
      </c>
      <c r="V36" t="n">
        <v>0.93</v>
      </c>
      <c r="W36" t="n">
        <v>20.67</v>
      </c>
      <c r="X36" t="n">
        <v>0.52</v>
      </c>
      <c r="Y36" t="n">
        <v>0.5</v>
      </c>
      <c r="Z36" t="n">
        <v>10</v>
      </c>
      <c r="AA36" t="n">
        <v>2673.678240782284</v>
      </c>
      <c r="AB36" t="n">
        <v>3658.244523397712</v>
      </c>
      <c r="AC36" t="n">
        <v>3309.106800462933</v>
      </c>
      <c r="AD36" t="n">
        <v>2673678.240782284</v>
      </c>
      <c r="AE36" t="n">
        <v>3658244.523397713</v>
      </c>
      <c r="AF36" t="n">
        <v>1.83098954668972e-06</v>
      </c>
      <c r="AG36" t="n">
        <v>3.376666666666667</v>
      </c>
      <c r="AH36" t="n">
        <v>3309106.800462933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1.2347</v>
      </c>
      <c r="E37" t="n">
        <v>80.98999999999999</v>
      </c>
      <c r="F37" t="n">
        <v>78.08</v>
      </c>
      <c r="G37" t="n">
        <v>260.28</v>
      </c>
      <c r="H37" t="n">
        <v>3.02</v>
      </c>
      <c r="I37" t="n">
        <v>18</v>
      </c>
      <c r="J37" t="n">
        <v>212</v>
      </c>
      <c r="K37" t="n">
        <v>50.28</v>
      </c>
      <c r="L37" t="n">
        <v>36</v>
      </c>
      <c r="M37" t="n">
        <v>15</v>
      </c>
      <c r="N37" t="n">
        <v>45.72</v>
      </c>
      <c r="O37" t="n">
        <v>26381.14</v>
      </c>
      <c r="P37" t="n">
        <v>846.39</v>
      </c>
      <c r="Q37" t="n">
        <v>1261.91</v>
      </c>
      <c r="R37" t="n">
        <v>127.53</v>
      </c>
      <c r="S37" t="n">
        <v>108.84</v>
      </c>
      <c r="T37" t="n">
        <v>8424.85</v>
      </c>
      <c r="U37" t="n">
        <v>0.85</v>
      </c>
      <c r="V37" t="n">
        <v>0.93</v>
      </c>
      <c r="W37" t="n">
        <v>20.67</v>
      </c>
      <c r="X37" t="n">
        <v>0.5</v>
      </c>
      <c r="Y37" t="n">
        <v>0.5</v>
      </c>
      <c r="Z37" t="n">
        <v>10</v>
      </c>
      <c r="AA37" t="n">
        <v>2667.700128740561</v>
      </c>
      <c r="AB37" t="n">
        <v>3650.065006766537</v>
      </c>
      <c r="AC37" t="n">
        <v>3301.707925419013</v>
      </c>
      <c r="AD37" t="n">
        <v>2667700.128740561</v>
      </c>
      <c r="AE37" t="n">
        <v>3650065.006766537</v>
      </c>
      <c r="AF37" t="n">
        <v>1.832028195541165e-06</v>
      </c>
      <c r="AG37" t="n">
        <v>3.374583333333333</v>
      </c>
      <c r="AH37" t="n">
        <v>3301707.925419013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1.2348</v>
      </c>
      <c r="E38" t="n">
        <v>80.98</v>
      </c>
      <c r="F38" t="n">
        <v>78.08</v>
      </c>
      <c r="G38" t="n">
        <v>260.26</v>
      </c>
      <c r="H38" t="n">
        <v>3.08</v>
      </c>
      <c r="I38" t="n">
        <v>18</v>
      </c>
      <c r="J38" t="n">
        <v>213.62</v>
      </c>
      <c r="K38" t="n">
        <v>50.28</v>
      </c>
      <c r="L38" t="n">
        <v>37</v>
      </c>
      <c r="M38" t="n">
        <v>12</v>
      </c>
      <c r="N38" t="n">
        <v>46.34</v>
      </c>
      <c r="O38" t="n">
        <v>26580.87</v>
      </c>
      <c r="P38" t="n">
        <v>842.83</v>
      </c>
      <c r="Q38" t="n">
        <v>1261.92</v>
      </c>
      <c r="R38" t="n">
        <v>126.92</v>
      </c>
      <c r="S38" t="n">
        <v>108.84</v>
      </c>
      <c r="T38" t="n">
        <v>8116.93</v>
      </c>
      <c r="U38" t="n">
        <v>0.86</v>
      </c>
      <c r="V38" t="n">
        <v>0.93</v>
      </c>
      <c r="W38" t="n">
        <v>20.68</v>
      </c>
      <c r="X38" t="n">
        <v>0.49</v>
      </c>
      <c r="Y38" t="n">
        <v>0.5</v>
      </c>
      <c r="Z38" t="n">
        <v>10</v>
      </c>
      <c r="AA38" t="n">
        <v>2660.509737197493</v>
      </c>
      <c r="AB38" t="n">
        <v>3640.226795839625</v>
      </c>
      <c r="AC38" t="n">
        <v>3292.80865953495</v>
      </c>
      <c r="AD38" t="n">
        <v>2660509.737197493</v>
      </c>
      <c r="AE38" t="n">
        <v>3640226.795839624</v>
      </c>
      <c r="AF38" t="n">
        <v>1.832176573948514e-06</v>
      </c>
      <c r="AG38" t="n">
        <v>3.374166666666667</v>
      </c>
      <c r="AH38" t="n">
        <v>3292808.65953495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1.2355</v>
      </c>
      <c r="E39" t="n">
        <v>80.94</v>
      </c>
      <c r="F39" t="n">
        <v>78.06</v>
      </c>
      <c r="G39" t="n">
        <v>275.52</v>
      </c>
      <c r="H39" t="n">
        <v>3.14</v>
      </c>
      <c r="I39" t="n">
        <v>17</v>
      </c>
      <c r="J39" t="n">
        <v>215.25</v>
      </c>
      <c r="K39" t="n">
        <v>50.28</v>
      </c>
      <c r="L39" t="n">
        <v>38</v>
      </c>
      <c r="M39" t="n">
        <v>6</v>
      </c>
      <c r="N39" t="n">
        <v>46.97</v>
      </c>
      <c r="O39" t="n">
        <v>26781.46</v>
      </c>
      <c r="P39" t="n">
        <v>840.08</v>
      </c>
      <c r="Q39" t="n">
        <v>1261.98</v>
      </c>
      <c r="R39" t="n">
        <v>126.39</v>
      </c>
      <c r="S39" t="n">
        <v>108.84</v>
      </c>
      <c r="T39" t="n">
        <v>7859.16</v>
      </c>
      <c r="U39" t="n">
        <v>0.86</v>
      </c>
      <c r="V39" t="n">
        <v>0.93</v>
      </c>
      <c r="W39" t="n">
        <v>20.68</v>
      </c>
      <c r="X39" t="n">
        <v>0.48</v>
      </c>
      <c r="Y39" t="n">
        <v>0.5</v>
      </c>
      <c r="Z39" t="n">
        <v>10</v>
      </c>
      <c r="AA39" t="n">
        <v>2653.372345081105</v>
      </c>
      <c r="AB39" t="n">
        <v>3630.461101066464</v>
      </c>
      <c r="AC39" t="n">
        <v>3283.974988964701</v>
      </c>
      <c r="AD39" t="n">
        <v>2653372.345081105</v>
      </c>
      <c r="AE39" t="n">
        <v>3630461.101066464</v>
      </c>
      <c r="AF39" t="n">
        <v>1.833215222799959e-06</v>
      </c>
      <c r="AG39" t="n">
        <v>3.3725</v>
      </c>
      <c r="AH39" t="n">
        <v>3283974.988964702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1.2358</v>
      </c>
      <c r="E40" t="n">
        <v>80.92</v>
      </c>
      <c r="F40" t="n">
        <v>78.05</v>
      </c>
      <c r="G40" t="n">
        <v>275.47</v>
      </c>
      <c r="H40" t="n">
        <v>3.2</v>
      </c>
      <c r="I40" t="n">
        <v>17</v>
      </c>
      <c r="J40" t="n">
        <v>216.88</v>
      </c>
      <c r="K40" t="n">
        <v>50.28</v>
      </c>
      <c r="L40" t="n">
        <v>39</v>
      </c>
      <c r="M40" t="n">
        <v>2</v>
      </c>
      <c r="N40" t="n">
        <v>47.6</v>
      </c>
      <c r="O40" t="n">
        <v>26982.93</v>
      </c>
      <c r="P40" t="n">
        <v>843.97</v>
      </c>
      <c r="Q40" t="n">
        <v>1261.98</v>
      </c>
      <c r="R40" t="n">
        <v>125.78</v>
      </c>
      <c r="S40" t="n">
        <v>108.84</v>
      </c>
      <c r="T40" t="n">
        <v>7554.44</v>
      </c>
      <c r="U40" t="n">
        <v>0.87</v>
      </c>
      <c r="V40" t="n">
        <v>0.93</v>
      </c>
      <c r="W40" t="n">
        <v>20.69</v>
      </c>
      <c r="X40" t="n">
        <v>0.47</v>
      </c>
      <c r="Y40" t="n">
        <v>0.5</v>
      </c>
      <c r="Z40" t="n">
        <v>10</v>
      </c>
      <c r="AA40" t="n">
        <v>2660.216918375248</v>
      </c>
      <c r="AB40" t="n">
        <v>3639.826148208773</v>
      </c>
      <c r="AC40" t="n">
        <v>3292.446249151674</v>
      </c>
      <c r="AD40" t="n">
        <v>2660216.918375248</v>
      </c>
      <c r="AE40" t="n">
        <v>3639826.148208773</v>
      </c>
      <c r="AF40" t="n">
        <v>1.833660358022007e-06</v>
      </c>
      <c r="AG40" t="n">
        <v>3.371666666666667</v>
      </c>
      <c r="AH40" t="n">
        <v>3292446.249151674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1.2357</v>
      </c>
      <c r="E41" t="n">
        <v>80.92</v>
      </c>
      <c r="F41" t="n">
        <v>78.05</v>
      </c>
      <c r="G41" t="n">
        <v>275.48</v>
      </c>
      <c r="H41" t="n">
        <v>3.25</v>
      </c>
      <c r="I41" t="n">
        <v>17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849.6</v>
      </c>
      <c r="Q41" t="n">
        <v>1261.95</v>
      </c>
      <c r="R41" t="n">
        <v>125.78</v>
      </c>
      <c r="S41" t="n">
        <v>108.84</v>
      </c>
      <c r="T41" t="n">
        <v>7551.98</v>
      </c>
      <c r="U41" t="n">
        <v>0.87</v>
      </c>
      <c r="V41" t="n">
        <v>0.93</v>
      </c>
      <c r="W41" t="n">
        <v>20.69</v>
      </c>
      <c r="X41" t="n">
        <v>0.47</v>
      </c>
      <c r="Y41" t="n">
        <v>0.5</v>
      </c>
      <c r="Z41" t="n">
        <v>10</v>
      </c>
      <c r="AA41" t="n">
        <v>2671.449113829914</v>
      </c>
      <c r="AB41" t="n">
        <v>3655.19453355934</v>
      </c>
      <c r="AC41" t="n">
        <v>3306.347897374046</v>
      </c>
      <c r="AD41" t="n">
        <v>2671449.113829914</v>
      </c>
      <c r="AE41" t="n">
        <v>3655194.53355934</v>
      </c>
      <c r="AF41" t="n">
        <v>1.833511979614658e-06</v>
      </c>
      <c r="AG41" t="n">
        <v>3.371666666666667</v>
      </c>
      <c r="AH41" t="n">
        <v>3306347.897374046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0.9619</v>
      </c>
      <c r="E2" t="n">
        <v>103.96</v>
      </c>
      <c r="F2" t="n">
        <v>92.98999999999999</v>
      </c>
      <c r="G2" t="n">
        <v>10.59</v>
      </c>
      <c r="H2" t="n">
        <v>0.22</v>
      </c>
      <c r="I2" t="n">
        <v>527</v>
      </c>
      <c r="J2" t="n">
        <v>80.84</v>
      </c>
      <c r="K2" t="n">
        <v>35.1</v>
      </c>
      <c r="L2" t="n">
        <v>1</v>
      </c>
      <c r="M2" t="n">
        <v>525</v>
      </c>
      <c r="N2" t="n">
        <v>9.74</v>
      </c>
      <c r="O2" t="n">
        <v>10204.21</v>
      </c>
      <c r="P2" t="n">
        <v>731.58</v>
      </c>
      <c r="Q2" t="n">
        <v>1262.53</v>
      </c>
      <c r="R2" t="n">
        <v>611.02</v>
      </c>
      <c r="S2" t="n">
        <v>108.84</v>
      </c>
      <c r="T2" t="n">
        <v>247622.71</v>
      </c>
      <c r="U2" t="n">
        <v>0.18</v>
      </c>
      <c r="V2" t="n">
        <v>0.78</v>
      </c>
      <c r="W2" t="n">
        <v>21.56</v>
      </c>
      <c r="X2" t="n">
        <v>15.38</v>
      </c>
      <c r="Y2" t="n">
        <v>0.5</v>
      </c>
      <c r="Z2" t="n">
        <v>10</v>
      </c>
      <c r="AA2" t="n">
        <v>2950.130599008048</v>
      </c>
      <c r="AB2" t="n">
        <v>4036.498836139504</v>
      </c>
      <c r="AC2" t="n">
        <v>3651.261052479894</v>
      </c>
      <c r="AD2" t="n">
        <v>2950130.599008048</v>
      </c>
      <c r="AE2" t="n">
        <v>4036498.836139503</v>
      </c>
      <c r="AF2" t="n">
        <v>1.992134224532965e-06</v>
      </c>
      <c r="AG2" t="n">
        <v>4.331666666666666</v>
      </c>
      <c r="AH2" t="n">
        <v>3651261.052479894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1.1071</v>
      </c>
      <c r="E3" t="n">
        <v>90.33</v>
      </c>
      <c r="F3" t="n">
        <v>84.37</v>
      </c>
      <c r="G3" t="n">
        <v>21.45</v>
      </c>
      <c r="H3" t="n">
        <v>0.43</v>
      </c>
      <c r="I3" t="n">
        <v>236</v>
      </c>
      <c r="J3" t="n">
        <v>82.04000000000001</v>
      </c>
      <c r="K3" t="n">
        <v>35.1</v>
      </c>
      <c r="L3" t="n">
        <v>2</v>
      </c>
      <c r="M3" t="n">
        <v>234</v>
      </c>
      <c r="N3" t="n">
        <v>9.94</v>
      </c>
      <c r="O3" t="n">
        <v>10352.53</v>
      </c>
      <c r="P3" t="n">
        <v>654.21</v>
      </c>
      <c r="Q3" t="n">
        <v>1262.2</v>
      </c>
      <c r="R3" t="n">
        <v>331.4</v>
      </c>
      <c r="S3" t="n">
        <v>108.84</v>
      </c>
      <c r="T3" t="n">
        <v>109269.74</v>
      </c>
      <c r="U3" t="n">
        <v>0.33</v>
      </c>
      <c r="V3" t="n">
        <v>0.86</v>
      </c>
      <c r="W3" t="n">
        <v>21.03</v>
      </c>
      <c r="X3" t="n">
        <v>6.78</v>
      </c>
      <c r="Y3" t="n">
        <v>0.5</v>
      </c>
      <c r="Z3" t="n">
        <v>10</v>
      </c>
      <c r="AA3" t="n">
        <v>2308.239738245436</v>
      </c>
      <c r="AB3" t="n">
        <v>3158.235442217871</v>
      </c>
      <c r="AC3" t="n">
        <v>2856.817884223761</v>
      </c>
      <c r="AD3" t="n">
        <v>2308239.738245436</v>
      </c>
      <c r="AE3" t="n">
        <v>3158235.442217872</v>
      </c>
      <c r="AF3" t="n">
        <v>2.292849360620071e-06</v>
      </c>
      <c r="AG3" t="n">
        <v>3.76375</v>
      </c>
      <c r="AH3" t="n">
        <v>2856817.884223761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1.1571</v>
      </c>
      <c r="E4" t="n">
        <v>86.42</v>
      </c>
      <c r="F4" t="n">
        <v>81.93000000000001</v>
      </c>
      <c r="G4" t="n">
        <v>32.55</v>
      </c>
      <c r="H4" t="n">
        <v>0.63</v>
      </c>
      <c r="I4" t="n">
        <v>151</v>
      </c>
      <c r="J4" t="n">
        <v>83.25</v>
      </c>
      <c r="K4" t="n">
        <v>35.1</v>
      </c>
      <c r="L4" t="n">
        <v>3</v>
      </c>
      <c r="M4" t="n">
        <v>149</v>
      </c>
      <c r="N4" t="n">
        <v>10.15</v>
      </c>
      <c r="O4" t="n">
        <v>10501.19</v>
      </c>
      <c r="P4" t="n">
        <v>625.0700000000001</v>
      </c>
      <c r="Q4" t="n">
        <v>1262.1</v>
      </c>
      <c r="R4" t="n">
        <v>252.22</v>
      </c>
      <c r="S4" t="n">
        <v>108.84</v>
      </c>
      <c r="T4" t="n">
        <v>70102.96000000001</v>
      </c>
      <c r="U4" t="n">
        <v>0.43</v>
      </c>
      <c r="V4" t="n">
        <v>0.88</v>
      </c>
      <c r="W4" t="n">
        <v>20.89</v>
      </c>
      <c r="X4" t="n">
        <v>4.34</v>
      </c>
      <c r="Y4" t="n">
        <v>0.5</v>
      </c>
      <c r="Z4" t="n">
        <v>10</v>
      </c>
      <c r="AA4" t="n">
        <v>2124.344578255635</v>
      </c>
      <c r="AB4" t="n">
        <v>2906.621971437765</v>
      </c>
      <c r="AC4" t="n">
        <v>2629.218049953302</v>
      </c>
      <c r="AD4" t="n">
        <v>2124344.578255636</v>
      </c>
      <c r="AE4" t="n">
        <v>2906621.971437765</v>
      </c>
      <c r="AF4" t="n">
        <v>2.396401404727201e-06</v>
      </c>
      <c r="AG4" t="n">
        <v>3.600833333333334</v>
      </c>
      <c r="AH4" t="n">
        <v>2629218.049953302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1.1833</v>
      </c>
      <c r="E5" t="n">
        <v>84.51000000000001</v>
      </c>
      <c r="F5" t="n">
        <v>80.73</v>
      </c>
      <c r="G5" t="n">
        <v>44.03</v>
      </c>
      <c r="H5" t="n">
        <v>0.83</v>
      </c>
      <c r="I5" t="n">
        <v>110</v>
      </c>
      <c r="J5" t="n">
        <v>84.45999999999999</v>
      </c>
      <c r="K5" t="n">
        <v>35.1</v>
      </c>
      <c r="L5" t="n">
        <v>4</v>
      </c>
      <c r="M5" t="n">
        <v>108</v>
      </c>
      <c r="N5" t="n">
        <v>10.36</v>
      </c>
      <c r="O5" t="n">
        <v>10650.22</v>
      </c>
      <c r="P5" t="n">
        <v>605.77</v>
      </c>
      <c r="Q5" t="n">
        <v>1262.03</v>
      </c>
      <c r="R5" t="n">
        <v>213.39</v>
      </c>
      <c r="S5" t="n">
        <v>108.84</v>
      </c>
      <c r="T5" t="n">
        <v>50891.78</v>
      </c>
      <c r="U5" t="n">
        <v>0.51</v>
      </c>
      <c r="V5" t="n">
        <v>0.9</v>
      </c>
      <c r="W5" t="n">
        <v>20.82</v>
      </c>
      <c r="X5" t="n">
        <v>3.14</v>
      </c>
      <c r="Y5" t="n">
        <v>0.5</v>
      </c>
      <c r="Z5" t="n">
        <v>10</v>
      </c>
      <c r="AA5" t="n">
        <v>2026.686853744168</v>
      </c>
      <c r="AB5" t="n">
        <v>2773.002364406437</v>
      </c>
      <c r="AC5" t="n">
        <v>2508.350910680749</v>
      </c>
      <c r="AD5" t="n">
        <v>2026686.853744168</v>
      </c>
      <c r="AE5" t="n">
        <v>2773002.364406437</v>
      </c>
      <c r="AF5" t="n">
        <v>2.450662675839337e-06</v>
      </c>
      <c r="AG5" t="n">
        <v>3.52125</v>
      </c>
      <c r="AH5" t="n">
        <v>2508350.910680749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1.1992</v>
      </c>
      <c r="E6" t="n">
        <v>83.39</v>
      </c>
      <c r="F6" t="n">
        <v>80.01000000000001</v>
      </c>
      <c r="G6" t="n">
        <v>55.82</v>
      </c>
      <c r="H6" t="n">
        <v>1.02</v>
      </c>
      <c r="I6" t="n">
        <v>86</v>
      </c>
      <c r="J6" t="n">
        <v>85.67</v>
      </c>
      <c r="K6" t="n">
        <v>35.1</v>
      </c>
      <c r="L6" t="n">
        <v>5</v>
      </c>
      <c r="M6" t="n">
        <v>84</v>
      </c>
      <c r="N6" t="n">
        <v>10.57</v>
      </c>
      <c r="O6" t="n">
        <v>10799.59</v>
      </c>
      <c r="P6" t="n">
        <v>589.65</v>
      </c>
      <c r="Q6" t="n">
        <v>1262</v>
      </c>
      <c r="R6" t="n">
        <v>190.29</v>
      </c>
      <c r="S6" t="n">
        <v>108.84</v>
      </c>
      <c r="T6" t="n">
        <v>39462.66</v>
      </c>
      <c r="U6" t="n">
        <v>0.57</v>
      </c>
      <c r="V6" t="n">
        <v>0.91</v>
      </c>
      <c r="W6" t="n">
        <v>20.78</v>
      </c>
      <c r="X6" t="n">
        <v>2.43</v>
      </c>
      <c r="Y6" t="n">
        <v>0.5</v>
      </c>
      <c r="Z6" t="n">
        <v>10</v>
      </c>
      <c r="AA6" t="n">
        <v>1960.586593325001</v>
      </c>
      <c r="AB6" t="n">
        <v>2682.561071963255</v>
      </c>
      <c r="AC6" t="n">
        <v>2426.541208253192</v>
      </c>
      <c r="AD6" t="n">
        <v>1960586.593325001</v>
      </c>
      <c r="AE6" t="n">
        <v>2682561.071963255</v>
      </c>
      <c r="AF6" t="n">
        <v>2.483592225865404e-06</v>
      </c>
      <c r="AG6" t="n">
        <v>3.474583333333333</v>
      </c>
      <c r="AH6" t="n">
        <v>2426541.208253192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1.2103</v>
      </c>
      <c r="E7" t="n">
        <v>82.63</v>
      </c>
      <c r="F7" t="n">
        <v>79.53</v>
      </c>
      <c r="G7" t="n">
        <v>68.17</v>
      </c>
      <c r="H7" t="n">
        <v>1.21</v>
      </c>
      <c r="I7" t="n">
        <v>70</v>
      </c>
      <c r="J7" t="n">
        <v>86.88</v>
      </c>
      <c r="K7" t="n">
        <v>35.1</v>
      </c>
      <c r="L7" t="n">
        <v>6</v>
      </c>
      <c r="M7" t="n">
        <v>68</v>
      </c>
      <c r="N7" t="n">
        <v>10.78</v>
      </c>
      <c r="O7" t="n">
        <v>10949.33</v>
      </c>
      <c r="P7" t="n">
        <v>575.46</v>
      </c>
      <c r="Q7" t="n">
        <v>1261.96</v>
      </c>
      <c r="R7" t="n">
        <v>174.37</v>
      </c>
      <c r="S7" t="n">
        <v>108.84</v>
      </c>
      <c r="T7" t="n">
        <v>31583.09</v>
      </c>
      <c r="U7" t="n">
        <v>0.62</v>
      </c>
      <c r="V7" t="n">
        <v>0.91</v>
      </c>
      <c r="W7" t="n">
        <v>20.75</v>
      </c>
      <c r="X7" t="n">
        <v>1.94</v>
      </c>
      <c r="Y7" t="n">
        <v>0.5</v>
      </c>
      <c r="Z7" t="n">
        <v>10</v>
      </c>
      <c r="AA7" t="n">
        <v>1909.880265904084</v>
      </c>
      <c r="AB7" t="n">
        <v>2613.18243778067</v>
      </c>
      <c r="AC7" t="n">
        <v>2363.783973543469</v>
      </c>
      <c r="AD7" t="n">
        <v>1909880.265904084</v>
      </c>
      <c r="AE7" t="n">
        <v>2613182.43778067</v>
      </c>
      <c r="AF7" t="n">
        <v>2.506580779657187e-06</v>
      </c>
      <c r="AG7" t="n">
        <v>3.442916666666667</v>
      </c>
      <c r="AH7" t="n">
        <v>2363783.973543468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1.2175</v>
      </c>
      <c r="E8" t="n">
        <v>82.13</v>
      </c>
      <c r="F8" t="n">
        <v>79.23</v>
      </c>
      <c r="G8" t="n">
        <v>80.56999999999999</v>
      </c>
      <c r="H8" t="n">
        <v>1.39</v>
      </c>
      <c r="I8" t="n">
        <v>59</v>
      </c>
      <c r="J8" t="n">
        <v>88.09999999999999</v>
      </c>
      <c r="K8" t="n">
        <v>35.1</v>
      </c>
      <c r="L8" t="n">
        <v>7</v>
      </c>
      <c r="M8" t="n">
        <v>57</v>
      </c>
      <c r="N8" t="n">
        <v>11</v>
      </c>
      <c r="O8" t="n">
        <v>11099.43</v>
      </c>
      <c r="P8" t="n">
        <v>562.01</v>
      </c>
      <c r="Q8" t="n">
        <v>1261.94</v>
      </c>
      <c r="R8" t="n">
        <v>164.71</v>
      </c>
      <c r="S8" t="n">
        <v>108.84</v>
      </c>
      <c r="T8" t="n">
        <v>26807.21</v>
      </c>
      <c r="U8" t="n">
        <v>0.66</v>
      </c>
      <c r="V8" t="n">
        <v>0.91</v>
      </c>
      <c r="W8" t="n">
        <v>20.73</v>
      </c>
      <c r="X8" t="n">
        <v>1.64</v>
      </c>
      <c r="Y8" t="n">
        <v>0.5</v>
      </c>
      <c r="Z8" t="n">
        <v>10</v>
      </c>
      <c r="AA8" t="n">
        <v>1869.147225126387</v>
      </c>
      <c r="AB8" t="n">
        <v>2557.449694373693</v>
      </c>
      <c r="AC8" t="n">
        <v>2313.370284945857</v>
      </c>
      <c r="AD8" t="n">
        <v>1869147.225126387</v>
      </c>
      <c r="AE8" t="n">
        <v>2557449.694373693</v>
      </c>
      <c r="AF8" t="n">
        <v>2.521492274008614e-06</v>
      </c>
      <c r="AG8" t="n">
        <v>3.422083333333333</v>
      </c>
      <c r="AH8" t="n">
        <v>2313370.284945857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1.2238</v>
      </c>
      <c r="E9" t="n">
        <v>81.70999999999999</v>
      </c>
      <c r="F9" t="n">
        <v>78.95999999999999</v>
      </c>
      <c r="G9" t="n">
        <v>94.75</v>
      </c>
      <c r="H9" t="n">
        <v>1.57</v>
      </c>
      <c r="I9" t="n">
        <v>50</v>
      </c>
      <c r="J9" t="n">
        <v>89.31999999999999</v>
      </c>
      <c r="K9" t="n">
        <v>35.1</v>
      </c>
      <c r="L9" t="n">
        <v>8</v>
      </c>
      <c r="M9" t="n">
        <v>48</v>
      </c>
      <c r="N9" t="n">
        <v>11.22</v>
      </c>
      <c r="O9" t="n">
        <v>11249.89</v>
      </c>
      <c r="P9" t="n">
        <v>547.75</v>
      </c>
      <c r="Q9" t="n">
        <v>1261.93</v>
      </c>
      <c r="R9" t="n">
        <v>156.33</v>
      </c>
      <c r="S9" t="n">
        <v>108.84</v>
      </c>
      <c r="T9" t="n">
        <v>22663.91</v>
      </c>
      <c r="U9" t="n">
        <v>0.7</v>
      </c>
      <c r="V9" t="n">
        <v>0.92</v>
      </c>
      <c r="W9" t="n">
        <v>20.71</v>
      </c>
      <c r="X9" t="n">
        <v>1.38</v>
      </c>
      <c r="Y9" t="n">
        <v>0.5</v>
      </c>
      <c r="Z9" t="n">
        <v>10</v>
      </c>
      <c r="AA9" t="n">
        <v>1828.912553387418</v>
      </c>
      <c r="AB9" t="n">
        <v>2502.398841471992</v>
      </c>
      <c r="AC9" t="n">
        <v>2263.573408180738</v>
      </c>
      <c r="AD9" t="n">
        <v>1828912.553387418</v>
      </c>
      <c r="AE9" t="n">
        <v>2502398.841471992</v>
      </c>
      <c r="AF9" t="n">
        <v>2.534539831566112e-06</v>
      </c>
      <c r="AG9" t="n">
        <v>3.404583333333333</v>
      </c>
      <c r="AH9" t="n">
        <v>2263573.408180738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1.2272</v>
      </c>
      <c r="E10" t="n">
        <v>81.48</v>
      </c>
      <c r="F10" t="n">
        <v>78.83</v>
      </c>
      <c r="G10" t="n">
        <v>107.5</v>
      </c>
      <c r="H10" t="n">
        <v>1.75</v>
      </c>
      <c r="I10" t="n">
        <v>44</v>
      </c>
      <c r="J10" t="n">
        <v>90.54000000000001</v>
      </c>
      <c r="K10" t="n">
        <v>35.1</v>
      </c>
      <c r="L10" t="n">
        <v>9</v>
      </c>
      <c r="M10" t="n">
        <v>42</v>
      </c>
      <c r="N10" t="n">
        <v>11.44</v>
      </c>
      <c r="O10" t="n">
        <v>11400.71</v>
      </c>
      <c r="P10" t="n">
        <v>536.24</v>
      </c>
      <c r="Q10" t="n">
        <v>1261.95</v>
      </c>
      <c r="R10" t="n">
        <v>151.93</v>
      </c>
      <c r="S10" t="n">
        <v>108.84</v>
      </c>
      <c r="T10" t="n">
        <v>20494.59</v>
      </c>
      <c r="U10" t="n">
        <v>0.72</v>
      </c>
      <c r="V10" t="n">
        <v>0.92</v>
      </c>
      <c r="W10" t="n">
        <v>20.71</v>
      </c>
      <c r="X10" t="n">
        <v>1.25</v>
      </c>
      <c r="Y10" t="n">
        <v>0.5</v>
      </c>
      <c r="Z10" t="n">
        <v>10</v>
      </c>
      <c r="AA10" t="n">
        <v>1799.992682904055</v>
      </c>
      <c r="AB10" t="n">
        <v>2462.829398822016</v>
      </c>
      <c r="AC10" t="n">
        <v>2227.780417601213</v>
      </c>
      <c r="AD10" t="n">
        <v>1799992.682904055</v>
      </c>
      <c r="AE10" t="n">
        <v>2462829.398822016</v>
      </c>
      <c r="AF10" t="n">
        <v>2.541581370565397e-06</v>
      </c>
      <c r="AG10" t="n">
        <v>3.395</v>
      </c>
      <c r="AH10" t="n">
        <v>2227780.417601213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1.231</v>
      </c>
      <c r="E11" t="n">
        <v>81.23999999999999</v>
      </c>
      <c r="F11" t="n">
        <v>78.67</v>
      </c>
      <c r="G11" t="n">
        <v>121.03</v>
      </c>
      <c r="H11" t="n">
        <v>1.91</v>
      </c>
      <c r="I11" t="n">
        <v>39</v>
      </c>
      <c r="J11" t="n">
        <v>91.77</v>
      </c>
      <c r="K11" t="n">
        <v>35.1</v>
      </c>
      <c r="L11" t="n">
        <v>10</v>
      </c>
      <c r="M11" t="n">
        <v>25</v>
      </c>
      <c r="N11" t="n">
        <v>11.67</v>
      </c>
      <c r="O11" t="n">
        <v>11551.91</v>
      </c>
      <c r="P11" t="n">
        <v>523.89</v>
      </c>
      <c r="Q11" t="n">
        <v>1261.91</v>
      </c>
      <c r="R11" t="n">
        <v>145.66</v>
      </c>
      <c r="S11" t="n">
        <v>108.84</v>
      </c>
      <c r="T11" t="n">
        <v>17380.83</v>
      </c>
      <c r="U11" t="n">
        <v>0.75</v>
      </c>
      <c r="V11" t="n">
        <v>0.92</v>
      </c>
      <c r="W11" t="n">
        <v>20.73</v>
      </c>
      <c r="X11" t="n">
        <v>1.09</v>
      </c>
      <c r="Y11" t="n">
        <v>0.5</v>
      </c>
      <c r="Z11" t="n">
        <v>10</v>
      </c>
      <c r="AA11" t="n">
        <v>1768.743582060165</v>
      </c>
      <c r="AB11" t="n">
        <v>2420.073000434375</v>
      </c>
      <c r="AC11" t="n">
        <v>2189.104629866706</v>
      </c>
      <c r="AD11" t="n">
        <v>1768743.582060165</v>
      </c>
      <c r="AE11" t="n">
        <v>2420073.000434374</v>
      </c>
      <c r="AF11" t="n">
        <v>2.549451325917539e-06</v>
      </c>
      <c r="AG11" t="n">
        <v>3.385</v>
      </c>
      <c r="AH11" t="n">
        <v>2189104.629866706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1.2309</v>
      </c>
      <c r="E12" t="n">
        <v>81.23999999999999</v>
      </c>
      <c r="F12" t="n">
        <v>78.7</v>
      </c>
      <c r="G12" t="n">
        <v>124.26</v>
      </c>
      <c r="H12" t="n">
        <v>2.08</v>
      </c>
      <c r="I12" t="n">
        <v>38</v>
      </c>
      <c r="J12" t="n">
        <v>93</v>
      </c>
      <c r="K12" t="n">
        <v>35.1</v>
      </c>
      <c r="L12" t="n">
        <v>11</v>
      </c>
      <c r="M12" t="n">
        <v>4</v>
      </c>
      <c r="N12" t="n">
        <v>11.9</v>
      </c>
      <c r="O12" t="n">
        <v>11703.47</v>
      </c>
      <c r="P12" t="n">
        <v>523.8099999999999</v>
      </c>
      <c r="Q12" t="n">
        <v>1261.98</v>
      </c>
      <c r="R12" t="n">
        <v>145.79</v>
      </c>
      <c r="S12" t="n">
        <v>108.84</v>
      </c>
      <c r="T12" t="n">
        <v>17453.11</v>
      </c>
      <c r="U12" t="n">
        <v>0.75</v>
      </c>
      <c r="V12" t="n">
        <v>0.92</v>
      </c>
      <c r="W12" t="n">
        <v>20.75</v>
      </c>
      <c r="X12" t="n">
        <v>1.11</v>
      </c>
      <c r="Y12" t="n">
        <v>0.5</v>
      </c>
      <c r="Z12" t="n">
        <v>10</v>
      </c>
      <c r="AA12" t="n">
        <v>1768.996851674049</v>
      </c>
      <c r="AB12" t="n">
        <v>2420.419535093557</v>
      </c>
      <c r="AC12" t="n">
        <v>2189.41809174438</v>
      </c>
      <c r="AD12" t="n">
        <v>1768996.851674049</v>
      </c>
      <c r="AE12" t="n">
        <v>2420419.535093557</v>
      </c>
      <c r="AF12" t="n">
        <v>2.549244221829324e-06</v>
      </c>
      <c r="AG12" t="n">
        <v>3.385</v>
      </c>
      <c r="AH12" t="n">
        <v>2189418.09174438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1.231</v>
      </c>
      <c r="E13" t="n">
        <v>81.23</v>
      </c>
      <c r="F13" t="n">
        <v>78.69</v>
      </c>
      <c r="G13" t="n">
        <v>124.24</v>
      </c>
      <c r="H13" t="n">
        <v>2.24</v>
      </c>
      <c r="I13" t="n">
        <v>38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529.1900000000001</v>
      </c>
      <c r="Q13" t="n">
        <v>1262</v>
      </c>
      <c r="R13" t="n">
        <v>145.44</v>
      </c>
      <c r="S13" t="n">
        <v>108.84</v>
      </c>
      <c r="T13" t="n">
        <v>17276.29</v>
      </c>
      <c r="U13" t="n">
        <v>0.75</v>
      </c>
      <c r="V13" t="n">
        <v>0.92</v>
      </c>
      <c r="W13" t="n">
        <v>20.75</v>
      </c>
      <c r="X13" t="n">
        <v>1.1</v>
      </c>
      <c r="Y13" t="n">
        <v>0.5</v>
      </c>
      <c r="Z13" t="n">
        <v>10</v>
      </c>
      <c r="AA13" t="n">
        <v>1779.332692171084</v>
      </c>
      <c r="AB13" t="n">
        <v>2434.561488046701</v>
      </c>
      <c r="AC13" t="n">
        <v>2202.210356556032</v>
      </c>
      <c r="AD13" t="n">
        <v>1779332.692171084</v>
      </c>
      <c r="AE13" t="n">
        <v>2434561.488046701</v>
      </c>
      <c r="AF13" t="n">
        <v>2.549451325917539e-06</v>
      </c>
      <c r="AG13" t="n">
        <v>3.384583333333333</v>
      </c>
      <c r="AH13" t="n">
        <v>2202210.356556032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0.8751</v>
      </c>
      <c r="E2" t="n">
        <v>114.27</v>
      </c>
      <c r="F2" t="n">
        <v>97.31999999999999</v>
      </c>
      <c r="G2" t="n">
        <v>8.699999999999999</v>
      </c>
      <c r="H2" t="n">
        <v>0.16</v>
      </c>
      <c r="I2" t="n">
        <v>671</v>
      </c>
      <c r="J2" t="n">
        <v>107.41</v>
      </c>
      <c r="K2" t="n">
        <v>41.65</v>
      </c>
      <c r="L2" t="n">
        <v>1</v>
      </c>
      <c r="M2" t="n">
        <v>669</v>
      </c>
      <c r="N2" t="n">
        <v>14.77</v>
      </c>
      <c r="O2" t="n">
        <v>13481.73</v>
      </c>
      <c r="P2" t="n">
        <v>930.7</v>
      </c>
      <c r="Q2" t="n">
        <v>1262.66</v>
      </c>
      <c r="R2" t="n">
        <v>753.35</v>
      </c>
      <c r="S2" t="n">
        <v>108.84</v>
      </c>
      <c r="T2" t="n">
        <v>318065.21</v>
      </c>
      <c r="U2" t="n">
        <v>0.14</v>
      </c>
      <c r="V2" t="n">
        <v>0.74</v>
      </c>
      <c r="W2" t="n">
        <v>21.77</v>
      </c>
      <c r="X2" t="n">
        <v>19.71</v>
      </c>
      <c r="Y2" t="n">
        <v>0.5</v>
      </c>
      <c r="Z2" t="n">
        <v>10</v>
      </c>
      <c r="AA2" t="n">
        <v>4038.559362361465</v>
      </c>
      <c r="AB2" t="n">
        <v>5525.735088247828</v>
      </c>
      <c r="AC2" t="n">
        <v>4998.366686843151</v>
      </c>
      <c r="AD2" t="n">
        <v>4038559.362361465</v>
      </c>
      <c r="AE2" t="n">
        <v>5525735.088247827</v>
      </c>
      <c r="AF2" t="n">
        <v>1.569509180405249e-06</v>
      </c>
      <c r="AG2" t="n">
        <v>4.76125</v>
      </c>
      <c r="AH2" t="n">
        <v>4998366.686843151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1.0569</v>
      </c>
      <c r="E3" t="n">
        <v>94.62</v>
      </c>
      <c r="F3" t="n">
        <v>86.05</v>
      </c>
      <c r="G3" t="n">
        <v>17.56</v>
      </c>
      <c r="H3" t="n">
        <v>0.32</v>
      </c>
      <c r="I3" t="n">
        <v>294</v>
      </c>
      <c r="J3" t="n">
        <v>108.68</v>
      </c>
      <c r="K3" t="n">
        <v>41.65</v>
      </c>
      <c r="L3" t="n">
        <v>2</v>
      </c>
      <c r="M3" t="n">
        <v>292</v>
      </c>
      <c r="N3" t="n">
        <v>15.03</v>
      </c>
      <c r="O3" t="n">
        <v>13638.32</v>
      </c>
      <c r="P3" t="n">
        <v>816.61</v>
      </c>
      <c r="Q3" t="n">
        <v>1262.22</v>
      </c>
      <c r="R3" t="n">
        <v>386.7</v>
      </c>
      <c r="S3" t="n">
        <v>108.84</v>
      </c>
      <c r="T3" t="n">
        <v>136628.23</v>
      </c>
      <c r="U3" t="n">
        <v>0.28</v>
      </c>
      <c r="V3" t="n">
        <v>0.84</v>
      </c>
      <c r="W3" t="n">
        <v>21.11</v>
      </c>
      <c r="X3" t="n">
        <v>8.449999999999999</v>
      </c>
      <c r="Y3" t="n">
        <v>0.5</v>
      </c>
      <c r="Z3" t="n">
        <v>10</v>
      </c>
      <c r="AA3" t="n">
        <v>2946.786652872997</v>
      </c>
      <c r="AB3" t="n">
        <v>4031.923501513036</v>
      </c>
      <c r="AC3" t="n">
        <v>3647.122381368654</v>
      </c>
      <c r="AD3" t="n">
        <v>2946786.652872997</v>
      </c>
      <c r="AE3" t="n">
        <v>4031923.501513036</v>
      </c>
      <c r="AF3" t="n">
        <v>1.895571080756837e-06</v>
      </c>
      <c r="AG3" t="n">
        <v>3.9425</v>
      </c>
      <c r="AH3" t="n">
        <v>3647122.381368654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1.1213</v>
      </c>
      <c r="E4" t="n">
        <v>89.18000000000001</v>
      </c>
      <c r="F4" t="n">
        <v>82.97</v>
      </c>
      <c r="G4" t="n">
        <v>26.48</v>
      </c>
      <c r="H4" t="n">
        <v>0.48</v>
      </c>
      <c r="I4" t="n">
        <v>188</v>
      </c>
      <c r="J4" t="n">
        <v>109.96</v>
      </c>
      <c r="K4" t="n">
        <v>41.65</v>
      </c>
      <c r="L4" t="n">
        <v>3</v>
      </c>
      <c r="M4" t="n">
        <v>186</v>
      </c>
      <c r="N4" t="n">
        <v>15.31</v>
      </c>
      <c r="O4" t="n">
        <v>13795.21</v>
      </c>
      <c r="P4" t="n">
        <v>780.71</v>
      </c>
      <c r="Q4" t="n">
        <v>1262.15</v>
      </c>
      <c r="R4" t="n">
        <v>286.25</v>
      </c>
      <c r="S4" t="n">
        <v>108.84</v>
      </c>
      <c r="T4" t="n">
        <v>86934.39999999999</v>
      </c>
      <c r="U4" t="n">
        <v>0.38</v>
      </c>
      <c r="V4" t="n">
        <v>0.87</v>
      </c>
      <c r="W4" t="n">
        <v>20.95</v>
      </c>
      <c r="X4" t="n">
        <v>5.37</v>
      </c>
      <c r="Y4" t="n">
        <v>0.5</v>
      </c>
      <c r="Z4" t="n">
        <v>10</v>
      </c>
      <c r="AA4" t="n">
        <v>2665.135343266378</v>
      </c>
      <c r="AB4" t="n">
        <v>3646.55575413041</v>
      </c>
      <c r="AC4" t="n">
        <v>3298.533590929211</v>
      </c>
      <c r="AD4" t="n">
        <v>2665135.343266378</v>
      </c>
      <c r="AE4" t="n">
        <v>3646555.75413041</v>
      </c>
      <c r="AF4" t="n">
        <v>2.011073756128906e-06</v>
      </c>
      <c r="AG4" t="n">
        <v>3.715833333333334</v>
      </c>
      <c r="AH4" t="n">
        <v>3298533.590929211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1.1542</v>
      </c>
      <c r="E5" t="n">
        <v>86.64</v>
      </c>
      <c r="F5" t="n">
        <v>81.54000000000001</v>
      </c>
      <c r="G5" t="n">
        <v>35.45</v>
      </c>
      <c r="H5" t="n">
        <v>0.63</v>
      </c>
      <c r="I5" t="n">
        <v>138</v>
      </c>
      <c r="J5" t="n">
        <v>111.23</v>
      </c>
      <c r="K5" t="n">
        <v>41.65</v>
      </c>
      <c r="L5" t="n">
        <v>4</v>
      </c>
      <c r="M5" t="n">
        <v>136</v>
      </c>
      <c r="N5" t="n">
        <v>15.58</v>
      </c>
      <c r="O5" t="n">
        <v>13952.52</v>
      </c>
      <c r="P5" t="n">
        <v>760.25</v>
      </c>
      <c r="Q5" t="n">
        <v>1261.99</v>
      </c>
      <c r="R5" t="n">
        <v>239.75</v>
      </c>
      <c r="S5" t="n">
        <v>108.84</v>
      </c>
      <c r="T5" t="n">
        <v>63933.24</v>
      </c>
      <c r="U5" t="n">
        <v>0.45</v>
      </c>
      <c r="V5" t="n">
        <v>0.89</v>
      </c>
      <c r="W5" t="n">
        <v>20.87</v>
      </c>
      <c r="X5" t="n">
        <v>3.95</v>
      </c>
      <c r="Y5" t="n">
        <v>0.5</v>
      </c>
      <c r="Z5" t="n">
        <v>10</v>
      </c>
      <c r="AA5" t="n">
        <v>2530.524831423712</v>
      </c>
      <c r="AB5" t="n">
        <v>3462.375713230607</v>
      </c>
      <c r="AC5" t="n">
        <v>3131.931434634581</v>
      </c>
      <c r="AD5" t="n">
        <v>2530524.831423712</v>
      </c>
      <c r="AE5" t="n">
        <v>3462375.713230607</v>
      </c>
      <c r="AF5" t="n">
        <v>2.070080557677681e-06</v>
      </c>
      <c r="AG5" t="n">
        <v>3.61</v>
      </c>
      <c r="AH5" t="n">
        <v>3131931.434634581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1.1751</v>
      </c>
      <c r="E6" t="n">
        <v>85.09999999999999</v>
      </c>
      <c r="F6" t="n">
        <v>80.66</v>
      </c>
      <c r="G6" t="n">
        <v>44.81</v>
      </c>
      <c r="H6" t="n">
        <v>0.78</v>
      </c>
      <c r="I6" t="n">
        <v>108</v>
      </c>
      <c r="J6" t="n">
        <v>112.51</v>
      </c>
      <c r="K6" t="n">
        <v>41.65</v>
      </c>
      <c r="L6" t="n">
        <v>5</v>
      </c>
      <c r="M6" t="n">
        <v>106</v>
      </c>
      <c r="N6" t="n">
        <v>15.86</v>
      </c>
      <c r="O6" t="n">
        <v>14110.24</v>
      </c>
      <c r="P6" t="n">
        <v>745.0700000000001</v>
      </c>
      <c r="Q6" t="n">
        <v>1261.96</v>
      </c>
      <c r="R6" t="n">
        <v>211.03</v>
      </c>
      <c r="S6" t="n">
        <v>108.84</v>
      </c>
      <c r="T6" t="n">
        <v>49722.4</v>
      </c>
      <c r="U6" t="n">
        <v>0.52</v>
      </c>
      <c r="V6" t="n">
        <v>0.9</v>
      </c>
      <c r="W6" t="n">
        <v>20.82</v>
      </c>
      <c r="X6" t="n">
        <v>3.07</v>
      </c>
      <c r="Y6" t="n">
        <v>0.5</v>
      </c>
      <c r="Z6" t="n">
        <v>10</v>
      </c>
      <c r="AA6" t="n">
        <v>2444.743676220252</v>
      </c>
      <c r="AB6" t="n">
        <v>3345.006152283747</v>
      </c>
      <c r="AC6" t="n">
        <v>3025.763459855281</v>
      </c>
      <c r="AD6" t="n">
        <v>2444743.676220252</v>
      </c>
      <c r="AE6" t="n">
        <v>3345006.152283747</v>
      </c>
      <c r="AF6" t="n">
        <v>2.107565121579487e-06</v>
      </c>
      <c r="AG6" t="n">
        <v>3.545833333333333</v>
      </c>
      <c r="AH6" t="n">
        <v>3025763.459855281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1.1887</v>
      </c>
      <c r="E7" t="n">
        <v>84.12</v>
      </c>
      <c r="F7" t="n">
        <v>80.11</v>
      </c>
      <c r="G7" t="n">
        <v>54.01</v>
      </c>
      <c r="H7" t="n">
        <v>0.93</v>
      </c>
      <c r="I7" t="n">
        <v>89</v>
      </c>
      <c r="J7" t="n">
        <v>113.79</v>
      </c>
      <c r="K7" t="n">
        <v>41.65</v>
      </c>
      <c r="L7" t="n">
        <v>6</v>
      </c>
      <c r="M7" t="n">
        <v>87</v>
      </c>
      <c r="N7" t="n">
        <v>16.14</v>
      </c>
      <c r="O7" t="n">
        <v>14268.39</v>
      </c>
      <c r="P7" t="n">
        <v>733.24</v>
      </c>
      <c r="Q7" t="n">
        <v>1262.04</v>
      </c>
      <c r="R7" t="n">
        <v>193.3</v>
      </c>
      <c r="S7" t="n">
        <v>108.84</v>
      </c>
      <c r="T7" t="n">
        <v>40952.73</v>
      </c>
      <c r="U7" t="n">
        <v>0.5600000000000001</v>
      </c>
      <c r="V7" t="n">
        <v>0.9</v>
      </c>
      <c r="W7" t="n">
        <v>20.78</v>
      </c>
      <c r="X7" t="n">
        <v>2.52</v>
      </c>
      <c r="Y7" t="n">
        <v>0.5</v>
      </c>
      <c r="Z7" t="n">
        <v>10</v>
      </c>
      <c r="AA7" t="n">
        <v>2386.812792658342</v>
      </c>
      <c r="AB7" t="n">
        <v>3265.742561664129</v>
      </c>
      <c r="AC7" t="n">
        <v>2954.064675077255</v>
      </c>
      <c r="AD7" t="n">
        <v>2386812.792658342</v>
      </c>
      <c r="AE7" t="n">
        <v>3265742.56166413</v>
      </c>
      <c r="AF7" t="n">
        <v>2.131956990912719e-06</v>
      </c>
      <c r="AG7" t="n">
        <v>3.505</v>
      </c>
      <c r="AH7" t="n">
        <v>2954064.675077255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1.1989</v>
      </c>
      <c r="E8" t="n">
        <v>83.41</v>
      </c>
      <c r="F8" t="n">
        <v>79.70999999999999</v>
      </c>
      <c r="G8" t="n">
        <v>63.76</v>
      </c>
      <c r="H8" t="n">
        <v>1.07</v>
      </c>
      <c r="I8" t="n">
        <v>75</v>
      </c>
      <c r="J8" t="n">
        <v>115.08</v>
      </c>
      <c r="K8" t="n">
        <v>41.65</v>
      </c>
      <c r="L8" t="n">
        <v>7</v>
      </c>
      <c r="M8" t="n">
        <v>73</v>
      </c>
      <c r="N8" t="n">
        <v>16.43</v>
      </c>
      <c r="O8" t="n">
        <v>14426.96</v>
      </c>
      <c r="P8" t="n">
        <v>721.9</v>
      </c>
      <c r="Q8" t="n">
        <v>1261.98</v>
      </c>
      <c r="R8" t="n">
        <v>180.28</v>
      </c>
      <c r="S8" t="n">
        <v>108.84</v>
      </c>
      <c r="T8" t="n">
        <v>34513.44</v>
      </c>
      <c r="U8" t="n">
        <v>0.6</v>
      </c>
      <c r="V8" t="n">
        <v>0.91</v>
      </c>
      <c r="W8" t="n">
        <v>20.76</v>
      </c>
      <c r="X8" t="n">
        <v>2.12</v>
      </c>
      <c r="Y8" t="n">
        <v>0.5</v>
      </c>
      <c r="Z8" t="n">
        <v>10</v>
      </c>
      <c r="AA8" t="n">
        <v>2339.284916915173</v>
      </c>
      <c r="AB8" t="n">
        <v>3200.712825290427</v>
      </c>
      <c r="AC8" t="n">
        <v>2895.241285473252</v>
      </c>
      <c r="AD8" t="n">
        <v>2339284.916915173</v>
      </c>
      <c r="AE8" t="n">
        <v>3200712.825290427</v>
      </c>
      <c r="AF8" t="n">
        <v>2.150250892912643e-06</v>
      </c>
      <c r="AG8" t="n">
        <v>3.475416666666666</v>
      </c>
      <c r="AH8" t="n">
        <v>2895241.285473252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1.206</v>
      </c>
      <c r="E9" t="n">
        <v>82.92</v>
      </c>
      <c r="F9" t="n">
        <v>79.44</v>
      </c>
      <c r="G9" t="n">
        <v>73.33</v>
      </c>
      <c r="H9" t="n">
        <v>1.21</v>
      </c>
      <c r="I9" t="n">
        <v>65</v>
      </c>
      <c r="J9" t="n">
        <v>116.37</v>
      </c>
      <c r="K9" t="n">
        <v>41.65</v>
      </c>
      <c r="L9" t="n">
        <v>8</v>
      </c>
      <c r="M9" t="n">
        <v>63</v>
      </c>
      <c r="N9" t="n">
        <v>16.72</v>
      </c>
      <c r="O9" t="n">
        <v>14585.96</v>
      </c>
      <c r="P9" t="n">
        <v>712.59</v>
      </c>
      <c r="Q9" t="n">
        <v>1261.91</v>
      </c>
      <c r="R9" t="n">
        <v>171.22</v>
      </c>
      <c r="S9" t="n">
        <v>108.84</v>
      </c>
      <c r="T9" t="n">
        <v>30034.64</v>
      </c>
      <c r="U9" t="n">
        <v>0.64</v>
      </c>
      <c r="V9" t="n">
        <v>0.91</v>
      </c>
      <c r="W9" t="n">
        <v>20.76</v>
      </c>
      <c r="X9" t="n">
        <v>1.85</v>
      </c>
      <c r="Y9" t="n">
        <v>0.5</v>
      </c>
      <c r="Z9" t="n">
        <v>10</v>
      </c>
      <c r="AA9" t="n">
        <v>2303.993367404208</v>
      </c>
      <c r="AB9" t="n">
        <v>3152.425370296242</v>
      </c>
      <c r="AC9" t="n">
        <v>2851.562317411845</v>
      </c>
      <c r="AD9" t="n">
        <v>2303993.367404208</v>
      </c>
      <c r="AE9" t="n">
        <v>3152425.370296242</v>
      </c>
      <c r="AF9" t="n">
        <v>2.162984883520433e-06</v>
      </c>
      <c r="AG9" t="n">
        <v>3.455</v>
      </c>
      <c r="AH9" t="n">
        <v>2851562.317411845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1.2128</v>
      </c>
      <c r="E10" t="n">
        <v>82.45999999999999</v>
      </c>
      <c r="F10" t="n">
        <v>79.15000000000001</v>
      </c>
      <c r="G10" t="n">
        <v>83.31999999999999</v>
      </c>
      <c r="H10" t="n">
        <v>1.35</v>
      </c>
      <c r="I10" t="n">
        <v>57</v>
      </c>
      <c r="J10" t="n">
        <v>117.66</v>
      </c>
      <c r="K10" t="n">
        <v>41.65</v>
      </c>
      <c r="L10" t="n">
        <v>9</v>
      </c>
      <c r="M10" t="n">
        <v>55</v>
      </c>
      <c r="N10" t="n">
        <v>17.01</v>
      </c>
      <c r="O10" t="n">
        <v>14745.39</v>
      </c>
      <c r="P10" t="n">
        <v>703.15</v>
      </c>
      <c r="Q10" t="n">
        <v>1261.97</v>
      </c>
      <c r="R10" t="n">
        <v>162.14</v>
      </c>
      <c r="S10" t="n">
        <v>108.84</v>
      </c>
      <c r="T10" t="n">
        <v>25531.66</v>
      </c>
      <c r="U10" t="n">
        <v>0.67</v>
      </c>
      <c r="V10" t="n">
        <v>0.92</v>
      </c>
      <c r="W10" t="n">
        <v>20.73</v>
      </c>
      <c r="X10" t="n">
        <v>1.57</v>
      </c>
      <c r="Y10" t="n">
        <v>0.5</v>
      </c>
      <c r="Z10" t="n">
        <v>10</v>
      </c>
      <c r="AA10" t="n">
        <v>2269.207565237965</v>
      </c>
      <c r="AB10" t="n">
        <v>3104.829901131105</v>
      </c>
      <c r="AC10" t="n">
        <v>2808.50929302317</v>
      </c>
      <c r="AD10" t="n">
        <v>2269207.565237965</v>
      </c>
      <c r="AE10" t="n">
        <v>3104829.901131105</v>
      </c>
      <c r="AF10" t="n">
        <v>2.175180818187049e-06</v>
      </c>
      <c r="AG10" t="n">
        <v>3.435833333333333</v>
      </c>
      <c r="AH10" t="n">
        <v>2808509.29302317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1.2167</v>
      </c>
      <c r="E11" t="n">
        <v>82.19</v>
      </c>
      <c r="F11" t="n">
        <v>79.02</v>
      </c>
      <c r="G11" t="n">
        <v>92.95999999999999</v>
      </c>
      <c r="H11" t="n">
        <v>1.48</v>
      </c>
      <c r="I11" t="n">
        <v>51</v>
      </c>
      <c r="J11" t="n">
        <v>118.96</v>
      </c>
      <c r="K11" t="n">
        <v>41.65</v>
      </c>
      <c r="L11" t="n">
        <v>10</v>
      </c>
      <c r="M11" t="n">
        <v>49</v>
      </c>
      <c r="N11" t="n">
        <v>17.31</v>
      </c>
      <c r="O11" t="n">
        <v>14905.25</v>
      </c>
      <c r="P11" t="n">
        <v>693.42</v>
      </c>
      <c r="Q11" t="n">
        <v>1261.95</v>
      </c>
      <c r="R11" t="n">
        <v>157.9</v>
      </c>
      <c r="S11" t="n">
        <v>108.84</v>
      </c>
      <c r="T11" t="n">
        <v>23440.58</v>
      </c>
      <c r="U11" t="n">
        <v>0.6899999999999999</v>
      </c>
      <c r="V11" t="n">
        <v>0.92</v>
      </c>
      <c r="W11" t="n">
        <v>20.72</v>
      </c>
      <c r="X11" t="n">
        <v>1.43</v>
      </c>
      <c r="Y11" t="n">
        <v>0.5</v>
      </c>
      <c r="Z11" t="n">
        <v>10</v>
      </c>
      <c r="AA11" t="n">
        <v>2241.230692709215</v>
      </c>
      <c r="AB11" t="n">
        <v>3066.55070988476</v>
      </c>
      <c r="AC11" t="n">
        <v>2773.883414064195</v>
      </c>
      <c r="AD11" t="n">
        <v>2241230.692709215</v>
      </c>
      <c r="AE11" t="n">
        <v>3066550.70988476</v>
      </c>
      <c r="AF11" t="n">
        <v>2.182175545422314e-06</v>
      </c>
      <c r="AG11" t="n">
        <v>3.424583333333333</v>
      </c>
      <c r="AH11" t="n">
        <v>2773883.414064195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1.2202</v>
      </c>
      <c r="E12" t="n">
        <v>81.95</v>
      </c>
      <c r="F12" t="n">
        <v>78.89</v>
      </c>
      <c r="G12" t="n">
        <v>102.9</v>
      </c>
      <c r="H12" t="n">
        <v>1.61</v>
      </c>
      <c r="I12" t="n">
        <v>46</v>
      </c>
      <c r="J12" t="n">
        <v>120.26</v>
      </c>
      <c r="K12" t="n">
        <v>41.65</v>
      </c>
      <c r="L12" t="n">
        <v>11</v>
      </c>
      <c r="M12" t="n">
        <v>44</v>
      </c>
      <c r="N12" t="n">
        <v>17.61</v>
      </c>
      <c r="O12" t="n">
        <v>15065.56</v>
      </c>
      <c r="P12" t="n">
        <v>685.2</v>
      </c>
      <c r="Q12" t="n">
        <v>1261.93</v>
      </c>
      <c r="R12" t="n">
        <v>153.66</v>
      </c>
      <c r="S12" t="n">
        <v>108.84</v>
      </c>
      <c r="T12" t="n">
        <v>21347.39</v>
      </c>
      <c r="U12" t="n">
        <v>0.71</v>
      </c>
      <c r="V12" t="n">
        <v>0.92</v>
      </c>
      <c r="W12" t="n">
        <v>20.72</v>
      </c>
      <c r="X12" t="n">
        <v>1.31</v>
      </c>
      <c r="Y12" t="n">
        <v>0.5</v>
      </c>
      <c r="Z12" t="n">
        <v>10</v>
      </c>
      <c r="AA12" t="n">
        <v>2217.151316340907</v>
      </c>
      <c r="AB12" t="n">
        <v>3033.604244830527</v>
      </c>
      <c r="AC12" t="n">
        <v>2744.081313394085</v>
      </c>
      <c r="AD12" t="n">
        <v>2217151.316340907</v>
      </c>
      <c r="AE12" t="n">
        <v>3033604.244830526</v>
      </c>
      <c r="AF12" t="n">
        <v>2.188452864736013e-06</v>
      </c>
      <c r="AG12" t="n">
        <v>3.414583333333333</v>
      </c>
      <c r="AH12" t="n">
        <v>2744081.313394085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1.2236</v>
      </c>
      <c r="E13" t="n">
        <v>81.73</v>
      </c>
      <c r="F13" t="n">
        <v>78.76000000000001</v>
      </c>
      <c r="G13" t="n">
        <v>112.51</v>
      </c>
      <c r="H13" t="n">
        <v>1.74</v>
      </c>
      <c r="I13" t="n">
        <v>42</v>
      </c>
      <c r="J13" t="n">
        <v>121.56</v>
      </c>
      <c r="K13" t="n">
        <v>41.65</v>
      </c>
      <c r="L13" t="n">
        <v>12</v>
      </c>
      <c r="M13" t="n">
        <v>40</v>
      </c>
      <c r="N13" t="n">
        <v>17.91</v>
      </c>
      <c r="O13" t="n">
        <v>15226.31</v>
      </c>
      <c r="P13" t="n">
        <v>676.53</v>
      </c>
      <c r="Q13" t="n">
        <v>1261.91</v>
      </c>
      <c r="R13" t="n">
        <v>149.29</v>
      </c>
      <c r="S13" t="n">
        <v>108.84</v>
      </c>
      <c r="T13" t="n">
        <v>19184.77</v>
      </c>
      <c r="U13" t="n">
        <v>0.73</v>
      </c>
      <c r="V13" t="n">
        <v>0.92</v>
      </c>
      <c r="W13" t="n">
        <v>20.71</v>
      </c>
      <c r="X13" t="n">
        <v>1.18</v>
      </c>
      <c r="Y13" t="n">
        <v>0.5</v>
      </c>
      <c r="Z13" t="n">
        <v>10</v>
      </c>
      <c r="AA13" t="n">
        <v>2192.503966376127</v>
      </c>
      <c r="AB13" t="n">
        <v>2999.880653244375</v>
      </c>
      <c r="AC13" t="n">
        <v>2713.576254057559</v>
      </c>
      <c r="AD13" t="n">
        <v>2192503.966376127</v>
      </c>
      <c r="AE13" t="n">
        <v>2999880.653244375</v>
      </c>
      <c r="AF13" t="n">
        <v>2.194550832069321e-06</v>
      </c>
      <c r="AG13" t="n">
        <v>3.405416666666667</v>
      </c>
      <c r="AH13" t="n">
        <v>2713576.254057559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1.2268</v>
      </c>
      <c r="E14" t="n">
        <v>81.51000000000001</v>
      </c>
      <c r="F14" t="n">
        <v>78.63</v>
      </c>
      <c r="G14" t="n">
        <v>124.16</v>
      </c>
      <c r="H14" t="n">
        <v>1.87</v>
      </c>
      <c r="I14" t="n">
        <v>38</v>
      </c>
      <c r="J14" t="n">
        <v>122.87</v>
      </c>
      <c r="K14" t="n">
        <v>41.65</v>
      </c>
      <c r="L14" t="n">
        <v>13</v>
      </c>
      <c r="M14" t="n">
        <v>36</v>
      </c>
      <c r="N14" t="n">
        <v>18.22</v>
      </c>
      <c r="O14" t="n">
        <v>15387.5</v>
      </c>
      <c r="P14" t="n">
        <v>668.01</v>
      </c>
      <c r="Q14" t="n">
        <v>1261.93</v>
      </c>
      <c r="R14" t="n">
        <v>145.08</v>
      </c>
      <c r="S14" t="n">
        <v>108.84</v>
      </c>
      <c r="T14" t="n">
        <v>17098.55</v>
      </c>
      <c r="U14" t="n">
        <v>0.75</v>
      </c>
      <c r="V14" t="n">
        <v>0.92</v>
      </c>
      <c r="W14" t="n">
        <v>20.71</v>
      </c>
      <c r="X14" t="n">
        <v>1.05</v>
      </c>
      <c r="Y14" t="n">
        <v>0.5</v>
      </c>
      <c r="Z14" t="n">
        <v>10</v>
      </c>
      <c r="AA14" t="n">
        <v>2168.636448804889</v>
      </c>
      <c r="AB14" t="n">
        <v>2967.224062742675</v>
      </c>
      <c r="AC14" t="n">
        <v>2684.036362719642</v>
      </c>
      <c r="AD14" t="n">
        <v>2168636.448804889</v>
      </c>
      <c r="AE14" t="n">
        <v>2967224.062742675</v>
      </c>
      <c r="AF14" t="n">
        <v>2.200290095441846e-06</v>
      </c>
      <c r="AG14" t="n">
        <v>3.39625</v>
      </c>
      <c r="AH14" t="n">
        <v>2684036.362719642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1.2288</v>
      </c>
      <c r="E15" t="n">
        <v>81.38</v>
      </c>
      <c r="F15" t="n">
        <v>78.56999999999999</v>
      </c>
      <c r="G15" t="n">
        <v>134.69</v>
      </c>
      <c r="H15" t="n">
        <v>1.99</v>
      </c>
      <c r="I15" t="n">
        <v>35</v>
      </c>
      <c r="J15" t="n">
        <v>124.18</v>
      </c>
      <c r="K15" t="n">
        <v>41.65</v>
      </c>
      <c r="L15" t="n">
        <v>14</v>
      </c>
      <c r="M15" t="n">
        <v>33</v>
      </c>
      <c r="N15" t="n">
        <v>18.53</v>
      </c>
      <c r="O15" t="n">
        <v>15549.15</v>
      </c>
      <c r="P15" t="n">
        <v>658.42</v>
      </c>
      <c r="Q15" t="n">
        <v>1261.91</v>
      </c>
      <c r="R15" t="n">
        <v>143.24</v>
      </c>
      <c r="S15" t="n">
        <v>108.84</v>
      </c>
      <c r="T15" t="n">
        <v>16194.85</v>
      </c>
      <c r="U15" t="n">
        <v>0.76</v>
      </c>
      <c r="V15" t="n">
        <v>0.92</v>
      </c>
      <c r="W15" t="n">
        <v>20.7</v>
      </c>
      <c r="X15" t="n">
        <v>0.98</v>
      </c>
      <c r="Y15" t="n">
        <v>0.5</v>
      </c>
      <c r="Z15" t="n">
        <v>10</v>
      </c>
      <c r="AA15" t="n">
        <v>2145.611040736047</v>
      </c>
      <c r="AB15" t="n">
        <v>2935.719683613573</v>
      </c>
      <c r="AC15" t="n">
        <v>2655.538717317947</v>
      </c>
      <c r="AD15" t="n">
        <v>2145611.040736047</v>
      </c>
      <c r="AE15" t="n">
        <v>2935719.683613573</v>
      </c>
      <c r="AF15" t="n">
        <v>2.203877135049675e-06</v>
      </c>
      <c r="AG15" t="n">
        <v>3.390833333333333</v>
      </c>
      <c r="AH15" t="n">
        <v>2655538.717317947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1.2313</v>
      </c>
      <c r="E16" t="n">
        <v>81.22</v>
      </c>
      <c r="F16" t="n">
        <v>78.47</v>
      </c>
      <c r="G16" t="n">
        <v>147.13</v>
      </c>
      <c r="H16" t="n">
        <v>2.11</v>
      </c>
      <c r="I16" t="n">
        <v>32</v>
      </c>
      <c r="J16" t="n">
        <v>125.49</v>
      </c>
      <c r="K16" t="n">
        <v>41.65</v>
      </c>
      <c r="L16" t="n">
        <v>15</v>
      </c>
      <c r="M16" t="n">
        <v>30</v>
      </c>
      <c r="N16" t="n">
        <v>18.84</v>
      </c>
      <c r="O16" t="n">
        <v>15711.24</v>
      </c>
      <c r="P16" t="n">
        <v>649.67</v>
      </c>
      <c r="Q16" t="n">
        <v>1261.91</v>
      </c>
      <c r="R16" t="n">
        <v>139.59</v>
      </c>
      <c r="S16" t="n">
        <v>108.84</v>
      </c>
      <c r="T16" t="n">
        <v>14383.42</v>
      </c>
      <c r="U16" t="n">
        <v>0.78</v>
      </c>
      <c r="V16" t="n">
        <v>0.92</v>
      </c>
      <c r="W16" t="n">
        <v>20.7</v>
      </c>
      <c r="X16" t="n">
        <v>0.88</v>
      </c>
      <c r="Y16" t="n">
        <v>0.5</v>
      </c>
      <c r="Z16" t="n">
        <v>10</v>
      </c>
      <c r="AA16" t="n">
        <v>2123.035454581775</v>
      </c>
      <c r="AB16" t="n">
        <v>2904.830770672728</v>
      </c>
      <c r="AC16" t="n">
        <v>2627.597798875315</v>
      </c>
      <c r="AD16" t="n">
        <v>2123035.454581775</v>
      </c>
      <c r="AE16" t="n">
        <v>2904830.770672728</v>
      </c>
      <c r="AF16" t="n">
        <v>2.20836093455946e-06</v>
      </c>
      <c r="AG16" t="n">
        <v>3.384166666666667</v>
      </c>
      <c r="AH16" t="n">
        <v>2627597.798875315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1.2329</v>
      </c>
      <c r="E17" t="n">
        <v>81.11</v>
      </c>
      <c r="F17" t="n">
        <v>78.41</v>
      </c>
      <c r="G17" t="n">
        <v>156.81</v>
      </c>
      <c r="H17" t="n">
        <v>2.23</v>
      </c>
      <c r="I17" t="n">
        <v>30</v>
      </c>
      <c r="J17" t="n">
        <v>126.81</v>
      </c>
      <c r="K17" t="n">
        <v>41.65</v>
      </c>
      <c r="L17" t="n">
        <v>16</v>
      </c>
      <c r="M17" t="n">
        <v>28</v>
      </c>
      <c r="N17" t="n">
        <v>19.16</v>
      </c>
      <c r="O17" t="n">
        <v>15873.8</v>
      </c>
      <c r="P17" t="n">
        <v>641.0700000000001</v>
      </c>
      <c r="Q17" t="n">
        <v>1261.9</v>
      </c>
      <c r="R17" t="n">
        <v>137.66</v>
      </c>
      <c r="S17" t="n">
        <v>108.84</v>
      </c>
      <c r="T17" t="n">
        <v>13428.47</v>
      </c>
      <c r="U17" t="n">
        <v>0.79</v>
      </c>
      <c r="V17" t="n">
        <v>0.92</v>
      </c>
      <c r="W17" t="n">
        <v>20.7</v>
      </c>
      <c r="X17" t="n">
        <v>0.82</v>
      </c>
      <c r="Y17" t="n">
        <v>0.5</v>
      </c>
      <c r="Z17" t="n">
        <v>10</v>
      </c>
      <c r="AA17" t="n">
        <v>2102.788175116075</v>
      </c>
      <c r="AB17" t="n">
        <v>2877.127549660829</v>
      </c>
      <c r="AC17" t="n">
        <v>2602.538534395077</v>
      </c>
      <c r="AD17" t="n">
        <v>2102788.175116075</v>
      </c>
      <c r="AE17" t="n">
        <v>2877127.549660829</v>
      </c>
      <c r="AF17" t="n">
        <v>2.211230566245723e-06</v>
      </c>
      <c r="AG17" t="n">
        <v>3.379583333333333</v>
      </c>
      <c r="AH17" t="n">
        <v>2602538.534395077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1.2343</v>
      </c>
      <c r="E18" t="n">
        <v>81.02</v>
      </c>
      <c r="F18" t="n">
        <v>78.36</v>
      </c>
      <c r="G18" t="n">
        <v>167.92</v>
      </c>
      <c r="H18" t="n">
        <v>2.34</v>
      </c>
      <c r="I18" t="n">
        <v>28</v>
      </c>
      <c r="J18" t="n">
        <v>128.13</v>
      </c>
      <c r="K18" t="n">
        <v>41.65</v>
      </c>
      <c r="L18" t="n">
        <v>17</v>
      </c>
      <c r="M18" t="n">
        <v>20</v>
      </c>
      <c r="N18" t="n">
        <v>19.48</v>
      </c>
      <c r="O18" t="n">
        <v>16036.82</v>
      </c>
      <c r="P18" t="n">
        <v>632.59</v>
      </c>
      <c r="Q18" t="n">
        <v>1261.94</v>
      </c>
      <c r="R18" t="n">
        <v>136.3</v>
      </c>
      <c r="S18" t="n">
        <v>108.84</v>
      </c>
      <c r="T18" t="n">
        <v>12760.03</v>
      </c>
      <c r="U18" t="n">
        <v>0.8</v>
      </c>
      <c r="V18" t="n">
        <v>0.92</v>
      </c>
      <c r="W18" t="n">
        <v>20.69</v>
      </c>
      <c r="X18" t="n">
        <v>0.78</v>
      </c>
      <c r="Y18" t="n">
        <v>0.5</v>
      </c>
      <c r="Z18" t="n">
        <v>10</v>
      </c>
      <c r="AA18" t="n">
        <v>2083.271722078188</v>
      </c>
      <c r="AB18" t="n">
        <v>2850.42427760925</v>
      </c>
      <c r="AC18" t="n">
        <v>2578.383785149823</v>
      </c>
      <c r="AD18" t="n">
        <v>2083271.722078188</v>
      </c>
      <c r="AE18" t="n">
        <v>2850424.27760925</v>
      </c>
      <c r="AF18" t="n">
        <v>2.213741493971202e-06</v>
      </c>
      <c r="AG18" t="n">
        <v>3.375833333333333</v>
      </c>
      <c r="AH18" t="n">
        <v>2578383.785149823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1.2348</v>
      </c>
      <c r="E19" t="n">
        <v>80.98999999999999</v>
      </c>
      <c r="F19" t="n">
        <v>78.34999999999999</v>
      </c>
      <c r="G19" t="n">
        <v>174.11</v>
      </c>
      <c r="H19" t="n">
        <v>2.46</v>
      </c>
      <c r="I19" t="n">
        <v>27</v>
      </c>
      <c r="J19" t="n">
        <v>129.46</v>
      </c>
      <c r="K19" t="n">
        <v>41.65</v>
      </c>
      <c r="L19" t="n">
        <v>18</v>
      </c>
      <c r="M19" t="n">
        <v>10</v>
      </c>
      <c r="N19" t="n">
        <v>19.81</v>
      </c>
      <c r="O19" t="n">
        <v>16200.3</v>
      </c>
      <c r="P19" t="n">
        <v>629.62</v>
      </c>
      <c r="Q19" t="n">
        <v>1261.91</v>
      </c>
      <c r="R19" t="n">
        <v>135.31</v>
      </c>
      <c r="S19" t="n">
        <v>108.84</v>
      </c>
      <c r="T19" t="n">
        <v>12268.33</v>
      </c>
      <c r="U19" t="n">
        <v>0.8</v>
      </c>
      <c r="V19" t="n">
        <v>0.92</v>
      </c>
      <c r="W19" t="n">
        <v>20.71</v>
      </c>
      <c r="X19" t="n">
        <v>0.77</v>
      </c>
      <c r="Y19" t="n">
        <v>0.5</v>
      </c>
      <c r="Z19" t="n">
        <v>10</v>
      </c>
      <c r="AA19" t="n">
        <v>2076.509059961037</v>
      </c>
      <c r="AB19" t="n">
        <v>2841.171304952969</v>
      </c>
      <c r="AC19" t="n">
        <v>2570.013903217229</v>
      </c>
      <c r="AD19" t="n">
        <v>2076509.059961037</v>
      </c>
      <c r="AE19" t="n">
        <v>2841171.304952969</v>
      </c>
      <c r="AF19" t="n">
        <v>2.214638253873159e-06</v>
      </c>
      <c r="AG19" t="n">
        <v>3.374583333333333</v>
      </c>
      <c r="AH19" t="n">
        <v>2570013.903217229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1.2345</v>
      </c>
      <c r="E20" t="n">
        <v>81</v>
      </c>
      <c r="F20" t="n">
        <v>78.37</v>
      </c>
      <c r="G20" t="n">
        <v>174.15</v>
      </c>
      <c r="H20" t="n">
        <v>2.57</v>
      </c>
      <c r="I20" t="n">
        <v>27</v>
      </c>
      <c r="J20" t="n">
        <v>130.79</v>
      </c>
      <c r="K20" t="n">
        <v>41.65</v>
      </c>
      <c r="L20" t="n">
        <v>19</v>
      </c>
      <c r="M20" t="n">
        <v>1</v>
      </c>
      <c r="N20" t="n">
        <v>20.14</v>
      </c>
      <c r="O20" t="n">
        <v>16364.25</v>
      </c>
      <c r="P20" t="n">
        <v>632.92</v>
      </c>
      <c r="Q20" t="n">
        <v>1261.93</v>
      </c>
      <c r="R20" t="n">
        <v>135.4</v>
      </c>
      <c r="S20" t="n">
        <v>108.84</v>
      </c>
      <c r="T20" t="n">
        <v>12313.23</v>
      </c>
      <c r="U20" t="n">
        <v>0.8</v>
      </c>
      <c r="V20" t="n">
        <v>0.92</v>
      </c>
      <c r="W20" t="n">
        <v>20.72</v>
      </c>
      <c r="X20" t="n">
        <v>0.78</v>
      </c>
      <c r="Y20" t="n">
        <v>0.5</v>
      </c>
      <c r="Z20" t="n">
        <v>10</v>
      </c>
      <c r="AA20" t="n">
        <v>2083.681732431979</v>
      </c>
      <c r="AB20" t="n">
        <v>2850.985271863688</v>
      </c>
      <c r="AC20" t="n">
        <v>2578.891238899977</v>
      </c>
      <c r="AD20" t="n">
        <v>2083681.732431979</v>
      </c>
      <c r="AE20" t="n">
        <v>2850985.271863688</v>
      </c>
      <c r="AF20" t="n">
        <v>2.214100197931985e-06</v>
      </c>
      <c r="AG20" t="n">
        <v>3.375</v>
      </c>
      <c r="AH20" t="n">
        <v>2578891.238899977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1.2345</v>
      </c>
      <c r="E21" t="n">
        <v>81.01000000000001</v>
      </c>
      <c r="F21" t="n">
        <v>78.37</v>
      </c>
      <c r="G21" t="n">
        <v>174.16</v>
      </c>
      <c r="H21" t="n">
        <v>2.67</v>
      </c>
      <c r="I21" t="n">
        <v>27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638.53</v>
      </c>
      <c r="Q21" t="n">
        <v>1261.9</v>
      </c>
      <c r="R21" t="n">
        <v>135.48</v>
      </c>
      <c r="S21" t="n">
        <v>108.84</v>
      </c>
      <c r="T21" t="n">
        <v>12351.46</v>
      </c>
      <c r="U21" t="n">
        <v>0.8</v>
      </c>
      <c r="V21" t="n">
        <v>0.92</v>
      </c>
      <c r="W21" t="n">
        <v>20.73</v>
      </c>
      <c r="X21" t="n">
        <v>0.79</v>
      </c>
      <c r="Y21" t="n">
        <v>0.5</v>
      </c>
      <c r="Z21" t="n">
        <v>10</v>
      </c>
      <c r="AA21" t="n">
        <v>2094.676824833044</v>
      </c>
      <c r="AB21" t="n">
        <v>2866.029242356068</v>
      </c>
      <c r="AC21" t="n">
        <v>2592.499433962909</v>
      </c>
      <c r="AD21" t="n">
        <v>2094676.824833043</v>
      </c>
      <c r="AE21" t="n">
        <v>2866029.242356068</v>
      </c>
      <c r="AF21" t="n">
        <v>2.214100197931985e-06</v>
      </c>
      <c r="AG21" t="n">
        <v>3.375416666666667</v>
      </c>
      <c r="AH21" t="n">
        <v>2592499.433962909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1.027</v>
      </c>
      <c r="E2" t="n">
        <v>97.37</v>
      </c>
      <c r="F2" t="n">
        <v>89.75</v>
      </c>
      <c r="G2" t="n">
        <v>12.85</v>
      </c>
      <c r="H2" t="n">
        <v>0.28</v>
      </c>
      <c r="I2" t="n">
        <v>419</v>
      </c>
      <c r="J2" t="n">
        <v>61.76</v>
      </c>
      <c r="K2" t="n">
        <v>28.92</v>
      </c>
      <c r="L2" t="n">
        <v>1</v>
      </c>
      <c r="M2" t="n">
        <v>417</v>
      </c>
      <c r="N2" t="n">
        <v>6.84</v>
      </c>
      <c r="O2" t="n">
        <v>7851.41</v>
      </c>
      <c r="P2" t="n">
        <v>581.4</v>
      </c>
      <c r="Q2" t="n">
        <v>1262.41</v>
      </c>
      <c r="R2" t="n">
        <v>506.8</v>
      </c>
      <c r="S2" t="n">
        <v>108.84</v>
      </c>
      <c r="T2" t="n">
        <v>196050.94</v>
      </c>
      <c r="U2" t="n">
        <v>0.21</v>
      </c>
      <c r="V2" t="n">
        <v>0.8100000000000001</v>
      </c>
      <c r="W2" t="n">
        <v>21.34</v>
      </c>
      <c r="X2" t="n">
        <v>12.15</v>
      </c>
      <c r="Y2" t="n">
        <v>0.5</v>
      </c>
      <c r="Z2" t="n">
        <v>10</v>
      </c>
      <c r="AA2" t="n">
        <v>2251.640597563414</v>
      </c>
      <c r="AB2" t="n">
        <v>3080.794000958865</v>
      </c>
      <c r="AC2" t="n">
        <v>2786.767345428772</v>
      </c>
      <c r="AD2" t="n">
        <v>2251640.597563414</v>
      </c>
      <c r="AE2" t="n">
        <v>3080794.000958865</v>
      </c>
      <c r="AF2" t="n">
        <v>2.436141390231865e-06</v>
      </c>
      <c r="AG2" t="n">
        <v>4.057083333333334</v>
      </c>
      <c r="AH2" t="n">
        <v>2786767.345428772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1.1438</v>
      </c>
      <c r="E3" t="n">
        <v>87.43000000000001</v>
      </c>
      <c r="F3" t="n">
        <v>83.01000000000001</v>
      </c>
      <c r="G3" t="n">
        <v>26.35</v>
      </c>
      <c r="H3" t="n">
        <v>0.55</v>
      </c>
      <c r="I3" t="n">
        <v>189</v>
      </c>
      <c r="J3" t="n">
        <v>62.92</v>
      </c>
      <c r="K3" t="n">
        <v>28.92</v>
      </c>
      <c r="L3" t="n">
        <v>2</v>
      </c>
      <c r="M3" t="n">
        <v>187</v>
      </c>
      <c r="N3" t="n">
        <v>7</v>
      </c>
      <c r="O3" t="n">
        <v>7994.37</v>
      </c>
      <c r="P3" t="n">
        <v>524.15</v>
      </c>
      <c r="Q3" t="n">
        <v>1262.16</v>
      </c>
      <c r="R3" t="n">
        <v>287.11</v>
      </c>
      <c r="S3" t="n">
        <v>108.84</v>
      </c>
      <c r="T3" t="n">
        <v>87357.81</v>
      </c>
      <c r="U3" t="n">
        <v>0.38</v>
      </c>
      <c r="V3" t="n">
        <v>0.87</v>
      </c>
      <c r="W3" t="n">
        <v>20.96</v>
      </c>
      <c r="X3" t="n">
        <v>5.41</v>
      </c>
      <c r="Y3" t="n">
        <v>0.5</v>
      </c>
      <c r="Z3" t="n">
        <v>10</v>
      </c>
      <c r="AA3" t="n">
        <v>1843.85835807353</v>
      </c>
      <c r="AB3" t="n">
        <v>2522.848350805899</v>
      </c>
      <c r="AC3" t="n">
        <v>2282.071245044883</v>
      </c>
      <c r="AD3" t="n">
        <v>1843858.35807353</v>
      </c>
      <c r="AE3" t="n">
        <v>2522848.350805899</v>
      </c>
      <c r="AF3" t="n">
        <v>2.713202066355607e-06</v>
      </c>
      <c r="AG3" t="n">
        <v>3.642916666666667</v>
      </c>
      <c r="AH3" t="n">
        <v>2282071.245044883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1.184</v>
      </c>
      <c r="E4" t="n">
        <v>84.45999999999999</v>
      </c>
      <c r="F4" t="n">
        <v>81</v>
      </c>
      <c r="G4" t="n">
        <v>40.5</v>
      </c>
      <c r="H4" t="n">
        <v>0.8100000000000001</v>
      </c>
      <c r="I4" t="n">
        <v>120</v>
      </c>
      <c r="J4" t="n">
        <v>64.08</v>
      </c>
      <c r="K4" t="n">
        <v>28.92</v>
      </c>
      <c r="L4" t="n">
        <v>3</v>
      </c>
      <c r="M4" t="n">
        <v>118</v>
      </c>
      <c r="N4" t="n">
        <v>7.16</v>
      </c>
      <c r="O4" t="n">
        <v>8137.65</v>
      </c>
      <c r="P4" t="n">
        <v>497.19</v>
      </c>
      <c r="Q4" t="n">
        <v>1262.05</v>
      </c>
      <c r="R4" t="n">
        <v>221.95</v>
      </c>
      <c r="S4" t="n">
        <v>108.84</v>
      </c>
      <c r="T4" t="n">
        <v>55124.95</v>
      </c>
      <c r="U4" t="n">
        <v>0.49</v>
      </c>
      <c r="V4" t="n">
        <v>0.89</v>
      </c>
      <c r="W4" t="n">
        <v>20.84</v>
      </c>
      <c r="X4" t="n">
        <v>3.41</v>
      </c>
      <c r="Y4" t="n">
        <v>0.5</v>
      </c>
      <c r="Z4" t="n">
        <v>10</v>
      </c>
      <c r="AA4" t="n">
        <v>1709.851773175307</v>
      </c>
      <c r="AB4" t="n">
        <v>2339.494629394869</v>
      </c>
      <c r="AC4" t="n">
        <v>2116.216545466757</v>
      </c>
      <c r="AD4" t="n">
        <v>1709851.773175307</v>
      </c>
      <c r="AE4" t="n">
        <v>2339494.629394869</v>
      </c>
      <c r="AF4" t="n">
        <v>2.808560278514634e-06</v>
      </c>
      <c r="AG4" t="n">
        <v>3.519166666666667</v>
      </c>
      <c r="AH4" t="n">
        <v>2116216.545466757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1.2042</v>
      </c>
      <c r="E5" t="n">
        <v>83.04000000000001</v>
      </c>
      <c r="F5" t="n">
        <v>80.04000000000001</v>
      </c>
      <c r="G5" t="n">
        <v>55.2</v>
      </c>
      <c r="H5" t="n">
        <v>1.07</v>
      </c>
      <c r="I5" t="n">
        <v>87</v>
      </c>
      <c r="J5" t="n">
        <v>65.25</v>
      </c>
      <c r="K5" t="n">
        <v>28.92</v>
      </c>
      <c r="L5" t="n">
        <v>4</v>
      </c>
      <c r="M5" t="n">
        <v>85</v>
      </c>
      <c r="N5" t="n">
        <v>7.33</v>
      </c>
      <c r="O5" t="n">
        <v>8281.25</v>
      </c>
      <c r="P5" t="n">
        <v>476.26</v>
      </c>
      <c r="Q5" t="n">
        <v>1261.99</v>
      </c>
      <c r="R5" t="n">
        <v>190.98</v>
      </c>
      <c r="S5" t="n">
        <v>108.84</v>
      </c>
      <c r="T5" t="n">
        <v>39802.82</v>
      </c>
      <c r="U5" t="n">
        <v>0.57</v>
      </c>
      <c r="V5" t="n">
        <v>0.9</v>
      </c>
      <c r="W5" t="n">
        <v>20.78</v>
      </c>
      <c r="X5" t="n">
        <v>2.45</v>
      </c>
      <c r="Y5" t="n">
        <v>0.5</v>
      </c>
      <c r="Z5" t="n">
        <v>10</v>
      </c>
      <c r="AA5" t="n">
        <v>1631.362230387157</v>
      </c>
      <c r="AB5" t="n">
        <v>2232.101774237882</v>
      </c>
      <c r="AC5" t="n">
        <v>2019.073113679133</v>
      </c>
      <c r="AD5" t="n">
        <v>1631362.230387157</v>
      </c>
      <c r="AE5" t="n">
        <v>2232101.774237882</v>
      </c>
      <c r="AF5" t="n">
        <v>2.85647659407713e-06</v>
      </c>
      <c r="AG5" t="n">
        <v>3.46</v>
      </c>
      <c r="AH5" t="n">
        <v>2019073.113679133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1.2166</v>
      </c>
      <c r="E6" t="n">
        <v>82.2</v>
      </c>
      <c r="F6" t="n">
        <v>79.47</v>
      </c>
      <c r="G6" t="n">
        <v>71.17</v>
      </c>
      <c r="H6" t="n">
        <v>1.31</v>
      </c>
      <c r="I6" t="n">
        <v>67</v>
      </c>
      <c r="J6" t="n">
        <v>66.42</v>
      </c>
      <c r="K6" t="n">
        <v>28.92</v>
      </c>
      <c r="L6" t="n">
        <v>5</v>
      </c>
      <c r="M6" t="n">
        <v>65</v>
      </c>
      <c r="N6" t="n">
        <v>7.49</v>
      </c>
      <c r="O6" t="n">
        <v>8425.16</v>
      </c>
      <c r="P6" t="n">
        <v>456.62</v>
      </c>
      <c r="Q6" t="n">
        <v>1261.92</v>
      </c>
      <c r="R6" t="n">
        <v>172.73</v>
      </c>
      <c r="S6" t="n">
        <v>108.84</v>
      </c>
      <c r="T6" t="n">
        <v>30777.1</v>
      </c>
      <c r="U6" t="n">
        <v>0.63</v>
      </c>
      <c r="V6" t="n">
        <v>0.91</v>
      </c>
      <c r="W6" t="n">
        <v>20.75</v>
      </c>
      <c r="X6" t="n">
        <v>1.88</v>
      </c>
      <c r="Y6" t="n">
        <v>0.5</v>
      </c>
      <c r="Z6" t="n">
        <v>10</v>
      </c>
      <c r="AA6" t="n">
        <v>1571.186060476509</v>
      </c>
      <c r="AB6" t="n">
        <v>2149.766083780881</v>
      </c>
      <c r="AC6" t="n">
        <v>1944.595425960482</v>
      </c>
      <c r="AD6" t="n">
        <v>1571186.060476509</v>
      </c>
      <c r="AE6" t="n">
        <v>2149766.083780881</v>
      </c>
      <c r="AF6" t="n">
        <v>2.885890569966979e-06</v>
      </c>
      <c r="AG6" t="n">
        <v>3.425</v>
      </c>
      <c r="AH6" t="n">
        <v>1944595.425960482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1.2245</v>
      </c>
      <c r="E7" t="n">
        <v>81.66</v>
      </c>
      <c r="F7" t="n">
        <v>79.12</v>
      </c>
      <c r="G7" t="n">
        <v>87.91</v>
      </c>
      <c r="H7" t="n">
        <v>1.55</v>
      </c>
      <c r="I7" t="n">
        <v>54</v>
      </c>
      <c r="J7" t="n">
        <v>67.59</v>
      </c>
      <c r="K7" t="n">
        <v>28.92</v>
      </c>
      <c r="L7" t="n">
        <v>6</v>
      </c>
      <c r="M7" t="n">
        <v>38</v>
      </c>
      <c r="N7" t="n">
        <v>7.66</v>
      </c>
      <c r="O7" t="n">
        <v>8569.4</v>
      </c>
      <c r="P7" t="n">
        <v>439.18</v>
      </c>
      <c r="Q7" t="n">
        <v>1261.94</v>
      </c>
      <c r="R7" t="n">
        <v>160.39</v>
      </c>
      <c r="S7" t="n">
        <v>108.84</v>
      </c>
      <c r="T7" t="n">
        <v>24670.17</v>
      </c>
      <c r="U7" t="n">
        <v>0.68</v>
      </c>
      <c r="V7" t="n">
        <v>0.92</v>
      </c>
      <c r="W7" t="n">
        <v>20.75</v>
      </c>
      <c r="X7" t="n">
        <v>1.53</v>
      </c>
      <c r="Y7" t="n">
        <v>0.5</v>
      </c>
      <c r="Z7" t="n">
        <v>10</v>
      </c>
      <c r="AA7" t="n">
        <v>1523.849280549751</v>
      </c>
      <c r="AB7" t="n">
        <v>2084.99781313375</v>
      </c>
      <c r="AC7" t="n">
        <v>1886.008548161074</v>
      </c>
      <c r="AD7" t="n">
        <v>1523849.280549751</v>
      </c>
      <c r="AE7" t="n">
        <v>2084997.81313375</v>
      </c>
      <c r="AF7" t="n">
        <v>2.904630119122609e-06</v>
      </c>
      <c r="AG7" t="n">
        <v>3.4025</v>
      </c>
      <c r="AH7" t="n">
        <v>1886008.548161074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1.2249</v>
      </c>
      <c r="E8" t="n">
        <v>81.64</v>
      </c>
      <c r="F8" t="n">
        <v>79.12</v>
      </c>
      <c r="G8" t="n">
        <v>91.29000000000001</v>
      </c>
      <c r="H8" t="n">
        <v>1.78</v>
      </c>
      <c r="I8" t="n">
        <v>52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441.43</v>
      </c>
      <c r="Q8" t="n">
        <v>1261.95</v>
      </c>
      <c r="R8" t="n">
        <v>158.85</v>
      </c>
      <c r="S8" t="n">
        <v>108.84</v>
      </c>
      <c r="T8" t="n">
        <v>23913.25</v>
      </c>
      <c r="U8" t="n">
        <v>0.6899999999999999</v>
      </c>
      <c r="V8" t="n">
        <v>0.92</v>
      </c>
      <c r="W8" t="n">
        <v>20.8</v>
      </c>
      <c r="X8" t="n">
        <v>1.54</v>
      </c>
      <c r="Y8" t="n">
        <v>0.5</v>
      </c>
      <c r="Z8" t="n">
        <v>10</v>
      </c>
      <c r="AA8" t="n">
        <v>1527.79749168851</v>
      </c>
      <c r="AB8" t="n">
        <v>2090.399929796582</v>
      </c>
      <c r="AC8" t="n">
        <v>1890.895094391524</v>
      </c>
      <c r="AD8" t="n">
        <v>1527797.49168851</v>
      </c>
      <c r="AE8" t="n">
        <v>2090399.929796582</v>
      </c>
      <c r="AF8" t="n">
        <v>2.90557895705454e-06</v>
      </c>
      <c r="AG8" t="n">
        <v>3.401666666666667</v>
      </c>
      <c r="AH8" t="n">
        <v>1890895.094391524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1.2249</v>
      </c>
      <c r="E9" t="n">
        <v>81.64</v>
      </c>
      <c r="F9" t="n">
        <v>79.12</v>
      </c>
      <c r="G9" t="n">
        <v>91.3</v>
      </c>
      <c r="H9" t="n">
        <v>2</v>
      </c>
      <c r="I9" t="n">
        <v>52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448.39</v>
      </c>
      <c r="Q9" t="n">
        <v>1262.04</v>
      </c>
      <c r="R9" t="n">
        <v>158.96</v>
      </c>
      <c r="S9" t="n">
        <v>108.84</v>
      </c>
      <c r="T9" t="n">
        <v>23969.29</v>
      </c>
      <c r="U9" t="n">
        <v>0.68</v>
      </c>
      <c r="V9" t="n">
        <v>0.92</v>
      </c>
      <c r="W9" t="n">
        <v>20.8</v>
      </c>
      <c r="X9" t="n">
        <v>1.54</v>
      </c>
      <c r="Y9" t="n">
        <v>0.5</v>
      </c>
      <c r="Z9" t="n">
        <v>10</v>
      </c>
      <c r="AA9" t="n">
        <v>1541.540484450198</v>
      </c>
      <c r="AB9" t="n">
        <v>2109.203698791173</v>
      </c>
      <c r="AC9" t="n">
        <v>1907.904258064527</v>
      </c>
      <c r="AD9" t="n">
        <v>1541540.484450198</v>
      </c>
      <c r="AE9" t="n">
        <v>2109203.698791173</v>
      </c>
      <c r="AF9" t="n">
        <v>2.90557895705454e-06</v>
      </c>
      <c r="AG9" t="n">
        <v>3.401666666666667</v>
      </c>
      <c r="AH9" t="n">
        <v>1907904.258064527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0.6991000000000001</v>
      </c>
      <c r="E2" t="n">
        <v>143.03</v>
      </c>
      <c r="F2" t="n">
        <v>107.08</v>
      </c>
      <c r="G2" t="n">
        <v>6.48</v>
      </c>
      <c r="H2" t="n">
        <v>0.11</v>
      </c>
      <c r="I2" t="n">
        <v>991</v>
      </c>
      <c r="J2" t="n">
        <v>167.88</v>
      </c>
      <c r="K2" t="n">
        <v>51.39</v>
      </c>
      <c r="L2" t="n">
        <v>1</v>
      </c>
      <c r="M2" t="n">
        <v>989</v>
      </c>
      <c r="N2" t="n">
        <v>30.49</v>
      </c>
      <c r="O2" t="n">
        <v>20939.59</v>
      </c>
      <c r="P2" t="n">
        <v>1371.88</v>
      </c>
      <c r="Q2" t="n">
        <v>1263.37</v>
      </c>
      <c r="R2" t="n">
        <v>1073.05</v>
      </c>
      <c r="S2" t="n">
        <v>108.84</v>
      </c>
      <c r="T2" t="n">
        <v>476318.36</v>
      </c>
      <c r="U2" t="n">
        <v>0.1</v>
      </c>
      <c r="V2" t="n">
        <v>0.68</v>
      </c>
      <c r="W2" t="n">
        <v>22.26</v>
      </c>
      <c r="X2" t="n">
        <v>29.44</v>
      </c>
      <c r="Y2" t="n">
        <v>0.5</v>
      </c>
      <c r="Z2" t="n">
        <v>10</v>
      </c>
      <c r="AA2" t="n">
        <v>7227.583855456365</v>
      </c>
      <c r="AB2" t="n">
        <v>9889.099089531763</v>
      </c>
      <c r="AC2" t="n">
        <v>8945.297351864221</v>
      </c>
      <c r="AD2" t="n">
        <v>7227583.855456365</v>
      </c>
      <c r="AE2" t="n">
        <v>9889099.089531763</v>
      </c>
      <c r="AF2" t="n">
        <v>1.012254592221667e-06</v>
      </c>
      <c r="AG2" t="n">
        <v>5.959583333333334</v>
      </c>
      <c r="AH2" t="n">
        <v>8945297.351864221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0.9446</v>
      </c>
      <c r="E3" t="n">
        <v>105.86</v>
      </c>
      <c r="F3" t="n">
        <v>89.53</v>
      </c>
      <c r="G3" t="n">
        <v>13.04</v>
      </c>
      <c r="H3" t="n">
        <v>0.21</v>
      </c>
      <c r="I3" t="n">
        <v>412</v>
      </c>
      <c r="J3" t="n">
        <v>169.33</v>
      </c>
      <c r="K3" t="n">
        <v>51.39</v>
      </c>
      <c r="L3" t="n">
        <v>2</v>
      </c>
      <c r="M3" t="n">
        <v>410</v>
      </c>
      <c r="N3" t="n">
        <v>30.94</v>
      </c>
      <c r="O3" t="n">
        <v>21118.46</v>
      </c>
      <c r="P3" t="n">
        <v>1144.75</v>
      </c>
      <c r="Q3" t="n">
        <v>1262.43</v>
      </c>
      <c r="R3" t="n">
        <v>500.04</v>
      </c>
      <c r="S3" t="n">
        <v>108.84</v>
      </c>
      <c r="T3" t="n">
        <v>192706.54</v>
      </c>
      <c r="U3" t="n">
        <v>0.22</v>
      </c>
      <c r="V3" t="n">
        <v>0.8100000000000001</v>
      </c>
      <c r="W3" t="n">
        <v>21.32</v>
      </c>
      <c r="X3" t="n">
        <v>11.93</v>
      </c>
      <c r="Y3" t="n">
        <v>0.5</v>
      </c>
      <c r="Z3" t="n">
        <v>10</v>
      </c>
      <c r="AA3" t="n">
        <v>4474.03062369157</v>
      </c>
      <c r="AB3" t="n">
        <v>6121.56607963587</v>
      </c>
      <c r="AC3" t="n">
        <v>5537.332404667145</v>
      </c>
      <c r="AD3" t="n">
        <v>4474030.62369157</v>
      </c>
      <c r="AE3" t="n">
        <v>6121566.07963587</v>
      </c>
      <c r="AF3" t="n">
        <v>1.367723770294073e-06</v>
      </c>
      <c r="AG3" t="n">
        <v>4.410833333333334</v>
      </c>
      <c r="AH3" t="n">
        <v>5537332.404667145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1.0382</v>
      </c>
      <c r="E4" t="n">
        <v>96.31999999999999</v>
      </c>
      <c r="F4" t="n">
        <v>85.09999999999999</v>
      </c>
      <c r="G4" t="n">
        <v>19.56</v>
      </c>
      <c r="H4" t="n">
        <v>0.31</v>
      </c>
      <c r="I4" t="n">
        <v>261</v>
      </c>
      <c r="J4" t="n">
        <v>170.79</v>
      </c>
      <c r="K4" t="n">
        <v>51.39</v>
      </c>
      <c r="L4" t="n">
        <v>3</v>
      </c>
      <c r="M4" t="n">
        <v>259</v>
      </c>
      <c r="N4" t="n">
        <v>31.4</v>
      </c>
      <c r="O4" t="n">
        <v>21297.94</v>
      </c>
      <c r="P4" t="n">
        <v>1085.13</v>
      </c>
      <c r="Q4" t="n">
        <v>1262.29</v>
      </c>
      <c r="R4" t="n">
        <v>356.12</v>
      </c>
      <c r="S4" t="n">
        <v>108.84</v>
      </c>
      <c r="T4" t="n">
        <v>121503.62</v>
      </c>
      <c r="U4" t="n">
        <v>0.31</v>
      </c>
      <c r="V4" t="n">
        <v>0.85</v>
      </c>
      <c r="W4" t="n">
        <v>21.06</v>
      </c>
      <c r="X4" t="n">
        <v>7.5</v>
      </c>
      <c r="Y4" t="n">
        <v>0.5</v>
      </c>
      <c r="Z4" t="n">
        <v>10</v>
      </c>
      <c r="AA4" t="n">
        <v>3864.465162534323</v>
      </c>
      <c r="AB4" t="n">
        <v>5287.531723550284</v>
      </c>
      <c r="AC4" t="n">
        <v>4782.897116951828</v>
      </c>
      <c r="AD4" t="n">
        <v>3864465.162534323</v>
      </c>
      <c r="AE4" t="n">
        <v>5287531.723550284</v>
      </c>
      <c r="AF4" t="n">
        <v>1.503250919245507e-06</v>
      </c>
      <c r="AG4" t="n">
        <v>4.013333333333333</v>
      </c>
      <c r="AH4" t="n">
        <v>4782897.116951828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1.0891</v>
      </c>
      <c r="E5" t="n">
        <v>91.81999999999999</v>
      </c>
      <c r="F5" t="n">
        <v>83.01000000000001</v>
      </c>
      <c r="G5" t="n">
        <v>26.21</v>
      </c>
      <c r="H5" t="n">
        <v>0.41</v>
      </c>
      <c r="I5" t="n">
        <v>190</v>
      </c>
      <c r="J5" t="n">
        <v>172.25</v>
      </c>
      <c r="K5" t="n">
        <v>51.39</v>
      </c>
      <c r="L5" t="n">
        <v>4</v>
      </c>
      <c r="M5" t="n">
        <v>188</v>
      </c>
      <c r="N5" t="n">
        <v>31.86</v>
      </c>
      <c r="O5" t="n">
        <v>21478.05</v>
      </c>
      <c r="P5" t="n">
        <v>1055.2</v>
      </c>
      <c r="Q5" t="n">
        <v>1262.18</v>
      </c>
      <c r="R5" t="n">
        <v>287.46</v>
      </c>
      <c r="S5" t="n">
        <v>108.84</v>
      </c>
      <c r="T5" t="n">
        <v>87526.67</v>
      </c>
      <c r="U5" t="n">
        <v>0.38</v>
      </c>
      <c r="V5" t="n">
        <v>0.87</v>
      </c>
      <c r="W5" t="n">
        <v>20.95</v>
      </c>
      <c r="X5" t="n">
        <v>5.42</v>
      </c>
      <c r="Y5" t="n">
        <v>0.5</v>
      </c>
      <c r="Z5" t="n">
        <v>10</v>
      </c>
      <c r="AA5" t="n">
        <v>3587.025939620777</v>
      </c>
      <c r="AB5" t="n">
        <v>4907.927139005272</v>
      </c>
      <c r="AC5" t="n">
        <v>4439.521461177424</v>
      </c>
      <c r="AD5" t="n">
        <v>3587025.939620777</v>
      </c>
      <c r="AE5" t="n">
        <v>4907927.139005272</v>
      </c>
      <c r="AF5" t="n">
        <v>1.576951046185978e-06</v>
      </c>
      <c r="AG5" t="n">
        <v>3.825833333333333</v>
      </c>
      <c r="AH5" t="n">
        <v>4439521.461177425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1.1191</v>
      </c>
      <c r="E6" t="n">
        <v>89.34999999999999</v>
      </c>
      <c r="F6" t="n">
        <v>81.90000000000001</v>
      </c>
      <c r="G6" t="n">
        <v>32.76</v>
      </c>
      <c r="H6" t="n">
        <v>0.51</v>
      </c>
      <c r="I6" t="n">
        <v>150</v>
      </c>
      <c r="J6" t="n">
        <v>173.71</v>
      </c>
      <c r="K6" t="n">
        <v>51.39</v>
      </c>
      <c r="L6" t="n">
        <v>5</v>
      </c>
      <c r="M6" t="n">
        <v>148</v>
      </c>
      <c r="N6" t="n">
        <v>32.32</v>
      </c>
      <c r="O6" t="n">
        <v>21658.78</v>
      </c>
      <c r="P6" t="n">
        <v>1037.72</v>
      </c>
      <c r="Q6" t="n">
        <v>1262.09</v>
      </c>
      <c r="R6" t="n">
        <v>251.4</v>
      </c>
      <c r="S6" t="n">
        <v>108.84</v>
      </c>
      <c r="T6" t="n">
        <v>69698.34</v>
      </c>
      <c r="U6" t="n">
        <v>0.43</v>
      </c>
      <c r="V6" t="n">
        <v>0.88</v>
      </c>
      <c r="W6" t="n">
        <v>20.89</v>
      </c>
      <c r="X6" t="n">
        <v>4.31</v>
      </c>
      <c r="Y6" t="n">
        <v>0.5</v>
      </c>
      <c r="Z6" t="n">
        <v>10</v>
      </c>
      <c r="AA6" t="n">
        <v>3437.446595788465</v>
      </c>
      <c r="AB6" t="n">
        <v>4703.266081798973</v>
      </c>
      <c r="AC6" t="n">
        <v>4254.392968027305</v>
      </c>
      <c r="AD6" t="n">
        <v>3437446.595788465</v>
      </c>
      <c r="AE6" t="n">
        <v>4703266.081798973</v>
      </c>
      <c r="AF6" t="n">
        <v>1.620389234952463e-06</v>
      </c>
      <c r="AG6" t="n">
        <v>3.722916666666666</v>
      </c>
      <c r="AH6" t="n">
        <v>4254392.968027305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1.1404</v>
      </c>
      <c r="E7" t="n">
        <v>87.69</v>
      </c>
      <c r="F7" t="n">
        <v>81.11</v>
      </c>
      <c r="G7" t="n">
        <v>39.25</v>
      </c>
      <c r="H7" t="n">
        <v>0.61</v>
      </c>
      <c r="I7" t="n">
        <v>124</v>
      </c>
      <c r="J7" t="n">
        <v>175.18</v>
      </c>
      <c r="K7" t="n">
        <v>51.39</v>
      </c>
      <c r="L7" t="n">
        <v>6</v>
      </c>
      <c r="M7" t="n">
        <v>122</v>
      </c>
      <c r="N7" t="n">
        <v>32.79</v>
      </c>
      <c r="O7" t="n">
        <v>21840.16</v>
      </c>
      <c r="P7" t="n">
        <v>1024.8</v>
      </c>
      <c r="Q7" t="n">
        <v>1262.02</v>
      </c>
      <c r="R7" t="n">
        <v>226.11</v>
      </c>
      <c r="S7" t="n">
        <v>108.84</v>
      </c>
      <c r="T7" t="n">
        <v>57182.27</v>
      </c>
      <c r="U7" t="n">
        <v>0.48</v>
      </c>
      <c r="V7" t="n">
        <v>0.89</v>
      </c>
      <c r="W7" t="n">
        <v>20.84</v>
      </c>
      <c r="X7" t="n">
        <v>3.53</v>
      </c>
      <c r="Y7" t="n">
        <v>0.5</v>
      </c>
      <c r="Z7" t="n">
        <v>10</v>
      </c>
      <c r="AA7" t="n">
        <v>3334.922277966662</v>
      </c>
      <c r="AB7" t="n">
        <v>4562.987787101493</v>
      </c>
      <c r="AC7" t="n">
        <v>4127.502636893936</v>
      </c>
      <c r="AD7" t="n">
        <v>3334922.277966662</v>
      </c>
      <c r="AE7" t="n">
        <v>4562987.787101493</v>
      </c>
      <c r="AF7" t="n">
        <v>1.651230348976668e-06</v>
      </c>
      <c r="AG7" t="n">
        <v>3.65375</v>
      </c>
      <c r="AH7" t="n">
        <v>4127502.636893936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1.1563</v>
      </c>
      <c r="E8" t="n">
        <v>86.48</v>
      </c>
      <c r="F8" t="n">
        <v>80.55</v>
      </c>
      <c r="G8" t="n">
        <v>46.03</v>
      </c>
      <c r="H8" t="n">
        <v>0.7</v>
      </c>
      <c r="I8" t="n">
        <v>105</v>
      </c>
      <c r="J8" t="n">
        <v>176.66</v>
      </c>
      <c r="K8" t="n">
        <v>51.39</v>
      </c>
      <c r="L8" t="n">
        <v>7</v>
      </c>
      <c r="M8" t="n">
        <v>103</v>
      </c>
      <c r="N8" t="n">
        <v>33.27</v>
      </c>
      <c r="O8" t="n">
        <v>22022.17</v>
      </c>
      <c r="P8" t="n">
        <v>1014.4</v>
      </c>
      <c r="Q8" t="n">
        <v>1262</v>
      </c>
      <c r="R8" t="n">
        <v>207.5</v>
      </c>
      <c r="S8" t="n">
        <v>108.84</v>
      </c>
      <c r="T8" t="n">
        <v>47972.66</v>
      </c>
      <c r="U8" t="n">
        <v>0.52</v>
      </c>
      <c r="V8" t="n">
        <v>0.9</v>
      </c>
      <c r="W8" t="n">
        <v>20.82</v>
      </c>
      <c r="X8" t="n">
        <v>2.97</v>
      </c>
      <c r="Y8" t="n">
        <v>0.5</v>
      </c>
      <c r="Z8" t="n">
        <v>10</v>
      </c>
      <c r="AA8" t="n">
        <v>3259.674047856856</v>
      </c>
      <c r="AB8" t="n">
        <v>4460.029838947632</v>
      </c>
      <c r="AC8" t="n">
        <v>4034.370850809495</v>
      </c>
      <c r="AD8" t="n">
        <v>3259674.047856856</v>
      </c>
      <c r="AE8" t="n">
        <v>4460029.838947632</v>
      </c>
      <c r="AF8" t="n">
        <v>1.674252589022905e-06</v>
      </c>
      <c r="AG8" t="n">
        <v>3.603333333333333</v>
      </c>
      <c r="AH8" t="n">
        <v>4034370.850809495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1.168</v>
      </c>
      <c r="E9" t="n">
        <v>85.62</v>
      </c>
      <c r="F9" t="n">
        <v>80.16</v>
      </c>
      <c r="G9" t="n">
        <v>52.85</v>
      </c>
      <c r="H9" t="n">
        <v>0.8</v>
      </c>
      <c r="I9" t="n">
        <v>91</v>
      </c>
      <c r="J9" t="n">
        <v>178.14</v>
      </c>
      <c r="K9" t="n">
        <v>51.39</v>
      </c>
      <c r="L9" t="n">
        <v>8</v>
      </c>
      <c r="M9" t="n">
        <v>89</v>
      </c>
      <c r="N9" t="n">
        <v>33.75</v>
      </c>
      <c r="O9" t="n">
        <v>22204.83</v>
      </c>
      <c r="P9" t="n">
        <v>1005.82</v>
      </c>
      <c r="Q9" t="n">
        <v>1262.02</v>
      </c>
      <c r="R9" t="n">
        <v>195.12</v>
      </c>
      <c r="S9" t="n">
        <v>108.84</v>
      </c>
      <c r="T9" t="n">
        <v>41854.03</v>
      </c>
      <c r="U9" t="n">
        <v>0.5600000000000001</v>
      </c>
      <c r="V9" t="n">
        <v>0.9</v>
      </c>
      <c r="W9" t="n">
        <v>20.78</v>
      </c>
      <c r="X9" t="n">
        <v>2.57</v>
      </c>
      <c r="Y9" t="n">
        <v>0.5</v>
      </c>
      <c r="Z9" t="n">
        <v>10</v>
      </c>
      <c r="AA9" t="n">
        <v>3203.993795972835</v>
      </c>
      <c r="AB9" t="n">
        <v>4383.845661880562</v>
      </c>
      <c r="AC9" t="n">
        <v>3965.457584676545</v>
      </c>
      <c r="AD9" t="n">
        <v>3203993.795972834</v>
      </c>
      <c r="AE9" t="n">
        <v>4383845.661880562</v>
      </c>
      <c r="AF9" t="n">
        <v>1.691193482641834e-06</v>
      </c>
      <c r="AG9" t="n">
        <v>3.5675</v>
      </c>
      <c r="AH9" t="n">
        <v>3965457.584676545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1.1764</v>
      </c>
      <c r="E10" t="n">
        <v>85.01000000000001</v>
      </c>
      <c r="F10" t="n">
        <v>79.89</v>
      </c>
      <c r="G10" t="n">
        <v>59.18</v>
      </c>
      <c r="H10" t="n">
        <v>0.89</v>
      </c>
      <c r="I10" t="n">
        <v>81</v>
      </c>
      <c r="J10" t="n">
        <v>179.63</v>
      </c>
      <c r="K10" t="n">
        <v>51.39</v>
      </c>
      <c r="L10" t="n">
        <v>9</v>
      </c>
      <c r="M10" t="n">
        <v>79</v>
      </c>
      <c r="N10" t="n">
        <v>34.24</v>
      </c>
      <c r="O10" t="n">
        <v>22388.15</v>
      </c>
      <c r="P10" t="n">
        <v>999.28</v>
      </c>
      <c r="Q10" t="n">
        <v>1261.94</v>
      </c>
      <c r="R10" t="n">
        <v>185.66</v>
      </c>
      <c r="S10" t="n">
        <v>108.84</v>
      </c>
      <c r="T10" t="n">
        <v>37170.79</v>
      </c>
      <c r="U10" t="n">
        <v>0.59</v>
      </c>
      <c r="V10" t="n">
        <v>0.91</v>
      </c>
      <c r="W10" t="n">
        <v>20.79</v>
      </c>
      <c r="X10" t="n">
        <v>2.3</v>
      </c>
      <c r="Y10" t="n">
        <v>0.5</v>
      </c>
      <c r="Z10" t="n">
        <v>10</v>
      </c>
      <c r="AA10" t="n">
        <v>3164.053153627679</v>
      </c>
      <c r="AB10" t="n">
        <v>4329.197112967136</v>
      </c>
      <c r="AC10" t="n">
        <v>3916.024616571699</v>
      </c>
      <c r="AD10" t="n">
        <v>3164053.153627678</v>
      </c>
      <c r="AE10" t="n">
        <v>4329197.112967136</v>
      </c>
      <c r="AF10" t="n">
        <v>1.70335617549645e-06</v>
      </c>
      <c r="AG10" t="n">
        <v>3.542083333333334</v>
      </c>
      <c r="AH10" t="n">
        <v>3916024.616571699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1.1833</v>
      </c>
      <c r="E11" t="n">
        <v>84.51000000000001</v>
      </c>
      <c r="F11" t="n">
        <v>79.66</v>
      </c>
      <c r="G11" t="n">
        <v>65.48</v>
      </c>
      <c r="H11" t="n">
        <v>0.98</v>
      </c>
      <c r="I11" t="n">
        <v>73</v>
      </c>
      <c r="J11" t="n">
        <v>181.12</v>
      </c>
      <c r="K11" t="n">
        <v>51.39</v>
      </c>
      <c r="L11" t="n">
        <v>10</v>
      </c>
      <c r="M11" t="n">
        <v>71</v>
      </c>
      <c r="N11" t="n">
        <v>34.73</v>
      </c>
      <c r="O11" t="n">
        <v>22572.13</v>
      </c>
      <c r="P11" t="n">
        <v>993.8200000000001</v>
      </c>
      <c r="Q11" t="n">
        <v>1261.96</v>
      </c>
      <c r="R11" t="n">
        <v>178.62</v>
      </c>
      <c r="S11" t="n">
        <v>108.84</v>
      </c>
      <c r="T11" t="n">
        <v>33690.62</v>
      </c>
      <c r="U11" t="n">
        <v>0.61</v>
      </c>
      <c r="V11" t="n">
        <v>0.91</v>
      </c>
      <c r="W11" t="n">
        <v>20.77</v>
      </c>
      <c r="X11" t="n">
        <v>2.08</v>
      </c>
      <c r="Y11" t="n">
        <v>0.5</v>
      </c>
      <c r="Z11" t="n">
        <v>10</v>
      </c>
      <c r="AA11" t="n">
        <v>3131.377466775424</v>
      </c>
      <c r="AB11" t="n">
        <v>4284.488796666315</v>
      </c>
      <c r="AC11" t="n">
        <v>3875.583199230113</v>
      </c>
      <c r="AD11" t="n">
        <v>3131377.466775424</v>
      </c>
      <c r="AE11" t="n">
        <v>4284488.796666315</v>
      </c>
      <c r="AF11" t="n">
        <v>1.713346958912742e-06</v>
      </c>
      <c r="AG11" t="n">
        <v>3.52125</v>
      </c>
      <c r="AH11" t="n">
        <v>3875583.199230113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1.1899</v>
      </c>
      <c r="E12" t="n">
        <v>84.04000000000001</v>
      </c>
      <c r="F12" t="n">
        <v>79.44</v>
      </c>
      <c r="G12" t="n">
        <v>72.20999999999999</v>
      </c>
      <c r="H12" t="n">
        <v>1.07</v>
      </c>
      <c r="I12" t="n">
        <v>66</v>
      </c>
      <c r="J12" t="n">
        <v>182.62</v>
      </c>
      <c r="K12" t="n">
        <v>51.39</v>
      </c>
      <c r="L12" t="n">
        <v>11</v>
      </c>
      <c r="M12" t="n">
        <v>64</v>
      </c>
      <c r="N12" t="n">
        <v>35.22</v>
      </c>
      <c r="O12" t="n">
        <v>22756.91</v>
      </c>
      <c r="P12" t="n">
        <v>987.9299999999999</v>
      </c>
      <c r="Q12" t="n">
        <v>1261.94</v>
      </c>
      <c r="R12" t="n">
        <v>171.45</v>
      </c>
      <c r="S12" t="n">
        <v>108.84</v>
      </c>
      <c r="T12" t="n">
        <v>30140.18</v>
      </c>
      <c r="U12" t="n">
        <v>0.63</v>
      </c>
      <c r="V12" t="n">
        <v>0.91</v>
      </c>
      <c r="W12" t="n">
        <v>20.75</v>
      </c>
      <c r="X12" t="n">
        <v>1.85</v>
      </c>
      <c r="Y12" t="n">
        <v>0.5</v>
      </c>
      <c r="Z12" t="n">
        <v>10</v>
      </c>
      <c r="AA12" t="n">
        <v>3099.121628186114</v>
      </c>
      <c r="AB12" t="n">
        <v>4240.354935281253</v>
      </c>
      <c r="AC12" t="n">
        <v>3835.661411633379</v>
      </c>
      <c r="AD12" t="n">
        <v>3099121.628186114</v>
      </c>
      <c r="AE12" t="n">
        <v>4240354.935281253</v>
      </c>
      <c r="AF12" t="n">
        <v>1.722903360441369e-06</v>
      </c>
      <c r="AG12" t="n">
        <v>3.501666666666667</v>
      </c>
      <c r="AH12" t="n">
        <v>3835661.411633379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1.1951</v>
      </c>
      <c r="E13" t="n">
        <v>83.68000000000001</v>
      </c>
      <c r="F13" t="n">
        <v>79.27</v>
      </c>
      <c r="G13" t="n">
        <v>79.27</v>
      </c>
      <c r="H13" t="n">
        <v>1.16</v>
      </c>
      <c r="I13" t="n">
        <v>60</v>
      </c>
      <c r="J13" t="n">
        <v>184.12</v>
      </c>
      <c r="K13" t="n">
        <v>51.39</v>
      </c>
      <c r="L13" t="n">
        <v>12</v>
      </c>
      <c r="M13" t="n">
        <v>58</v>
      </c>
      <c r="N13" t="n">
        <v>35.73</v>
      </c>
      <c r="O13" t="n">
        <v>22942.24</v>
      </c>
      <c r="P13" t="n">
        <v>982.98</v>
      </c>
      <c r="Q13" t="n">
        <v>1261.91</v>
      </c>
      <c r="R13" t="n">
        <v>165.79</v>
      </c>
      <c r="S13" t="n">
        <v>108.84</v>
      </c>
      <c r="T13" t="n">
        <v>27340.38</v>
      </c>
      <c r="U13" t="n">
        <v>0.66</v>
      </c>
      <c r="V13" t="n">
        <v>0.91</v>
      </c>
      <c r="W13" t="n">
        <v>20.75</v>
      </c>
      <c r="X13" t="n">
        <v>1.69</v>
      </c>
      <c r="Y13" t="n">
        <v>0.5</v>
      </c>
      <c r="Z13" t="n">
        <v>10</v>
      </c>
      <c r="AA13" t="n">
        <v>3073.277989939676</v>
      </c>
      <c r="AB13" t="n">
        <v>4204.994529291621</v>
      </c>
      <c r="AC13" t="n">
        <v>3803.675753162759</v>
      </c>
      <c r="AD13" t="n">
        <v>3073277.989939677</v>
      </c>
      <c r="AE13" t="n">
        <v>4204994.52929162</v>
      </c>
      <c r="AF13" t="n">
        <v>1.730432646494226e-06</v>
      </c>
      <c r="AG13" t="n">
        <v>3.486666666666667</v>
      </c>
      <c r="AH13" t="n">
        <v>3803675.753162758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1.1993</v>
      </c>
      <c r="E14" t="n">
        <v>83.38</v>
      </c>
      <c r="F14" t="n">
        <v>79.15000000000001</v>
      </c>
      <c r="G14" t="n">
        <v>86.34</v>
      </c>
      <c r="H14" t="n">
        <v>1.24</v>
      </c>
      <c r="I14" t="n">
        <v>55</v>
      </c>
      <c r="J14" t="n">
        <v>185.63</v>
      </c>
      <c r="K14" t="n">
        <v>51.39</v>
      </c>
      <c r="L14" t="n">
        <v>13</v>
      </c>
      <c r="M14" t="n">
        <v>53</v>
      </c>
      <c r="N14" t="n">
        <v>36.24</v>
      </c>
      <c r="O14" t="n">
        <v>23128.27</v>
      </c>
      <c r="P14" t="n">
        <v>978.17</v>
      </c>
      <c r="Q14" t="n">
        <v>1261.95</v>
      </c>
      <c r="R14" t="n">
        <v>161.82</v>
      </c>
      <c r="S14" t="n">
        <v>108.84</v>
      </c>
      <c r="T14" t="n">
        <v>25382.51</v>
      </c>
      <c r="U14" t="n">
        <v>0.67</v>
      </c>
      <c r="V14" t="n">
        <v>0.92</v>
      </c>
      <c r="W14" t="n">
        <v>20.74</v>
      </c>
      <c r="X14" t="n">
        <v>1.56</v>
      </c>
      <c r="Y14" t="n">
        <v>0.5</v>
      </c>
      <c r="Z14" t="n">
        <v>10</v>
      </c>
      <c r="AA14" t="n">
        <v>3051.235389993111</v>
      </c>
      <c r="AB14" t="n">
        <v>4174.834871593853</v>
      </c>
      <c r="AC14" t="n">
        <v>3776.39449086632</v>
      </c>
      <c r="AD14" t="n">
        <v>3051235.389993111</v>
      </c>
      <c r="AE14" t="n">
        <v>4174834.871593853</v>
      </c>
      <c r="AF14" t="n">
        <v>1.736513992921535e-06</v>
      </c>
      <c r="AG14" t="n">
        <v>3.474166666666667</v>
      </c>
      <c r="AH14" t="n">
        <v>3776394.49086632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1.2029</v>
      </c>
      <c r="E15" t="n">
        <v>83.13</v>
      </c>
      <c r="F15" t="n">
        <v>79.03</v>
      </c>
      <c r="G15" t="n">
        <v>92.98</v>
      </c>
      <c r="H15" t="n">
        <v>1.33</v>
      </c>
      <c r="I15" t="n">
        <v>51</v>
      </c>
      <c r="J15" t="n">
        <v>187.14</v>
      </c>
      <c r="K15" t="n">
        <v>51.39</v>
      </c>
      <c r="L15" t="n">
        <v>14</v>
      </c>
      <c r="M15" t="n">
        <v>49</v>
      </c>
      <c r="N15" t="n">
        <v>36.75</v>
      </c>
      <c r="O15" t="n">
        <v>23314.98</v>
      </c>
      <c r="P15" t="n">
        <v>972.95</v>
      </c>
      <c r="Q15" t="n">
        <v>1261.92</v>
      </c>
      <c r="R15" t="n">
        <v>158.1</v>
      </c>
      <c r="S15" t="n">
        <v>108.84</v>
      </c>
      <c r="T15" t="n">
        <v>23542.99</v>
      </c>
      <c r="U15" t="n">
        <v>0.6899999999999999</v>
      </c>
      <c r="V15" t="n">
        <v>0.92</v>
      </c>
      <c r="W15" t="n">
        <v>20.73</v>
      </c>
      <c r="X15" t="n">
        <v>1.45</v>
      </c>
      <c r="Y15" t="n">
        <v>0.5</v>
      </c>
      <c r="Z15" t="n">
        <v>10</v>
      </c>
      <c r="AA15" t="n">
        <v>3030.035081552634</v>
      </c>
      <c r="AB15" t="n">
        <v>4145.827674293991</v>
      </c>
      <c r="AC15" t="n">
        <v>3750.155699764902</v>
      </c>
      <c r="AD15" t="n">
        <v>3030035.081552634</v>
      </c>
      <c r="AE15" t="n">
        <v>4145827.67429399</v>
      </c>
      <c r="AF15" t="n">
        <v>1.741726575573513e-06</v>
      </c>
      <c r="AG15" t="n">
        <v>3.46375</v>
      </c>
      <c r="AH15" t="n">
        <v>3750155.699764902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1.2057</v>
      </c>
      <c r="E16" t="n">
        <v>82.94</v>
      </c>
      <c r="F16" t="n">
        <v>78.94</v>
      </c>
      <c r="G16" t="n">
        <v>98.67</v>
      </c>
      <c r="H16" t="n">
        <v>1.41</v>
      </c>
      <c r="I16" t="n">
        <v>48</v>
      </c>
      <c r="J16" t="n">
        <v>188.66</v>
      </c>
      <c r="K16" t="n">
        <v>51.39</v>
      </c>
      <c r="L16" t="n">
        <v>15</v>
      </c>
      <c r="M16" t="n">
        <v>46</v>
      </c>
      <c r="N16" t="n">
        <v>37.27</v>
      </c>
      <c r="O16" t="n">
        <v>23502.4</v>
      </c>
      <c r="P16" t="n">
        <v>968.4299999999999</v>
      </c>
      <c r="Q16" t="n">
        <v>1261.94</v>
      </c>
      <c r="R16" t="n">
        <v>155.25</v>
      </c>
      <c r="S16" t="n">
        <v>108.84</v>
      </c>
      <c r="T16" t="n">
        <v>22131.88</v>
      </c>
      <c r="U16" t="n">
        <v>0.7</v>
      </c>
      <c r="V16" t="n">
        <v>0.92</v>
      </c>
      <c r="W16" t="n">
        <v>20.72</v>
      </c>
      <c r="X16" t="n">
        <v>1.35</v>
      </c>
      <c r="Y16" t="n">
        <v>0.5</v>
      </c>
      <c r="Z16" t="n">
        <v>10</v>
      </c>
      <c r="AA16" t="n">
        <v>3012.755796067384</v>
      </c>
      <c r="AB16" t="n">
        <v>4122.185393584796</v>
      </c>
      <c r="AC16" t="n">
        <v>3728.769805144444</v>
      </c>
      <c r="AD16" t="n">
        <v>3012755.796067384</v>
      </c>
      <c r="AE16" t="n">
        <v>4122185.393584796</v>
      </c>
      <c r="AF16" t="n">
        <v>1.745780806525051e-06</v>
      </c>
      <c r="AG16" t="n">
        <v>3.455833333333333</v>
      </c>
      <c r="AH16" t="n">
        <v>3728769.805144444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1.2086</v>
      </c>
      <c r="E17" t="n">
        <v>82.73999999999999</v>
      </c>
      <c r="F17" t="n">
        <v>78.84</v>
      </c>
      <c r="G17" t="n">
        <v>105.12</v>
      </c>
      <c r="H17" t="n">
        <v>1.49</v>
      </c>
      <c r="I17" t="n">
        <v>45</v>
      </c>
      <c r="J17" t="n">
        <v>190.19</v>
      </c>
      <c r="K17" t="n">
        <v>51.39</v>
      </c>
      <c r="L17" t="n">
        <v>16</v>
      </c>
      <c r="M17" t="n">
        <v>43</v>
      </c>
      <c r="N17" t="n">
        <v>37.79</v>
      </c>
      <c r="O17" t="n">
        <v>23690.52</v>
      </c>
      <c r="P17" t="n">
        <v>963.71</v>
      </c>
      <c r="Q17" t="n">
        <v>1262</v>
      </c>
      <c r="R17" t="n">
        <v>151.77</v>
      </c>
      <c r="S17" t="n">
        <v>108.84</v>
      </c>
      <c r="T17" t="n">
        <v>20407.6</v>
      </c>
      <c r="U17" t="n">
        <v>0.72</v>
      </c>
      <c r="V17" t="n">
        <v>0.92</v>
      </c>
      <c r="W17" t="n">
        <v>20.72</v>
      </c>
      <c r="X17" t="n">
        <v>1.26</v>
      </c>
      <c r="Y17" t="n">
        <v>0.5</v>
      </c>
      <c r="Z17" t="n">
        <v>10</v>
      </c>
      <c r="AA17" t="n">
        <v>2994.776168260837</v>
      </c>
      <c r="AB17" t="n">
        <v>4097.584873614679</v>
      </c>
      <c r="AC17" t="n">
        <v>3706.517124273229</v>
      </c>
      <c r="AD17" t="n">
        <v>2994776.168260837</v>
      </c>
      <c r="AE17" t="n">
        <v>4097584.873614679</v>
      </c>
      <c r="AF17" t="n">
        <v>1.749979831439145e-06</v>
      </c>
      <c r="AG17" t="n">
        <v>3.4475</v>
      </c>
      <c r="AH17" t="n">
        <v>3706517.124273229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1.2114</v>
      </c>
      <c r="E18" t="n">
        <v>82.55</v>
      </c>
      <c r="F18" t="n">
        <v>78.76000000000001</v>
      </c>
      <c r="G18" t="n">
        <v>112.51</v>
      </c>
      <c r="H18" t="n">
        <v>1.57</v>
      </c>
      <c r="I18" t="n">
        <v>42</v>
      </c>
      <c r="J18" t="n">
        <v>191.72</v>
      </c>
      <c r="K18" t="n">
        <v>51.39</v>
      </c>
      <c r="L18" t="n">
        <v>17</v>
      </c>
      <c r="M18" t="n">
        <v>40</v>
      </c>
      <c r="N18" t="n">
        <v>38.33</v>
      </c>
      <c r="O18" t="n">
        <v>23879.37</v>
      </c>
      <c r="P18" t="n">
        <v>960.83</v>
      </c>
      <c r="Q18" t="n">
        <v>1261.89</v>
      </c>
      <c r="R18" t="n">
        <v>149.24</v>
      </c>
      <c r="S18" t="n">
        <v>108.84</v>
      </c>
      <c r="T18" t="n">
        <v>19158.54</v>
      </c>
      <c r="U18" t="n">
        <v>0.73</v>
      </c>
      <c r="V18" t="n">
        <v>0.92</v>
      </c>
      <c r="W18" t="n">
        <v>20.71</v>
      </c>
      <c r="X18" t="n">
        <v>1.17</v>
      </c>
      <c r="Y18" t="n">
        <v>0.5</v>
      </c>
      <c r="Z18" t="n">
        <v>10</v>
      </c>
      <c r="AA18" t="n">
        <v>2981.063876817177</v>
      </c>
      <c r="AB18" t="n">
        <v>4078.823111517859</v>
      </c>
      <c r="AC18" t="n">
        <v>3689.545958418632</v>
      </c>
      <c r="AD18" t="n">
        <v>2981063.876817177</v>
      </c>
      <c r="AE18" t="n">
        <v>4078823.111517859</v>
      </c>
      <c r="AF18" t="n">
        <v>1.754034062390684e-06</v>
      </c>
      <c r="AG18" t="n">
        <v>3.439583333333333</v>
      </c>
      <c r="AH18" t="n">
        <v>3689545.958418632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1.2142</v>
      </c>
      <c r="E19" t="n">
        <v>82.36</v>
      </c>
      <c r="F19" t="n">
        <v>78.66</v>
      </c>
      <c r="G19" t="n">
        <v>121.02</v>
      </c>
      <c r="H19" t="n">
        <v>1.65</v>
      </c>
      <c r="I19" t="n">
        <v>39</v>
      </c>
      <c r="J19" t="n">
        <v>193.26</v>
      </c>
      <c r="K19" t="n">
        <v>51.39</v>
      </c>
      <c r="L19" t="n">
        <v>18</v>
      </c>
      <c r="M19" t="n">
        <v>37</v>
      </c>
      <c r="N19" t="n">
        <v>38.86</v>
      </c>
      <c r="O19" t="n">
        <v>24068.93</v>
      </c>
      <c r="P19" t="n">
        <v>955.1799999999999</v>
      </c>
      <c r="Q19" t="n">
        <v>1261.92</v>
      </c>
      <c r="R19" t="n">
        <v>146.25</v>
      </c>
      <c r="S19" t="n">
        <v>108.84</v>
      </c>
      <c r="T19" t="n">
        <v>17677.12</v>
      </c>
      <c r="U19" t="n">
        <v>0.74</v>
      </c>
      <c r="V19" t="n">
        <v>0.92</v>
      </c>
      <c r="W19" t="n">
        <v>20.71</v>
      </c>
      <c r="X19" t="n">
        <v>1.08</v>
      </c>
      <c r="Y19" t="n">
        <v>0.5</v>
      </c>
      <c r="Z19" t="n">
        <v>10</v>
      </c>
      <c r="AA19" t="n">
        <v>2961.636260875529</v>
      </c>
      <c r="AB19" t="n">
        <v>4052.24139030057</v>
      </c>
      <c r="AC19" t="n">
        <v>3665.501159366642</v>
      </c>
      <c r="AD19" t="n">
        <v>2961636.26087553</v>
      </c>
      <c r="AE19" t="n">
        <v>4052241.39030057</v>
      </c>
      <c r="AF19" t="n">
        <v>1.758088293342222e-06</v>
      </c>
      <c r="AG19" t="n">
        <v>3.431666666666667</v>
      </c>
      <c r="AH19" t="n">
        <v>3665501.159366642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1.216</v>
      </c>
      <c r="E20" t="n">
        <v>82.23999999999999</v>
      </c>
      <c r="F20" t="n">
        <v>78.61</v>
      </c>
      <c r="G20" t="n">
        <v>127.47</v>
      </c>
      <c r="H20" t="n">
        <v>1.73</v>
      </c>
      <c r="I20" t="n">
        <v>37</v>
      </c>
      <c r="J20" t="n">
        <v>194.8</v>
      </c>
      <c r="K20" t="n">
        <v>51.39</v>
      </c>
      <c r="L20" t="n">
        <v>19</v>
      </c>
      <c r="M20" t="n">
        <v>35</v>
      </c>
      <c r="N20" t="n">
        <v>39.41</v>
      </c>
      <c r="O20" t="n">
        <v>24259.23</v>
      </c>
      <c r="P20" t="n">
        <v>951.8200000000001</v>
      </c>
      <c r="Q20" t="n">
        <v>1261.89</v>
      </c>
      <c r="R20" t="n">
        <v>144.18</v>
      </c>
      <c r="S20" t="n">
        <v>108.84</v>
      </c>
      <c r="T20" t="n">
        <v>16654.67</v>
      </c>
      <c r="U20" t="n">
        <v>0.75</v>
      </c>
      <c r="V20" t="n">
        <v>0.92</v>
      </c>
      <c r="W20" t="n">
        <v>20.71</v>
      </c>
      <c r="X20" t="n">
        <v>1.03</v>
      </c>
      <c r="Y20" t="n">
        <v>0.5</v>
      </c>
      <c r="Z20" t="n">
        <v>10</v>
      </c>
      <c r="AA20" t="n">
        <v>2949.922064475596</v>
      </c>
      <c r="AB20" t="n">
        <v>4036.213509992308</v>
      </c>
      <c r="AC20" t="n">
        <v>3651.002957459731</v>
      </c>
      <c r="AD20" t="n">
        <v>2949922.064475596</v>
      </c>
      <c r="AE20" t="n">
        <v>4036213.509992308</v>
      </c>
      <c r="AF20" t="n">
        <v>1.760694584668211e-06</v>
      </c>
      <c r="AG20" t="n">
        <v>3.426666666666666</v>
      </c>
      <c r="AH20" t="n">
        <v>3651002.957459731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1.2179</v>
      </c>
      <c r="E21" t="n">
        <v>82.11</v>
      </c>
      <c r="F21" t="n">
        <v>78.55</v>
      </c>
      <c r="G21" t="n">
        <v>134.66</v>
      </c>
      <c r="H21" t="n">
        <v>1.81</v>
      </c>
      <c r="I21" t="n">
        <v>35</v>
      </c>
      <c r="J21" t="n">
        <v>196.35</v>
      </c>
      <c r="K21" t="n">
        <v>51.39</v>
      </c>
      <c r="L21" t="n">
        <v>20</v>
      </c>
      <c r="M21" t="n">
        <v>33</v>
      </c>
      <c r="N21" t="n">
        <v>39.96</v>
      </c>
      <c r="O21" t="n">
        <v>24450.27</v>
      </c>
      <c r="P21" t="n">
        <v>947.99</v>
      </c>
      <c r="Q21" t="n">
        <v>1261.94</v>
      </c>
      <c r="R21" t="n">
        <v>142.61</v>
      </c>
      <c r="S21" t="n">
        <v>108.84</v>
      </c>
      <c r="T21" t="n">
        <v>15876.46</v>
      </c>
      <c r="U21" t="n">
        <v>0.76</v>
      </c>
      <c r="V21" t="n">
        <v>0.92</v>
      </c>
      <c r="W21" t="n">
        <v>20.7</v>
      </c>
      <c r="X21" t="n">
        <v>0.97</v>
      </c>
      <c r="Y21" t="n">
        <v>0.5</v>
      </c>
      <c r="Z21" t="n">
        <v>10</v>
      </c>
      <c r="AA21" t="n">
        <v>2936.936709312704</v>
      </c>
      <c r="AB21" t="n">
        <v>4018.446374185</v>
      </c>
      <c r="AC21" t="n">
        <v>3634.93149215754</v>
      </c>
      <c r="AD21" t="n">
        <v>2936936.709312704</v>
      </c>
      <c r="AE21" t="n">
        <v>4018446.374185001</v>
      </c>
      <c r="AF21" t="n">
        <v>1.763445669956755e-06</v>
      </c>
      <c r="AG21" t="n">
        <v>3.42125</v>
      </c>
      <c r="AH21" t="n">
        <v>3634931.49215754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1.2186</v>
      </c>
      <c r="E22" t="n">
        <v>82.06</v>
      </c>
      <c r="F22" t="n">
        <v>78.54000000000001</v>
      </c>
      <c r="G22" t="n">
        <v>138.6</v>
      </c>
      <c r="H22" t="n">
        <v>1.88</v>
      </c>
      <c r="I22" t="n">
        <v>34</v>
      </c>
      <c r="J22" t="n">
        <v>197.9</v>
      </c>
      <c r="K22" t="n">
        <v>51.39</v>
      </c>
      <c r="L22" t="n">
        <v>21</v>
      </c>
      <c r="M22" t="n">
        <v>32</v>
      </c>
      <c r="N22" t="n">
        <v>40.51</v>
      </c>
      <c r="O22" t="n">
        <v>24642.07</v>
      </c>
      <c r="P22" t="n">
        <v>945.49</v>
      </c>
      <c r="Q22" t="n">
        <v>1261.92</v>
      </c>
      <c r="R22" t="n">
        <v>142.27</v>
      </c>
      <c r="S22" t="n">
        <v>108.84</v>
      </c>
      <c r="T22" t="n">
        <v>15710.87</v>
      </c>
      <c r="U22" t="n">
        <v>0.77</v>
      </c>
      <c r="V22" t="n">
        <v>0.92</v>
      </c>
      <c r="W22" t="n">
        <v>20.7</v>
      </c>
      <c r="X22" t="n">
        <v>0.96</v>
      </c>
      <c r="Y22" t="n">
        <v>0.5</v>
      </c>
      <c r="Z22" t="n">
        <v>10</v>
      </c>
      <c r="AA22" t="n">
        <v>2930.157717510504</v>
      </c>
      <c r="AB22" t="n">
        <v>4009.171058533218</v>
      </c>
      <c r="AC22" t="n">
        <v>3626.541399613578</v>
      </c>
      <c r="AD22" t="n">
        <v>2930157.717510504</v>
      </c>
      <c r="AE22" t="n">
        <v>4009171.058533218</v>
      </c>
      <c r="AF22" t="n">
        <v>1.76445922769464e-06</v>
      </c>
      <c r="AG22" t="n">
        <v>3.419166666666667</v>
      </c>
      <c r="AH22" t="n">
        <v>3626541.399613577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1.2205</v>
      </c>
      <c r="E23" t="n">
        <v>81.93000000000001</v>
      </c>
      <c r="F23" t="n">
        <v>78.47</v>
      </c>
      <c r="G23" t="n">
        <v>147.14</v>
      </c>
      <c r="H23" t="n">
        <v>1.96</v>
      </c>
      <c r="I23" t="n">
        <v>32</v>
      </c>
      <c r="J23" t="n">
        <v>199.46</v>
      </c>
      <c r="K23" t="n">
        <v>51.39</v>
      </c>
      <c r="L23" t="n">
        <v>22</v>
      </c>
      <c r="M23" t="n">
        <v>30</v>
      </c>
      <c r="N23" t="n">
        <v>41.07</v>
      </c>
      <c r="O23" t="n">
        <v>24834.62</v>
      </c>
      <c r="P23" t="n">
        <v>942.35</v>
      </c>
      <c r="Q23" t="n">
        <v>1261.89</v>
      </c>
      <c r="R23" t="n">
        <v>139.8</v>
      </c>
      <c r="S23" t="n">
        <v>108.84</v>
      </c>
      <c r="T23" t="n">
        <v>14489.7</v>
      </c>
      <c r="U23" t="n">
        <v>0.78</v>
      </c>
      <c r="V23" t="n">
        <v>0.92</v>
      </c>
      <c r="W23" t="n">
        <v>20.7</v>
      </c>
      <c r="X23" t="n">
        <v>0.89</v>
      </c>
      <c r="Y23" t="n">
        <v>0.5</v>
      </c>
      <c r="Z23" t="n">
        <v>10</v>
      </c>
      <c r="AA23" t="n">
        <v>2918.46837393883</v>
      </c>
      <c r="AB23" t="n">
        <v>3993.177182961011</v>
      </c>
      <c r="AC23" t="n">
        <v>3612.073957078436</v>
      </c>
      <c r="AD23" t="n">
        <v>2918468.37393883</v>
      </c>
      <c r="AE23" t="n">
        <v>3993177.182961011</v>
      </c>
      <c r="AF23" t="n">
        <v>1.767210312983184e-06</v>
      </c>
      <c r="AG23" t="n">
        <v>3.41375</v>
      </c>
      <c r="AH23" t="n">
        <v>3612073.957078436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1.2216</v>
      </c>
      <c r="E24" t="n">
        <v>81.86</v>
      </c>
      <c r="F24" t="n">
        <v>78.43000000000001</v>
      </c>
      <c r="G24" t="n">
        <v>151.81</v>
      </c>
      <c r="H24" t="n">
        <v>2.03</v>
      </c>
      <c r="I24" t="n">
        <v>31</v>
      </c>
      <c r="J24" t="n">
        <v>201.03</v>
      </c>
      <c r="K24" t="n">
        <v>51.39</v>
      </c>
      <c r="L24" t="n">
        <v>23</v>
      </c>
      <c r="M24" t="n">
        <v>29</v>
      </c>
      <c r="N24" t="n">
        <v>41.64</v>
      </c>
      <c r="O24" t="n">
        <v>25027.94</v>
      </c>
      <c r="P24" t="n">
        <v>938.48</v>
      </c>
      <c r="Q24" t="n">
        <v>1261.9</v>
      </c>
      <c r="R24" t="n">
        <v>138.58</v>
      </c>
      <c r="S24" t="n">
        <v>108.84</v>
      </c>
      <c r="T24" t="n">
        <v>13881.21</v>
      </c>
      <c r="U24" t="n">
        <v>0.79</v>
      </c>
      <c r="V24" t="n">
        <v>0.92</v>
      </c>
      <c r="W24" t="n">
        <v>20.7</v>
      </c>
      <c r="X24" t="n">
        <v>0.85</v>
      </c>
      <c r="Y24" t="n">
        <v>0.5</v>
      </c>
      <c r="Z24" t="n">
        <v>10</v>
      </c>
      <c r="AA24" t="n">
        <v>2907.663357073669</v>
      </c>
      <c r="AB24" t="n">
        <v>3978.393282202396</v>
      </c>
      <c r="AC24" t="n">
        <v>3598.70101105889</v>
      </c>
      <c r="AD24" t="n">
        <v>2907663.357073669</v>
      </c>
      <c r="AE24" t="n">
        <v>3978393.282202396</v>
      </c>
      <c r="AF24" t="n">
        <v>1.768803046571289e-06</v>
      </c>
      <c r="AG24" t="n">
        <v>3.410833333333333</v>
      </c>
      <c r="AH24" t="n">
        <v>3598701.01105889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1.2235</v>
      </c>
      <c r="E25" t="n">
        <v>81.73</v>
      </c>
      <c r="F25" t="n">
        <v>78.38</v>
      </c>
      <c r="G25" t="n">
        <v>162.16</v>
      </c>
      <c r="H25" t="n">
        <v>2.1</v>
      </c>
      <c r="I25" t="n">
        <v>29</v>
      </c>
      <c r="J25" t="n">
        <v>202.61</v>
      </c>
      <c r="K25" t="n">
        <v>51.39</v>
      </c>
      <c r="L25" t="n">
        <v>24</v>
      </c>
      <c r="M25" t="n">
        <v>27</v>
      </c>
      <c r="N25" t="n">
        <v>42.21</v>
      </c>
      <c r="O25" t="n">
        <v>25222.04</v>
      </c>
      <c r="P25" t="n">
        <v>934.8</v>
      </c>
      <c r="Q25" t="n">
        <v>1261.93</v>
      </c>
      <c r="R25" t="n">
        <v>136.96</v>
      </c>
      <c r="S25" t="n">
        <v>108.84</v>
      </c>
      <c r="T25" t="n">
        <v>13083.85</v>
      </c>
      <c r="U25" t="n">
        <v>0.79</v>
      </c>
      <c r="V25" t="n">
        <v>0.92</v>
      </c>
      <c r="W25" t="n">
        <v>20.69</v>
      </c>
      <c r="X25" t="n">
        <v>0.79</v>
      </c>
      <c r="Y25" t="n">
        <v>0.5</v>
      </c>
      <c r="Z25" t="n">
        <v>10</v>
      </c>
      <c r="AA25" t="n">
        <v>2895.22835215952</v>
      </c>
      <c r="AB25" t="n">
        <v>3961.379159885158</v>
      </c>
      <c r="AC25" t="n">
        <v>3583.310692696139</v>
      </c>
      <c r="AD25" t="n">
        <v>2895228.35215952</v>
      </c>
      <c r="AE25" t="n">
        <v>3961379.159885158</v>
      </c>
      <c r="AF25" t="n">
        <v>1.771554131859833e-06</v>
      </c>
      <c r="AG25" t="n">
        <v>3.405416666666667</v>
      </c>
      <c r="AH25" t="n">
        <v>3583310.692696139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1.2242</v>
      </c>
      <c r="E26" t="n">
        <v>81.69</v>
      </c>
      <c r="F26" t="n">
        <v>78.37</v>
      </c>
      <c r="G26" t="n">
        <v>167.93</v>
      </c>
      <c r="H26" t="n">
        <v>2.17</v>
      </c>
      <c r="I26" t="n">
        <v>28</v>
      </c>
      <c r="J26" t="n">
        <v>204.19</v>
      </c>
      <c r="K26" t="n">
        <v>51.39</v>
      </c>
      <c r="L26" t="n">
        <v>25</v>
      </c>
      <c r="M26" t="n">
        <v>26</v>
      </c>
      <c r="N26" t="n">
        <v>42.79</v>
      </c>
      <c r="O26" t="n">
        <v>25417.05</v>
      </c>
      <c r="P26" t="n">
        <v>931.4299999999999</v>
      </c>
      <c r="Q26" t="n">
        <v>1261.88</v>
      </c>
      <c r="R26" t="n">
        <v>136.5</v>
      </c>
      <c r="S26" t="n">
        <v>108.84</v>
      </c>
      <c r="T26" t="n">
        <v>12859.93</v>
      </c>
      <c r="U26" t="n">
        <v>0.8</v>
      </c>
      <c r="V26" t="n">
        <v>0.92</v>
      </c>
      <c r="W26" t="n">
        <v>20.69</v>
      </c>
      <c r="X26" t="n">
        <v>0.78</v>
      </c>
      <c r="Y26" t="n">
        <v>0.5</v>
      </c>
      <c r="Z26" t="n">
        <v>10</v>
      </c>
      <c r="AA26" t="n">
        <v>2886.789186986644</v>
      </c>
      <c r="AB26" t="n">
        <v>3949.832321785937</v>
      </c>
      <c r="AC26" t="n">
        <v>3572.865868619018</v>
      </c>
      <c r="AD26" t="n">
        <v>2886789.186986644</v>
      </c>
      <c r="AE26" t="n">
        <v>3949832.321785937</v>
      </c>
      <c r="AF26" t="n">
        <v>1.772567689597717e-06</v>
      </c>
      <c r="AG26" t="n">
        <v>3.40375</v>
      </c>
      <c r="AH26" t="n">
        <v>3572865.868619018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1.2255</v>
      </c>
      <c r="E27" t="n">
        <v>81.59999999999999</v>
      </c>
      <c r="F27" t="n">
        <v>78.31</v>
      </c>
      <c r="G27" t="n">
        <v>174.03</v>
      </c>
      <c r="H27" t="n">
        <v>2.24</v>
      </c>
      <c r="I27" t="n">
        <v>27</v>
      </c>
      <c r="J27" t="n">
        <v>205.77</v>
      </c>
      <c r="K27" t="n">
        <v>51.39</v>
      </c>
      <c r="L27" t="n">
        <v>26</v>
      </c>
      <c r="M27" t="n">
        <v>25</v>
      </c>
      <c r="N27" t="n">
        <v>43.38</v>
      </c>
      <c r="O27" t="n">
        <v>25612.75</v>
      </c>
      <c r="P27" t="n">
        <v>927.5700000000001</v>
      </c>
      <c r="Q27" t="n">
        <v>1261.89</v>
      </c>
      <c r="R27" t="n">
        <v>134.82</v>
      </c>
      <c r="S27" t="n">
        <v>108.84</v>
      </c>
      <c r="T27" t="n">
        <v>12023.67</v>
      </c>
      <c r="U27" t="n">
        <v>0.8100000000000001</v>
      </c>
      <c r="V27" t="n">
        <v>0.92</v>
      </c>
      <c r="W27" t="n">
        <v>20.69</v>
      </c>
      <c r="X27" t="n">
        <v>0.73</v>
      </c>
      <c r="Y27" t="n">
        <v>0.5</v>
      </c>
      <c r="Z27" t="n">
        <v>10</v>
      </c>
      <c r="AA27" t="n">
        <v>2875.334958487036</v>
      </c>
      <c r="AB27" t="n">
        <v>3934.160141027874</v>
      </c>
      <c r="AC27" t="n">
        <v>3558.689418796462</v>
      </c>
      <c r="AD27" t="n">
        <v>2875334.958487036</v>
      </c>
      <c r="AE27" t="n">
        <v>3934160.141027874</v>
      </c>
      <c r="AF27" t="n">
        <v>1.774450011110932e-06</v>
      </c>
      <c r="AG27" t="n">
        <v>3.4</v>
      </c>
      <c r="AH27" t="n">
        <v>3558689.418796462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1.2263</v>
      </c>
      <c r="E28" t="n">
        <v>81.54000000000001</v>
      </c>
      <c r="F28" t="n">
        <v>78.29000000000001</v>
      </c>
      <c r="G28" t="n">
        <v>180.67</v>
      </c>
      <c r="H28" t="n">
        <v>2.31</v>
      </c>
      <c r="I28" t="n">
        <v>26</v>
      </c>
      <c r="J28" t="n">
        <v>207.37</v>
      </c>
      <c r="K28" t="n">
        <v>51.39</v>
      </c>
      <c r="L28" t="n">
        <v>27</v>
      </c>
      <c r="M28" t="n">
        <v>24</v>
      </c>
      <c r="N28" t="n">
        <v>43.97</v>
      </c>
      <c r="O28" t="n">
        <v>25809.25</v>
      </c>
      <c r="P28" t="n">
        <v>925.26</v>
      </c>
      <c r="Q28" t="n">
        <v>1261.92</v>
      </c>
      <c r="R28" t="n">
        <v>134.12</v>
      </c>
      <c r="S28" t="n">
        <v>108.84</v>
      </c>
      <c r="T28" t="n">
        <v>11677.03</v>
      </c>
      <c r="U28" t="n">
        <v>0.8100000000000001</v>
      </c>
      <c r="V28" t="n">
        <v>0.93</v>
      </c>
      <c r="W28" t="n">
        <v>20.68</v>
      </c>
      <c r="X28" t="n">
        <v>0.71</v>
      </c>
      <c r="Y28" t="n">
        <v>0.5</v>
      </c>
      <c r="Z28" t="n">
        <v>10</v>
      </c>
      <c r="AA28" t="n">
        <v>2868.643564104503</v>
      </c>
      <c r="AB28" t="n">
        <v>3925.004680030205</v>
      </c>
      <c r="AC28" t="n">
        <v>3550.407742146641</v>
      </c>
      <c r="AD28" t="n">
        <v>2868643.564104503</v>
      </c>
      <c r="AE28" t="n">
        <v>3925004.680030205</v>
      </c>
      <c r="AF28" t="n">
        <v>1.775608362811371e-06</v>
      </c>
      <c r="AG28" t="n">
        <v>3.3975</v>
      </c>
      <c r="AH28" t="n">
        <v>3550407.742146641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1.2272</v>
      </c>
      <c r="E29" t="n">
        <v>81.48999999999999</v>
      </c>
      <c r="F29" t="n">
        <v>78.27</v>
      </c>
      <c r="G29" t="n">
        <v>187.85</v>
      </c>
      <c r="H29" t="n">
        <v>2.38</v>
      </c>
      <c r="I29" t="n">
        <v>25</v>
      </c>
      <c r="J29" t="n">
        <v>208.97</v>
      </c>
      <c r="K29" t="n">
        <v>51.39</v>
      </c>
      <c r="L29" t="n">
        <v>28</v>
      </c>
      <c r="M29" t="n">
        <v>23</v>
      </c>
      <c r="N29" t="n">
        <v>44.57</v>
      </c>
      <c r="O29" t="n">
        <v>26006.56</v>
      </c>
      <c r="P29" t="n">
        <v>922.76</v>
      </c>
      <c r="Q29" t="n">
        <v>1261.91</v>
      </c>
      <c r="R29" t="n">
        <v>133.51</v>
      </c>
      <c r="S29" t="n">
        <v>108.84</v>
      </c>
      <c r="T29" t="n">
        <v>11375.34</v>
      </c>
      <c r="U29" t="n">
        <v>0.82</v>
      </c>
      <c r="V29" t="n">
        <v>0.93</v>
      </c>
      <c r="W29" t="n">
        <v>20.68</v>
      </c>
      <c r="X29" t="n">
        <v>0.6899999999999999</v>
      </c>
      <c r="Y29" t="n">
        <v>0.5</v>
      </c>
      <c r="Z29" t="n">
        <v>10</v>
      </c>
      <c r="AA29" t="n">
        <v>2861.359976860468</v>
      </c>
      <c r="AB29" t="n">
        <v>3915.038954633726</v>
      </c>
      <c r="AC29" t="n">
        <v>3541.393131595019</v>
      </c>
      <c r="AD29" t="n">
        <v>2861359.976860468</v>
      </c>
      <c r="AE29" t="n">
        <v>3915038.954633726</v>
      </c>
      <c r="AF29" t="n">
        <v>1.776911508474366e-06</v>
      </c>
      <c r="AG29" t="n">
        <v>3.395416666666666</v>
      </c>
      <c r="AH29" t="n">
        <v>3541393.131595019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1.2281</v>
      </c>
      <c r="E30" t="n">
        <v>81.43000000000001</v>
      </c>
      <c r="F30" t="n">
        <v>78.23999999999999</v>
      </c>
      <c r="G30" t="n">
        <v>195.6</v>
      </c>
      <c r="H30" t="n">
        <v>2.45</v>
      </c>
      <c r="I30" t="n">
        <v>24</v>
      </c>
      <c r="J30" t="n">
        <v>210.57</v>
      </c>
      <c r="K30" t="n">
        <v>51.39</v>
      </c>
      <c r="L30" t="n">
        <v>29</v>
      </c>
      <c r="M30" t="n">
        <v>22</v>
      </c>
      <c r="N30" t="n">
        <v>45.18</v>
      </c>
      <c r="O30" t="n">
        <v>26204.71</v>
      </c>
      <c r="P30" t="n">
        <v>918.46</v>
      </c>
      <c r="Q30" t="n">
        <v>1261.88</v>
      </c>
      <c r="R30" t="n">
        <v>132.32</v>
      </c>
      <c r="S30" t="n">
        <v>108.84</v>
      </c>
      <c r="T30" t="n">
        <v>10787.22</v>
      </c>
      <c r="U30" t="n">
        <v>0.82</v>
      </c>
      <c r="V30" t="n">
        <v>0.93</v>
      </c>
      <c r="W30" t="n">
        <v>20.69</v>
      </c>
      <c r="X30" t="n">
        <v>0.66</v>
      </c>
      <c r="Y30" t="n">
        <v>0.5</v>
      </c>
      <c r="Z30" t="n">
        <v>10</v>
      </c>
      <c r="AA30" t="n">
        <v>2850.409314248489</v>
      </c>
      <c r="AB30" t="n">
        <v>3900.055774938876</v>
      </c>
      <c r="AC30" t="n">
        <v>3527.839925541221</v>
      </c>
      <c r="AD30" t="n">
        <v>2850409.314248489</v>
      </c>
      <c r="AE30" t="n">
        <v>3900055.774938876</v>
      </c>
      <c r="AF30" t="n">
        <v>1.77821465413736e-06</v>
      </c>
      <c r="AG30" t="n">
        <v>3.392916666666667</v>
      </c>
      <c r="AH30" t="n">
        <v>3527839.925541221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1.2292</v>
      </c>
      <c r="E31" t="n">
        <v>81.34999999999999</v>
      </c>
      <c r="F31" t="n">
        <v>78.2</v>
      </c>
      <c r="G31" t="n">
        <v>204</v>
      </c>
      <c r="H31" t="n">
        <v>2.51</v>
      </c>
      <c r="I31" t="n">
        <v>23</v>
      </c>
      <c r="J31" t="n">
        <v>212.19</v>
      </c>
      <c r="K31" t="n">
        <v>51.39</v>
      </c>
      <c r="L31" t="n">
        <v>30</v>
      </c>
      <c r="M31" t="n">
        <v>21</v>
      </c>
      <c r="N31" t="n">
        <v>45.79</v>
      </c>
      <c r="O31" t="n">
        <v>26403.69</v>
      </c>
      <c r="P31" t="n">
        <v>916.6799999999999</v>
      </c>
      <c r="Q31" t="n">
        <v>1261.93</v>
      </c>
      <c r="R31" t="n">
        <v>131.25</v>
      </c>
      <c r="S31" t="n">
        <v>108.84</v>
      </c>
      <c r="T31" t="n">
        <v>10257.63</v>
      </c>
      <c r="U31" t="n">
        <v>0.83</v>
      </c>
      <c r="V31" t="n">
        <v>0.93</v>
      </c>
      <c r="W31" t="n">
        <v>20.68</v>
      </c>
      <c r="X31" t="n">
        <v>0.62</v>
      </c>
      <c r="Y31" t="n">
        <v>0.5</v>
      </c>
      <c r="Z31" t="n">
        <v>10</v>
      </c>
      <c r="AA31" t="n">
        <v>2843.84006435046</v>
      </c>
      <c r="AB31" t="n">
        <v>3891.067437413541</v>
      </c>
      <c r="AC31" t="n">
        <v>3519.709422334094</v>
      </c>
      <c r="AD31" t="n">
        <v>2843840.06435046</v>
      </c>
      <c r="AE31" t="n">
        <v>3891067.437413541</v>
      </c>
      <c r="AF31" t="n">
        <v>1.779807387725465e-06</v>
      </c>
      <c r="AG31" t="n">
        <v>3.389583333333333</v>
      </c>
      <c r="AH31" t="n">
        <v>3519709.422334094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1.2298</v>
      </c>
      <c r="E32" t="n">
        <v>81.31</v>
      </c>
      <c r="F32" t="n">
        <v>78.19</v>
      </c>
      <c r="G32" t="n">
        <v>213.25</v>
      </c>
      <c r="H32" t="n">
        <v>2.58</v>
      </c>
      <c r="I32" t="n">
        <v>22</v>
      </c>
      <c r="J32" t="n">
        <v>213.81</v>
      </c>
      <c r="K32" t="n">
        <v>51.39</v>
      </c>
      <c r="L32" t="n">
        <v>31</v>
      </c>
      <c r="M32" t="n">
        <v>20</v>
      </c>
      <c r="N32" t="n">
        <v>46.41</v>
      </c>
      <c r="O32" t="n">
        <v>26603.52</v>
      </c>
      <c r="P32" t="n">
        <v>910.3200000000001</v>
      </c>
      <c r="Q32" t="n">
        <v>1261.9</v>
      </c>
      <c r="R32" t="n">
        <v>131</v>
      </c>
      <c r="S32" t="n">
        <v>108.84</v>
      </c>
      <c r="T32" t="n">
        <v>10137.46</v>
      </c>
      <c r="U32" t="n">
        <v>0.83</v>
      </c>
      <c r="V32" t="n">
        <v>0.93</v>
      </c>
      <c r="W32" t="n">
        <v>20.68</v>
      </c>
      <c r="X32" t="n">
        <v>0.61</v>
      </c>
      <c r="Y32" t="n">
        <v>0.5</v>
      </c>
      <c r="Z32" t="n">
        <v>10</v>
      </c>
      <c r="AA32" t="n">
        <v>2829.816451723355</v>
      </c>
      <c r="AB32" t="n">
        <v>3871.879711939011</v>
      </c>
      <c r="AC32" t="n">
        <v>3502.352946448711</v>
      </c>
      <c r="AD32" t="n">
        <v>2829816.451723355</v>
      </c>
      <c r="AE32" t="n">
        <v>3871879.711939011</v>
      </c>
      <c r="AF32" t="n">
        <v>1.780676151500795e-06</v>
      </c>
      <c r="AG32" t="n">
        <v>3.387916666666667</v>
      </c>
      <c r="AH32" t="n">
        <v>3502352.946448712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1.23</v>
      </c>
      <c r="E33" t="n">
        <v>81.3</v>
      </c>
      <c r="F33" t="n">
        <v>78.18000000000001</v>
      </c>
      <c r="G33" t="n">
        <v>213.22</v>
      </c>
      <c r="H33" t="n">
        <v>2.64</v>
      </c>
      <c r="I33" t="n">
        <v>22</v>
      </c>
      <c r="J33" t="n">
        <v>215.43</v>
      </c>
      <c r="K33" t="n">
        <v>51.39</v>
      </c>
      <c r="L33" t="n">
        <v>32</v>
      </c>
      <c r="M33" t="n">
        <v>20</v>
      </c>
      <c r="N33" t="n">
        <v>47.04</v>
      </c>
      <c r="O33" t="n">
        <v>26804.21</v>
      </c>
      <c r="P33" t="n">
        <v>910.11</v>
      </c>
      <c r="Q33" t="n">
        <v>1261.9</v>
      </c>
      <c r="R33" t="n">
        <v>130.41</v>
      </c>
      <c r="S33" t="n">
        <v>108.84</v>
      </c>
      <c r="T33" t="n">
        <v>9841.370000000001</v>
      </c>
      <c r="U33" t="n">
        <v>0.83</v>
      </c>
      <c r="V33" t="n">
        <v>0.93</v>
      </c>
      <c r="W33" t="n">
        <v>20.68</v>
      </c>
      <c r="X33" t="n">
        <v>0.6</v>
      </c>
      <c r="Y33" t="n">
        <v>0.5</v>
      </c>
      <c r="Z33" t="n">
        <v>10</v>
      </c>
      <c r="AA33" t="n">
        <v>2828.816366638338</v>
      </c>
      <c r="AB33" t="n">
        <v>3870.51135140505</v>
      </c>
      <c r="AC33" t="n">
        <v>3501.115180323607</v>
      </c>
      <c r="AD33" t="n">
        <v>2828816.366638338</v>
      </c>
      <c r="AE33" t="n">
        <v>3870511.351405051</v>
      </c>
      <c r="AF33" t="n">
        <v>1.780965739425904e-06</v>
      </c>
      <c r="AG33" t="n">
        <v>3.3875</v>
      </c>
      <c r="AH33" t="n">
        <v>3501115.180323607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1.231</v>
      </c>
      <c r="E34" t="n">
        <v>81.23999999999999</v>
      </c>
      <c r="F34" t="n">
        <v>78.15000000000001</v>
      </c>
      <c r="G34" t="n">
        <v>223.29</v>
      </c>
      <c r="H34" t="n">
        <v>2.7</v>
      </c>
      <c r="I34" t="n">
        <v>21</v>
      </c>
      <c r="J34" t="n">
        <v>217.07</v>
      </c>
      <c r="K34" t="n">
        <v>51.39</v>
      </c>
      <c r="L34" t="n">
        <v>33</v>
      </c>
      <c r="M34" t="n">
        <v>19</v>
      </c>
      <c r="N34" t="n">
        <v>47.68</v>
      </c>
      <c r="O34" t="n">
        <v>27005.77</v>
      </c>
      <c r="P34" t="n">
        <v>906.51</v>
      </c>
      <c r="Q34" t="n">
        <v>1261.88</v>
      </c>
      <c r="R34" t="n">
        <v>129.49</v>
      </c>
      <c r="S34" t="n">
        <v>108.84</v>
      </c>
      <c r="T34" t="n">
        <v>9388.67</v>
      </c>
      <c r="U34" t="n">
        <v>0.84</v>
      </c>
      <c r="V34" t="n">
        <v>0.93</v>
      </c>
      <c r="W34" t="n">
        <v>20.68</v>
      </c>
      <c r="X34" t="n">
        <v>0.57</v>
      </c>
      <c r="Y34" t="n">
        <v>0.5</v>
      </c>
      <c r="Z34" t="n">
        <v>10</v>
      </c>
      <c r="AA34" t="n">
        <v>2819.063504533277</v>
      </c>
      <c r="AB34" t="n">
        <v>3857.167055206995</v>
      </c>
      <c r="AC34" t="n">
        <v>3489.044445025856</v>
      </c>
      <c r="AD34" t="n">
        <v>2819063.504533276</v>
      </c>
      <c r="AE34" t="n">
        <v>3857167.055206995</v>
      </c>
      <c r="AF34" t="n">
        <v>1.782413679051454e-06</v>
      </c>
      <c r="AG34" t="n">
        <v>3.385</v>
      </c>
      <c r="AH34" t="n">
        <v>3489044.445025857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1.2321</v>
      </c>
      <c r="E35" t="n">
        <v>81.16</v>
      </c>
      <c r="F35" t="n">
        <v>78.11</v>
      </c>
      <c r="G35" t="n">
        <v>234.34</v>
      </c>
      <c r="H35" t="n">
        <v>2.76</v>
      </c>
      <c r="I35" t="n">
        <v>20</v>
      </c>
      <c r="J35" t="n">
        <v>218.71</v>
      </c>
      <c r="K35" t="n">
        <v>51.39</v>
      </c>
      <c r="L35" t="n">
        <v>34</v>
      </c>
      <c r="M35" t="n">
        <v>18</v>
      </c>
      <c r="N35" t="n">
        <v>48.32</v>
      </c>
      <c r="O35" t="n">
        <v>27208.22</v>
      </c>
      <c r="P35" t="n">
        <v>900.5700000000001</v>
      </c>
      <c r="Q35" t="n">
        <v>1261.88</v>
      </c>
      <c r="R35" t="n">
        <v>128.18</v>
      </c>
      <c r="S35" t="n">
        <v>108.84</v>
      </c>
      <c r="T35" t="n">
        <v>8738.32</v>
      </c>
      <c r="U35" t="n">
        <v>0.85</v>
      </c>
      <c r="V35" t="n">
        <v>0.93</v>
      </c>
      <c r="W35" t="n">
        <v>20.68</v>
      </c>
      <c r="X35" t="n">
        <v>0.53</v>
      </c>
      <c r="Y35" t="n">
        <v>0.5</v>
      </c>
      <c r="Z35" t="n">
        <v>10</v>
      </c>
      <c r="AA35" t="n">
        <v>2804.371357117962</v>
      </c>
      <c r="AB35" t="n">
        <v>3837.064610941563</v>
      </c>
      <c r="AC35" t="n">
        <v>3470.86054982716</v>
      </c>
      <c r="AD35" t="n">
        <v>2804371.357117962</v>
      </c>
      <c r="AE35" t="n">
        <v>3837064.610941563</v>
      </c>
      <c r="AF35" t="n">
        <v>1.784006412639558e-06</v>
      </c>
      <c r="AG35" t="n">
        <v>3.381666666666666</v>
      </c>
      <c r="AH35" t="n">
        <v>3470860.54982716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1.2317</v>
      </c>
      <c r="E36" t="n">
        <v>81.19</v>
      </c>
      <c r="F36" t="n">
        <v>78.14</v>
      </c>
      <c r="G36" t="n">
        <v>234.41</v>
      </c>
      <c r="H36" t="n">
        <v>2.82</v>
      </c>
      <c r="I36" t="n">
        <v>20</v>
      </c>
      <c r="J36" t="n">
        <v>220.36</v>
      </c>
      <c r="K36" t="n">
        <v>51.39</v>
      </c>
      <c r="L36" t="n">
        <v>35</v>
      </c>
      <c r="M36" t="n">
        <v>18</v>
      </c>
      <c r="N36" t="n">
        <v>48.97</v>
      </c>
      <c r="O36" t="n">
        <v>27411.55</v>
      </c>
      <c r="P36" t="n">
        <v>903.65</v>
      </c>
      <c r="Q36" t="n">
        <v>1261.89</v>
      </c>
      <c r="R36" t="n">
        <v>128.88</v>
      </c>
      <c r="S36" t="n">
        <v>108.84</v>
      </c>
      <c r="T36" t="n">
        <v>9089.610000000001</v>
      </c>
      <c r="U36" t="n">
        <v>0.84</v>
      </c>
      <c r="V36" t="n">
        <v>0.93</v>
      </c>
      <c r="W36" t="n">
        <v>20.68</v>
      </c>
      <c r="X36" t="n">
        <v>0.55</v>
      </c>
      <c r="Y36" t="n">
        <v>0.5</v>
      </c>
      <c r="Z36" t="n">
        <v>10</v>
      </c>
      <c r="AA36" t="n">
        <v>2811.716271054097</v>
      </c>
      <c r="AB36" t="n">
        <v>3847.114246223717</v>
      </c>
      <c r="AC36" t="n">
        <v>3479.951062022737</v>
      </c>
      <c r="AD36" t="n">
        <v>2811716.271054097</v>
      </c>
      <c r="AE36" t="n">
        <v>3847114.246223717</v>
      </c>
      <c r="AF36" t="n">
        <v>1.783427236789339e-06</v>
      </c>
      <c r="AG36" t="n">
        <v>3.382916666666667</v>
      </c>
      <c r="AH36" t="n">
        <v>3479951.062022737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1.2329</v>
      </c>
      <c r="E37" t="n">
        <v>81.11</v>
      </c>
      <c r="F37" t="n">
        <v>78.09999999999999</v>
      </c>
      <c r="G37" t="n">
        <v>246.62</v>
      </c>
      <c r="H37" t="n">
        <v>2.88</v>
      </c>
      <c r="I37" t="n">
        <v>19</v>
      </c>
      <c r="J37" t="n">
        <v>222.01</v>
      </c>
      <c r="K37" t="n">
        <v>51.39</v>
      </c>
      <c r="L37" t="n">
        <v>36</v>
      </c>
      <c r="M37" t="n">
        <v>17</v>
      </c>
      <c r="N37" t="n">
        <v>49.62</v>
      </c>
      <c r="O37" t="n">
        <v>27615.8</v>
      </c>
      <c r="P37" t="n">
        <v>895.5700000000001</v>
      </c>
      <c r="Q37" t="n">
        <v>1261.92</v>
      </c>
      <c r="R37" t="n">
        <v>127.88</v>
      </c>
      <c r="S37" t="n">
        <v>108.84</v>
      </c>
      <c r="T37" t="n">
        <v>8591.5</v>
      </c>
      <c r="U37" t="n">
        <v>0.85</v>
      </c>
      <c r="V37" t="n">
        <v>0.93</v>
      </c>
      <c r="W37" t="n">
        <v>20.67</v>
      </c>
      <c r="X37" t="n">
        <v>0.51</v>
      </c>
      <c r="Y37" t="n">
        <v>0.5</v>
      </c>
      <c r="Z37" t="n">
        <v>10</v>
      </c>
      <c r="AA37" t="n">
        <v>2792.616723979083</v>
      </c>
      <c r="AB37" t="n">
        <v>3820.981403303132</v>
      </c>
      <c r="AC37" t="n">
        <v>3456.312300952818</v>
      </c>
      <c r="AD37" t="n">
        <v>2792616.723979083</v>
      </c>
      <c r="AE37" t="n">
        <v>3820981.403303132</v>
      </c>
      <c r="AF37" t="n">
        <v>1.785164764339998e-06</v>
      </c>
      <c r="AG37" t="n">
        <v>3.379583333333333</v>
      </c>
      <c r="AH37" t="n">
        <v>3456312.300952818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1.2328</v>
      </c>
      <c r="E38" t="n">
        <v>81.12</v>
      </c>
      <c r="F38" t="n">
        <v>78.09999999999999</v>
      </c>
      <c r="G38" t="n">
        <v>246.63</v>
      </c>
      <c r="H38" t="n">
        <v>2.94</v>
      </c>
      <c r="I38" t="n">
        <v>19</v>
      </c>
      <c r="J38" t="n">
        <v>223.68</v>
      </c>
      <c r="K38" t="n">
        <v>51.39</v>
      </c>
      <c r="L38" t="n">
        <v>37</v>
      </c>
      <c r="M38" t="n">
        <v>17</v>
      </c>
      <c r="N38" t="n">
        <v>50.29</v>
      </c>
      <c r="O38" t="n">
        <v>27821.09</v>
      </c>
      <c r="P38" t="n">
        <v>891.67</v>
      </c>
      <c r="Q38" t="n">
        <v>1261.89</v>
      </c>
      <c r="R38" t="n">
        <v>127.81</v>
      </c>
      <c r="S38" t="n">
        <v>108.84</v>
      </c>
      <c r="T38" t="n">
        <v>8555.959999999999</v>
      </c>
      <c r="U38" t="n">
        <v>0.85</v>
      </c>
      <c r="V38" t="n">
        <v>0.93</v>
      </c>
      <c r="W38" t="n">
        <v>20.68</v>
      </c>
      <c r="X38" t="n">
        <v>0.52</v>
      </c>
      <c r="Y38" t="n">
        <v>0.5</v>
      </c>
      <c r="Z38" t="n">
        <v>10</v>
      </c>
      <c r="AA38" t="n">
        <v>2785.193024589814</v>
      </c>
      <c r="AB38" t="n">
        <v>3810.823970288231</v>
      </c>
      <c r="AC38" t="n">
        <v>3447.124279088812</v>
      </c>
      <c r="AD38" t="n">
        <v>2785193.024589814</v>
      </c>
      <c r="AE38" t="n">
        <v>3810823.970288231</v>
      </c>
      <c r="AF38" t="n">
        <v>1.785019970377443e-06</v>
      </c>
      <c r="AG38" t="n">
        <v>3.38</v>
      </c>
      <c r="AH38" t="n">
        <v>3447124.279088812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1.2335</v>
      </c>
      <c r="E39" t="n">
        <v>81.06999999999999</v>
      </c>
      <c r="F39" t="n">
        <v>78.09</v>
      </c>
      <c r="G39" t="n">
        <v>260.3</v>
      </c>
      <c r="H39" t="n">
        <v>3</v>
      </c>
      <c r="I39" t="n">
        <v>18</v>
      </c>
      <c r="J39" t="n">
        <v>225.35</v>
      </c>
      <c r="K39" t="n">
        <v>51.39</v>
      </c>
      <c r="L39" t="n">
        <v>38</v>
      </c>
      <c r="M39" t="n">
        <v>16</v>
      </c>
      <c r="N39" t="n">
        <v>50.96</v>
      </c>
      <c r="O39" t="n">
        <v>28027.19</v>
      </c>
      <c r="P39" t="n">
        <v>891.88</v>
      </c>
      <c r="Q39" t="n">
        <v>1261.87</v>
      </c>
      <c r="R39" t="n">
        <v>127.63</v>
      </c>
      <c r="S39" t="n">
        <v>108.84</v>
      </c>
      <c r="T39" t="n">
        <v>8471.620000000001</v>
      </c>
      <c r="U39" t="n">
        <v>0.85</v>
      </c>
      <c r="V39" t="n">
        <v>0.93</v>
      </c>
      <c r="W39" t="n">
        <v>20.67</v>
      </c>
      <c r="X39" t="n">
        <v>0.51</v>
      </c>
      <c r="Y39" t="n">
        <v>0.5</v>
      </c>
      <c r="Z39" t="n">
        <v>10</v>
      </c>
      <c r="AA39" t="n">
        <v>2783.895336990788</v>
      </c>
      <c r="AB39" t="n">
        <v>3809.048416865308</v>
      </c>
      <c r="AC39" t="n">
        <v>3445.518181992569</v>
      </c>
      <c r="AD39" t="n">
        <v>2783895.336990788</v>
      </c>
      <c r="AE39" t="n">
        <v>3809048.416865308</v>
      </c>
      <c r="AF39" t="n">
        <v>1.786033528115328e-06</v>
      </c>
      <c r="AG39" t="n">
        <v>3.377916666666666</v>
      </c>
      <c r="AH39" t="n">
        <v>3445518.181992569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1.2337</v>
      </c>
      <c r="E40" t="n">
        <v>81.05</v>
      </c>
      <c r="F40" t="n">
        <v>78.06999999999999</v>
      </c>
      <c r="G40" t="n">
        <v>260.24</v>
      </c>
      <c r="H40" t="n">
        <v>3.05</v>
      </c>
      <c r="I40" t="n">
        <v>18</v>
      </c>
      <c r="J40" t="n">
        <v>227.03</v>
      </c>
      <c r="K40" t="n">
        <v>51.39</v>
      </c>
      <c r="L40" t="n">
        <v>39</v>
      </c>
      <c r="M40" t="n">
        <v>16</v>
      </c>
      <c r="N40" t="n">
        <v>51.64</v>
      </c>
      <c r="O40" t="n">
        <v>28234.24</v>
      </c>
      <c r="P40" t="n">
        <v>888.41</v>
      </c>
      <c r="Q40" t="n">
        <v>1261.9</v>
      </c>
      <c r="R40" t="n">
        <v>127</v>
      </c>
      <c r="S40" t="n">
        <v>108.84</v>
      </c>
      <c r="T40" t="n">
        <v>8158.11</v>
      </c>
      <c r="U40" t="n">
        <v>0.86</v>
      </c>
      <c r="V40" t="n">
        <v>0.93</v>
      </c>
      <c r="W40" t="n">
        <v>20.67</v>
      </c>
      <c r="X40" t="n">
        <v>0.49</v>
      </c>
      <c r="Y40" t="n">
        <v>0.5</v>
      </c>
      <c r="Z40" t="n">
        <v>10</v>
      </c>
      <c r="AA40" t="n">
        <v>2776.382316799819</v>
      </c>
      <c r="AB40" t="n">
        <v>3798.768771188965</v>
      </c>
      <c r="AC40" t="n">
        <v>3436.219611272003</v>
      </c>
      <c r="AD40" t="n">
        <v>2776382.316799819</v>
      </c>
      <c r="AE40" t="n">
        <v>3798768.771188965</v>
      </c>
      <c r="AF40" t="n">
        <v>1.786323116040438e-06</v>
      </c>
      <c r="AG40" t="n">
        <v>3.377083333333333</v>
      </c>
      <c r="AH40" t="n">
        <v>3436219.611272003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1.2348</v>
      </c>
      <c r="E41" t="n">
        <v>80.98</v>
      </c>
      <c r="F41" t="n">
        <v>78.03</v>
      </c>
      <c r="G41" t="n">
        <v>275.42</v>
      </c>
      <c r="H41" t="n">
        <v>3.11</v>
      </c>
      <c r="I41" t="n">
        <v>17</v>
      </c>
      <c r="J41" t="n">
        <v>228.71</v>
      </c>
      <c r="K41" t="n">
        <v>51.39</v>
      </c>
      <c r="L41" t="n">
        <v>40</v>
      </c>
      <c r="M41" t="n">
        <v>15</v>
      </c>
      <c r="N41" t="n">
        <v>52.32</v>
      </c>
      <c r="O41" t="n">
        <v>28442.24</v>
      </c>
      <c r="P41" t="n">
        <v>884.7</v>
      </c>
      <c r="Q41" t="n">
        <v>1261.89</v>
      </c>
      <c r="R41" t="n">
        <v>125.66</v>
      </c>
      <c r="S41" t="n">
        <v>108.84</v>
      </c>
      <c r="T41" t="n">
        <v>7493.7</v>
      </c>
      <c r="U41" t="n">
        <v>0.87</v>
      </c>
      <c r="V41" t="n">
        <v>0.93</v>
      </c>
      <c r="W41" t="n">
        <v>20.67</v>
      </c>
      <c r="X41" t="n">
        <v>0.45</v>
      </c>
      <c r="Y41" t="n">
        <v>0.5</v>
      </c>
      <c r="Z41" t="n">
        <v>10</v>
      </c>
      <c r="AA41" t="n">
        <v>2766.132164931988</v>
      </c>
      <c r="AB41" t="n">
        <v>3784.744061198611</v>
      </c>
      <c r="AC41" t="n">
        <v>3423.533399919325</v>
      </c>
      <c r="AD41" t="n">
        <v>2766132.164931987</v>
      </c>
      <c r="AE41" t="n">
        <v>3784744.061198611</v>
      </c>
      <c r="AF41" t="n">
        <v>1.787915849628542e-06</v>
      </c>
      <c r="AG41" t="n">
        <v>3.374166666666667</v>
      </c>
      <c r="AH41" t="n">
        <v>3423533.399919325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1.0633</v>
      </c>
      <c r="E2" t="n">
        <v>94.04000000000001</v>
      </c>
      <c r="F2" t="n">
        <v>87.93000000000001</v>
      </c>
      <c r="G2" t="n">
        <v>14.78</v>
      </c>
      <c r="H2" t="n">
        <v>0.34</v>
      </c>
      <c r="I2" t="n">
        <v>357</v>
      </c>
      <c r="J2" t="n">
        <v>51.33</v>
      </c>
      <c r="K2" t="n">
        <v>24.83</v>
      </c>
      <c r="L2" t="n">
        <v>1</v>
      </c>
      <c r="M2" t="n">
        <v>355</v>
      </c>
      <c r="N2" t="n">
        <v>5.51</v>
      </c>
      <c r="O2" t="n">
        <v>6564.78</v>
      </c>
      <c r="P2" t="n">
        <v>494.88</v>
      </c>
      <c r="Q2" t="n">
        <v>1262.41</v>
      </c>
      <c r="R2" t="n">
        <v>447.3</v>
      </c>
      <c r="S2" t="n">
        <v>108.84</v>
      </c>
      <c r="T2" t="n">
        <v>166614.24</v>
      </c>
      <c r="U2" t="n">
        <v>0.24</v>
      </c>
      <c r="V2" t="n">
        <v>0.82</v>
      </c>
      <c r="W2" t="n">
        <v>21.24</v>
      </c>
      <c r="X2" t="n">
        <v>10.33</v>
      </c>
      <c r="Y2" t="n">
        <v>0.5</v>
      </c>
      <c r="Z2" t="n">
        <v>10</v>
      </c>
      <c r="AA2" t="n">
        <v>1892.456421273447</v>
      </c>
      <c r="AB2" t="n">
        <v>2589.342364871259</v>
      </c>
      <c r="AC2" t="n">
        <v>2342.219163732779</v>
      </c>
      <c r="AD2" t="n">
        <v>1892456.421273447</v>
      </c>
      <c r="AE2" t="n">
        <v>2589342.364871259</v>
      </c>
      <c r="AF2" t="n">
        <v>2.75980412831358e-06</v>
      </c>
      <c r="AG2" t="n">
        <v>3.918333333333333</v>
      </c>
      <c r="AH2" t="n">
        <v>2342219.163732779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1.1642</v>
      </c>
      <c r="E3" t="n">
        <v>85.90000000000001</v>
      </c>
      <c r="F3" t="n">
        <v>82.18000000000001</v>
      </c>
      <c r="G3" t="n">
        <v>30.63</v>
      </c>
      <c r="H3" t="n">
        <v>0.66</v>
      </c>
      <c r="I3" t="n">
        <v>161</v>
      </c>
      <c r="J3" t="n">
        <v>52.47</v>
      </c>
      <c r="K3" t="n">
        <v>24.83</v>
      </c>
      <c r="L3" t="n">
        <v>2</v>
      </c>
      <c r="M3" t="n">
        <v>159</v>
      </c>
      <c r="N3" t="n">
        <v>5.64</v>
      </c>
      <c r="O3" t="n">
        <v>6705.1</v>
      </c>
      <c r="P3" t="n">
        <v>445.21</v>
      </c>
      <c r="Q3" t="n">
        <v>1262.1</v>
      </c>
      <c r="R3" t="n">
        <v>260.92</v>
      </c>
      <c r="S3" t="n">
        <v>108.84</v>
      </c>
      <c r="T3" t="n">
        <v>74402.60000000001</v>
      </c>
      <c r="U3" t="n">
        <v>0.42</v>
      </c>
      <c r="V3" t="n">
        <v>0.88</v>
      </c>
      <c r="W3" t="n">
        <v>20.9</v>
      </c>
      <c r="X3" t="n">
        <v>4.59</v>
      </c>
      <c r="Y3" t="n">
        <v>0.5</v>
      </c>
      <c r="Z3" t="n">
        <v>10</v>
      </c>
      <c r="AA3" t="n">
        <v>1581.829766055057</v>
      </c>
      <c r="AB3" t="n">
        <v>2164.329271320601</v>
      </c>
      <c r="AC3" t="n">
        <v>1957.768723320973</v>
      </c>
      <c r="AD3" t="n">
        <v>1581829.766055058</v>
      </c>
      <c r="AE3" t="n">
        <v>2164329.271320601</v>
      </c>
      <c r="AF3" t="n">
        <v>3.021690930294996e-06</v>
      </c>
      <c r="AG3" t="n">
        <v>3.579166666666667</v>
      </c>
      <c r="AH3" t="n">
        <v>1957768.723320973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1.1984</v>
      </c>
      <c r="E4" t="n">
        <v>83.44</v>
      </c>
      <c r="F4" t="n">
        <v>80.45999999999999</v>
      </c>
      <c r="G4" t="n">
        <v>47.8</v>
      </c>
      <c r="H4" t="n">
        <v>0.97</v>
      </c>
      <c r="I4" t="n">
        <v>101</v>
      </c>
      <c r="J4" t="n">
        <v>53.61</v>
      </c>
      <c r="K4" t="n">
        <v>24.83</v>
      </c>
      <c r="L4" t="n">
        <v>3</v>
      </c>
      <c r="M4" t="n">
        <v>99</v>
      </c>
      <c r="N4" t="n">
        <v>5.78</v>
      </c>
      <c r="O4" t="n">
        <v>6845.59</v>
      </c>
      <c r="P4" t="n">
        <v>417.45</v>
      </c>
      <c r="Q4" t="n">
        <v>1262</v>
      </c>
      <c r="R4" t="n">
        <v>204.53</v>
      </c>
      <c r="S4" t="n">
        <v>108.84</v>
      </c>
      <c r="T4" t="n">
        <v>46507.03</v>
      </c>
      <c r="U4" t="n">
        <v>0.53</v>
      </c>
      <c r="V4" t="n">
        <v>0.9</v>
      </c>
      <c r="W4" t="n">
        <v>20.81</v>
      </c>
      <c r="X4" t="n">
        <v>2.87</v>
      </c>
      <c r="Y4" t="n">
        <v>0.5</v>
      </c>
      <c r="Z4" t="n">
        <v>10</v>
      </c>
      <c r="AA4" t="n">
        <v>1467.943791584935</v>
      </c>
      <c r="AB4" t="n">
        <v>2008.505456755984</v>
      </c>
      <c r="AC4" t="n">
        <v>1816.816514918306</v>
      </c>
      <c r="AD4" t="n">
        <v>1467943.791584935</v>
      </c>
      <c r="AE4" t="n">
        <v>2008505.456755984</v>
      </c>
      <c r="AF4" t="n">
        <v>3.110457319073633e-06</v>
      </c>
      <c r="AG4" t="n">
        <v>3.476666666666667</v>
      </c>
      <c r="AH4" t="n">
        <v>1816816.514918306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1.2158</v>
      </c>
      <c r="E5" t="n">
        <v>82.25</v>
      </c>
      <c r="F5" t="n">
        <v>79.62</v>
      </c>
      <c r="G5" t="n">
        <v>66.34999999999999</v>
      </c>
      <c r="H5" t="n">
        <v>1.27</v>
      </c>
      <c r="I5" t="n">
        <v>72</v>
      </c>
      <c r="J5" t="n">
        <v>54.75</v>
      </c>
      <c r="K5" t="n">
        <v>24.83</v>
      </c>
      <c r="L5" t="n">
        <v>4</v>
      </c>
      <c r="M5" t="n">
        <v>64</v>
      </c>
      <c r="N5" t="n">
        <v>5.92</v>
      </c>
      <c r="O5" t="n">
        <v>6986.39</v>
      </c>
      <c r="P5" t="n">
        <v>393.53</v>
      </c>
      <c r="Q5" t="n">
        <v>1261.95</v>
      </c>
      <c r="R5" t="n">
        <v>176.95</v>
      </c>
      <c r="S5" t="n">
        <v>108.84</v>
      </c>
      <c r="T5" t="n">
        <v>32864.44</v>
      </c>
      <c r="U5" t="n">
        <v>0.62</v>
      </c>
      <c r="V5" t="n">
        <v>0.91</v>
      </c>
      <c r="W5" t="n">
        <v>20.77</v>
      </c>
      <c r="X5" t="n">
        <v>2.03</v>
      </c>
      <c r="Y5" t="n">
        <v>0.5</v>
      </c>
      <c r="Z5" t="n">
        <v>10</v>
      </c>
      <c r="AA5" t="n">
        <v>1393.279536384086</v>
      </c>
      <c r="AB5" t="n">
        <v>1906.346528835717</v>
      </c>
      <c r="AC5" t="n">
        <v>1724.407491697793</v>
      </c>
      <c r="AD5" t="n">
        <v>1393279.536384086</v>
      </c>
      <c r="AE5" t="n">
        <v>1906346.528835717</v>
      </c>
      <c r="AF5" t="n">
        <v>3.155619165996097e-06</v>
      </c>
      <c r="AG5" t="n">
        <v>3.427083333333333</v>
      </c>
      <c r="AH5" t="n">
        <v>1724407.491697793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1.2189</v>
      </c>
      <c r="E6" t="n">
        <v>82.04000000000001</v>
      </c>
      <c r="F6" t="n">
        <v>79.5</v>
      </c>
      <c r="G6" t="n">
        <v>73.38</v>
      </c>
      <c r="H6" t="n">
        <v>1.55</v>
      </c>
      <c r="I6" t="n">
        <v>65</v>
      </c>
      <c r="J6" t="n">
        <v>55.89</v>
      </c>
      <c r="K6" t="n">
        <v>24.83</v>
      </c>
      <c r="L6" t="n">
        <v>5</v>
      </c>
      <c r="M6" t="n">
        <v>1</v>
      </c>
      <c r="N6" t="n">
        <v>6.07</v>
      </c>
      <c r="O6" t="n">
        <v>7127.49</v>
      </c>
      <c r="P6" t="n">
        <v>388.64</v>
      </c>
      <c r="Q6" t="n">
        <v>1262.12</v>
      </c>
      <c r="R6" t="n">
        <v>170.36</v>
      </c>
      <c r="S6" t="n">
        <v>108.84</v>
      </c>
      <c r="T6" t="n">
        <v>29601.07</v>
      </c>
      <c r="U6" t="n">
        <v>0.64</v>
      </c>
      <c r="V6" t="n">
        <v>0.91</v>
      </c>
      <c r="W6" t="n">
        <v>20.84</v>
      </c>
      <c r="X6" t="n">
        <v>1.91</v>
      </c>
      <c r="Y6" t="n">
        <v>0.5</v>
      </c>
      <c r="Z6" t="n">
        <v>10</v>
      </c>
      <c r="AA6" t="n">
        <v>1379.168128931132</v>
      </c>
      <c r="AB6" t="n">
        <v>1887.038678607226</v>
      </c>
      <c r="AC6" t="n">
        <v>1706.942355596372</v>
      </c>
      <c r="AD6" t="n">
        <v>1379168.128931132</v>
      </c>
      <c r="AE6" t="n">
        <v>1887038.678607226</v>
      </c>
      <c r="AF6" t="n">
        <v>3.163665242171939e-06</v>
      </c>
      <c r="AG6" t="n">
        <v>3.418333333333333</v>
      </c>
      <c r="AH6" t="n">
        <v>1706942.355596372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1.2188</v>
      </c>
      <c r="E7" t="n">
        <v>82.05</v>
      </c>
      <c r="F7" t="n">
        <v>79.5</v>
      </c>
      <c r="G7" t="n">
        <v>73.39</v>
      </c>
      <c r="H7" t="n">
        <v>1.82</v>
      </c>
      <c r="I7" t="n">
        <v>65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395.81</v>
      </c>
      <c r="Q7" t="n">
        <v>1262.13</v>
      </c>
      <c r="R7" t="n">
        <v>170.62</v>
      </c>
      <c r="S7" t="n">
        <v>108.84</v>
      </c>
      <c r="T7" t="n">
        <v>29732.02</v>
      </c>
      <c r="U7" t="n">
        <v>0.64</v>
      </c>
      <c r="V7" t="n">
        <v>0.91</v>
      </c>
      <c r="W7" t="n">
        <v>20.83</v>
      </c>
      <c r="X7" t="n">
        <v>1.92</v>
      </c>
      <c r="Y7" t="n">
        <v>0.5</v>
      </c>
      <c r="Z7" t="n">
        <v>10</v>
      </c>
      <c r="AA7" t="n">
        <v>1393.51090477481</v>
      </c>
      <c r="AB7" t="n">
        <v>1906.66309727516</v>
      </c>
      <c r="AC7" t="n">
        <v>1724.693847289682</v>
      </c>
      <c r="AD7" t="n">
        <v>1393510.90477481</v>
      </c>
      <c r="AE7" t="n">
        <v>1906663.09727516</v>
      </c>
      <c r="AF7" t="n">
        <v>3.163405691327557e-06</v>
      </c>
      <c r="AG7" t="n">
        <v>3.41875</v>
      </c>
      <c r="AH7" t="n">
        <v>1724693.847289682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0.7963</v>
      </c>
      <c r="E2" t="n">
        <v>125.58</v>
      </c>
      <c r="F2" t="n">
        <v>101.43</v>
      </c>
      <c r="G2" t="n">
        <v>7.54</v>
      </c>
      <c r="H2" t="n">
        <v>0.13</v>
      </c>
      <c r="I2" t="n">
        <v>807</v>
      </c>
      <c r="J2" t="n">
        <v>133.21</v>
      </c>
      <c r="K2" t="n">
        <v>46.47</v>
      </c>
      <c r="L2" t="n">
        <v>1</v>
      </c>
      <c r="M2" t="n">
        <v>805</v>
      </c>
      <c r="N2" t="n">
        <v>20.75</v>
      </c>
      <c r="O2" t="n">
        <v>16663.42</v>
      </c>
      <c r="P2" t="n">
        <v>1118.78</v>
      </c>
      <c r="Q2" t="n">
        <v>1262.84</v>
      </c>
      <c r="R2" t="n">
        <v>887.52</v>
      </c>
      <c r="S2" t="n">
        <v>108.84</v>
      </c>
      <c r="T2" t="n">
        <v>384473.75</v>
      </c>
      <c r="U2" t="n">
        <v>0.12</v>
      </c>
      <c r="V2" t="n">
        <v>0.71</v>
      </c>
      <c r="W2" t="n">
        <v>21.98</v>
      </c>
      <c r="X2" t="n">
        <v>23.8</v>
      </c>
      <c r="Y2" t="n">
        <v>0.5</v>
      </c>
      <c r="Z2" t="n">
        <v>10</v>
      </c>
      <c r="AA2" t="n">
        <v>5257.353564468985</v>
      </c>
      <c r="AB2" t="n">
        <v>7193.343084976775</v>
      </c>
      <c r="AC2" t="n">
        <v>6506.820516866748</v>
      </c>
      <c r="AD2" t="n">
        <v>5257353.564468985</v>
      </c>
      <c r="AE2" t="n">
        <v>7193343.084976775</v>
      </c>
      <c r="AF2" t="n">
        <v>1.284759355563427e-06</v>
      </c>
      <c r="AG2" t="n">
        <v>5.2325</v>
      </c>
      <c r="AH2" t="n">
        <v>6506820.516866748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1.0077</v>
      </c>
      <c r="E3" t="n">
        <v>99.23999999999999</v>
      </c>
      <c r="F3" t="n">
        <v>87.61</v>
      </c>
      <c r="G3" t="n">
        <v>15.15</v>
      </c>
      <c r="H3" t="n">
        <v>0.26</v>
      </c>
      <c r="I3" t="n">
        <v>347</v>
      </c>
      <c r="J3" t="n">
        <v>134.55</v>
      </c>
      <c r="K3" t="n">
        <v>46.47</v>
      </c>
      <c r="L3" t="n">
        <v>2</v>
      </c>
      <c r="M3" t="n">
        <v>345</v>
      </c>
      <c r="N3" t="n">
        <v>21.09</v>
      </c>
      <c r="O3" t="n">
        <v>16828.84</v>
      </c>
      <c r="P3" t="n">
        <v>962.25</v>
      </c>
      <c r="Q3" t="n">
        <v>1262.31</v>
      </c>
      <c r="R3" t="n">
        <v>437.38</v>
      </c>
      <c r="S3" t="n">
        <v>108.84</v>
      </c>
      <c r="T3" t="n">
        <v>161704.58</v>
      </c>
      <c r="U3" t="n">
        <v>0.25</v>
      </c>
      <c r="V3" t="n">
        <v>0.83</v>
      </c>
      <c r="W3" t="n">
        <v>21.21</v>
      </c>
      <c r="X3" t="n">
        <v>10.01</v>
      </c>
      <c r="Y3" t="n">
        <v>0.5</v>
      </c>
      <c r="Z3" t="n">
        <v>10</v>
      </c>
      <c r="AA3" t="n">
        <v>3584.338387996463</v>
      </c>
      <c r="AB3" t="n">
        <v>4904.249912306474</v>
      </c>
      <c r="AC3" t="n">
        <v>4436.195183833742</v>
      </c>
      <c r="AD3" t="n">
        <v>3584338.387996463</v>
      </c>
      <c r="AE3" t="n">
        <v>4904249.912306474</v>
      </c>
      <c r="AF3" t="n">
        <v>1.625834487757461e-06</v>
      </c>
      <c r="AG3" t="n">
        <v>4.135</v>
      </c>
      <c r="AH3" t="n">
        <v>4436195.183833742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1.0862</v>
      </c>
      <c r="E4" t="n">
        <v>92.06</v>
      </c>
      <c r="F4" t="n">
        <v>83.89</v>
      </c>
      <c r="G4" t="n">
        <v>22.88</v>
      </c>
      <c r="H4" t="n">
        <v>0.39</v>
      </c>
      <c r="I4" t="n">
        <v>220</v>
      </c>
      <c r="J4" t="n">
        <v>135.9</v>
      </c>
      <c r="K4" t="n">
        <v>46.47</v>
      </c>
      <c r="L4" t="n">
        <v>3</v>
      </c>
      <c r="M4" t="n">
        <v>218</v>
      </c>
      <c r="N4" t="n">
        <v>21.43</v>
      </c>
      <c r="O4" t="n">
        <v>16994.64</v>
      </c>
      <c r="P4" t="n">
        <v>916.4299999999999</v>
      </c>
      <c r="Q4" t="n">
        <v>1262.18</v>
      </c>
      <c r="R4" t="n">
        <v>316.43</v>
      </c>
      <c r="S4" t="n">
        <v>108.84</v>
      </c>
      <c r="T4" t="n">
        <v>101864.74</v>
      </c>
      <c r="U4" t="n">
        <v>0.34</v>
      </c>
      <c r="V4" t="n">
        <v>0.86</v>
      </c>
      <c r="W4" t="n">
        <v>21</v>
      </c>
      <c r="X4" t="n">
        <v>6.3</v>
      </c>
      <c r="Y4" t="n">
        <v>0.5</v>
      </c>
      <c r="Z4" t="n">
        <v>10</v>
      </c>
      <c r="AA4" t="n">
        <v>3174.692796958313</v>
      </c>
      <c r="AB4" t="n">
        <v>4343.754742360048</v>
      </c>
      <c r="AC4" t="n">
        <v>3929.19288624711</v>
      </c>
      <c r="AD4" t="n">
        <v>3174692.796958313</v>
      </c>
      <c r="AE4" t="n">
        <v>4343754.742360048</v>
      </c>
      <c r="AF4" t="n">
        <v>1.752487268633674e-06</v>
      </c>
      <c r="AG4" t="n">
        <v>3.835833333333333</v>
      </c>
      <c r="AH4" t="n">
        <v>3929192.886247111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1.1266</v>
      </c>
      <c r="E5" t="n">
        <v>88.76000000000001</v>
      </c>
      <c r="F5" t="n">
        <v>82.2</v>
      </c>
      <c r="G5" t="n">
        <v>30.63</v>
      </c>
      <c r="H5" t="n">
        <v>0.52</v>
      </c>
      <c r="I5" t="n">
        <v>161</v>
      </c>
      <c r="J5" t="n">
        <v>137.25</v>
      </c>
      <c r="K5" t="n">
        <v>46.47</v>
      </c>
      <c r="L5" t="n">
        <v>4</v>
      </c>
      <c r="M5" t="n">
        <v>159</v>
      </c>
      <c r="N5" t="n">
        <v>21.78</v>
      </c>
      <c r="O5" t="n">
        <v>17160.92</v>
      </c>
      <c r="P5" t="n">
        <v>892.92</v>
      </c>
      <c r="Q5" t="n">
        <v>1262.15</v>
      </c>
      <c r="R5" t="n">
        <v>260.84</v>
      </c>
      <c r="S5" t="n">
        <v>108.84</v>
      </c>
      <c r="T5" t="n">
        <v>74361.03</v>
      </c>
      <c r="U5" t="n">
        <v>0.42</v>
      </c>
      <c r="V5" t="n">
        <v>0.88</v>
      </c>
      <c r="W5" t="n">
        <v>20.91</v>
      </c>
      <c r="X5" t="n">
        <v>4.61</v>
      </c>
      <c r="Y5" t="n">
        <v>0.5</v>
      </c>
      <c r="Z5" t="n">
        <v>10</v>
      </c>
      <c r="AA5" t="n">
        <v>2989.148486308362</v>
      </c>
      <c r="AB5" t="n">
        <v>4089.884830891499</v>
      </c>
      <c r="AC5" t="n">
        <v>3699.551962820472</v>
      </c>
      <c r="AD5" t="n">
        <v>2989148.486308362</v>
      </c>
      <c r="AE5" t="n">
        <v>4089884.830891499</v>
      </c>
      <c r="AF5" t="n">
        <v>1.817669081976337e-06</v>
      </c>
      <c r="AG5" t="n">
        <v>3.698333333333334</v>
      </c>
      <c r="AH5" t="n">
        <v>3699551.962820472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1.1516</v>
      </c>
      <c r="E6" t="n">
        <v>86.84</v>
      </c>
      <c r="F6" t="n">
        <v>81.2</v>
      </c>
      <c r="G6" t="n">
        <v>38.36</v>
      </c>
      <c r="H6" t="n">
        <v>0.64</v>
      </c>
      <c r="I6" t="n">
        <v>127</v>
      </c>
      <c r="J6" t="n">
        <v>138.6</v>
      </c>
      <c r="K6" t="n">
        <v>46.47</v>
      </c>
      <c r="L6" t="n">
        <v>5</v>
      </c>
      <c r="M6" t="n">
        <v>125</v>
      </c>
      <c r="N6" t="n">
        <v>22.13</v>
      </c>
      <c r="O6" t="n">
        <v>17327.69</v>
      </c>
      <c r="P6" t="n">
        <v>877.09</v>
      </c>
      <c r="Q6" t="n">
        <v>1262.03</v>
      </c>
      <c r="R6" t="n">
        <v>228.19</v>
      </c>
      <c r="S6" t="n">
        <v>108.84</v>
      </c>
      <c r="T6" t="n">
        <v>58205.19</v>
      </c>
      <c r="U6" t="n">
        <v>0.48</v>
      </c>
      <c r="V6" t="n">
        <v>0.89</v>
      </c>
      <c r="W6" t="n">
        <v>20.86</v>
      </c>
      <c r="X6" t="n">
        <v>3.61</v>
      </c>
      <c r="Y6" t="n">
        <v>0.5</v>
      </c>
      <c r="Z6" t="n">
        <v>10</v>
      </c>
      <c r="AA6" t="n">
        <v>2878.726727105106</v>
      </c>
      <c r="AB6" t="n">
        <v>3938.800908485389</v>
      </c>
      <c r="AC6" t="n">
        <v>3562.887277921189</v>
      </c>
      <c r="AD6" t="n">
        <v>2878726.727105106</v>
      </c>
      <c r="AE6" t="n">
        <v>3938800.908485389</v>
      </c>
      <c r="AF6" t="n">
        <v>1.858004362510163e-06</v>
      </c>
      <c r="AG6" t="n">
        <v>3.618333333333334</v>
      </c>
      <c r="AH6" t="n">
        <v>3562887.277921189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1.1681</v>
      </c>
      <c r="E7" t="n">
        <v>85.61</v>
      </c>
      <c r="F7" t="n">
        <v>80.56999999999999</v>
      </c>
      <c r="G7" t="n">
        <v>46.04</v>
      </c>
      <c r="H7" t="n">
        <v>0.76</v>
      </c>
      <c r="I7" t="n">
        <v>105</v>
      </c>
      <c r="J7" t="n">
        <v>139.95</v>
      </c>
      <c r="K7" t="n">
        <v>46.47</v>
      </c>
      <c r="L7" t="n">
        <v>6</v>
      </c>
      <c r="M7" t="n">
        <v>103</v>
      </c>
      <c r="N7" t="n">
        <v>22.49</v>
      </c>
      <c r="O7" t="n">
        <v>17494.97</v>
      </c>
      <c r="P7" t="n">
        <v>865.29</v>
      </c>
      <c r="Q7" t="n">
        <v>1261.97</v>
      </c>
      <c r="R7" t="n">
        <v>207.89</v>
      </c>
      <c r="S7" t="n">
        <v>108.84</v>
      </c>
      <c r="T7" t="n">
        <v>48169.58</v>
      </c>
      <c r="U7" t="n">
        <v>0.52</v>
      </c>
      <c r="V7" t="n">
        <v>0.9</v>
      </c>
      <c r="W7" t="n">
        <v>20.82</v>
      </c>
      <c r="X7" t="n">
        <v>2.98</v>
      </c>
      <c r="Y7" t="n">
        <v>0.5</v>
      </c>
      <c r="Z7" t="n">
        <v>10</v>
      </c>
      <c r="AA7" t="n">
        <v>2805.999101309813</v>
      </c>
      <c r="AB7" t="n">
        <v>3839.291762355859</v>
      </c>
      <c r="AC7" t="n">
        <v>3472.875145036302</v>
      </c>
      <c r="AD7" t="n">
        <v>2805999.101309814</v>
      </c>
      <c r="AE7" t="n">
        <v>3839291.762355859</v>
      </c>
      <c r="AF7" t="n">
        <v>1.884625647662488e-06</v>
      </c>
      <c r="AG7" t="n">
        <v>3.567083333333333</v>
      </c>
      <c r="AH7" t="n">
        <v>3472875.145036303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1.1804</v>
      </c>
      <c r="E8" t="n">
        <v>84.70999999999999</v>
      </c>
      <c r="F8" t="n">
        <v>80.11</v>
      </c>
      <c r="G8" t="n">
        <v>54.01</v>
      </c>
      <c r="H8" t="n">
        <v>0.88</v>
      </c>
      <c r="I8" t="n">
        <v>89</v>
      </c>
      <c r="J8" t="n">
        <v>141.31</v>
      </c>
      <c r="K8" t="n">
        <v>46.47</v>
      </c>
      <c r="L8" t="n">
        <v>7</v>
      </c>
      <c r="M8" t="n">
        <v>87</v>
      </c>
      <c r="N8" t="n">
        <v>22.85</v>
      </c>
      <c r="O8" t="n">
        <v>17662.75</v>
      </c>
      <c r="P8" t="n">
        <v>855.6900000000001</v>
      </c>
      <c r="Q8" t="n">
        <v>1261.97</v>
      </c>
      <c r="R8" t="n">
        <v>193.2</v>
      </c>
      <c r="S8" t="n">
        <v>108.84</v>
      </c>
      <c r="T8" t="n">
        <v>40904.28</v>
      </c>
      <c r="U8" t="n">
        <v>0.5600000000000001</v>
      </c>
      <c r="V8" t="n">
        <v>0.9</v>
      </c>
      <c r="W8" t="n">
        <v>20.79</v>
      </c>
      <c r="X8" t="n">
        <v>2.52</v>
      </c>
      <c r="Y8" t="n">
        <v>0.5</v>
      </c>
      <c r="Z8" t="n">
        <v>10</v>
      </c>
      <c r="AA8" t="n">
        <v>2751.573764885214</v>
      </c>
      <c r="AB8" t="n">
        <v>3764.824615983334</v>
      </c>
      <c r="AC8" t="n">
        <v>3405.515038598277</v>
      </c>
      <c r="AD8" t="n">
        <v>2751573.764885214</v>
      </c>
      <c r="AE8" t="n">
        <v>3764824.615983334</v>
      </c>
      <c r="AF8" t="n">
        <v>1.904470605685131e-06</v>
      </c>
      <c r="AG8" t="n">
        <v>3.529583333333333</v>
      </c>
      <c r="AH8" t="n">
        <v>3405515.038598278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1.1899</v>
      </c>
      <c r="E9" t="n">
        <v>84.04000000000001</v>
      </c>
      <c r="F9" t="n">
        <v>79.76000000000001</v>
      </c>
      <c r="G9" t="n">
        <v>62.15</v>
      </c>
      <c r="H9" t="n">
        <v>0.99</v>
      </c>
      <c r="I9" t="n">
        <v>77</v>
      </c>
      <c r="J9" t="n">
        <v>142.68</v>
      </c>
      <c r="K9" t="n">
        <v>46.47</v>
      </c>
      <c r="L9" t="n">
        <v>8</v>
      </c>
      <c r="M9" t="n">
        <v>75</v>
      </c>
      <c r="N9" t="n">
        <v>23.21</v>
      </c>
      <c r="O9" t="n">
        <v>17831.04</v>
      </c>
      <c r="P9" t="n">
        <v>846.84</v>
      </c>
      <c r="Q9" t="n">
        <v>1261.94</v>
      </c>
      <c r="R9" t="n">
        <v>181.58</v>
      </c>
      <c r="S9" t="n">
        <v>108.84</v>
      </c>
      <c r="T9" t="n">
        <v>35152.55</v>
      </c>
      <c r="U9" t="n">
        <v>0.6</v>
      </c>
      <c r="V9" t="n">
        <v>0.91</v>
      </c>
      <c r="W9" t="n">
        <v>20.78</v>
      </c>
      <c r="X9" t="n">
        <v>2.18</v>
      </c>
      <c r="Y9" t="n">
        <v>0.5</v>
      </c>
      <c r="Z9" t="n">
        <v>10</v>
      </c>
      <c r="AA9" t="n">
        <v>2707.458395121973</v>
      </c>
      <c r="AB9" t="n">
        <v>3704.464020840509</v>
      </c>
      <c r="AC9" t="n">
        <v>3350.915173939258</v>
      </c>
      <c r="AD9" t="n">
        <v>2707458.395121973</v>
      </c>
      <c r="AE9" t="n">
        <v>3704464.020840508</v>
      </c>
      <c r="AF9" t="n">
        <v>1.919798012287985e-06</v>
      </c>
      <c r="AG9" t="n">
        <v>3.501666666666667</v>
      </c>
      <c r="AH9" t="n">
        <v>3350915.173939258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1.1968</v>
      </c>
      <c r="E10" t="n">
        <v>83.55</v>
      </c>
      <c r="F10" t="n">
        <v>79.52</v>
      </c>
      <c r="G10" t="n">
        <v>70.17</v>
      </c>
      <c r="H10" t="n">
        <v>1.11</v>
      </c>
      <c r="I10" t="n">
        <v>68</v>
      </c>
      <c r="J10" t="n">
        <v>144.05</v>
      </c>
      <c r="K10" t="n">
        <v>46.47</v>
      </c>
      <c r="L10" t="n">
        <v>9</v>
      </c>
      <c r="M10" t="n">
        <v>66</v>
      </c>
      <c r="N10" t="n">
        <v>23.58</v>
      </c>
      <c r="O10" t="n">
        <v>17999.83</v>
      </c>
      <c r="P10" t="n">
        <v>838.85</v>
      </c>
      <c r="Q10" t="n">
        <v>1261.97</v>
      </c>
      <c r="R10" t="n">
        <v>174.17</v>
      </c>
      <c r="S10" t="n">
        <v>108.84</v>
      </c>
      <c r="T10" t="n">
        <v>31493.12</v>
      </c>
      <c r="U10" t="n">
        <v>0.62</v>
      </c>
      <c r="V10" t="n">
        <v>0.91</v>
      </c>
      <c r="W10" t="n">
        <v>20.75</v>
      </c>
      <c r="X10" t="n">
        <v>1.94</v>
      </c>
      <c r="Y10" t="n">
        <v>0.5</v>
      </c>
      <c r="Z10" t="n">
        <v>10</v>
      </c>
      <c r="AA10" t="n">
        <v>2672.761923005905</v>
      </c>
      <c r="AB10" t="n">
        <v>3656.990776990985</v>
      </c>
      <c r="AC10" t="n">
        <v>3307.972709853618</v>
      </c>
      <c r="AD10" t="n">
        <v>2672761.923005905</v>
      </c>
      <c r="AE10" t="n">
        <v>3656990.776990985</v>
      </c>
      <c r="AF10" t="n">
        <v>1.930930549715321e-06</v>
      </c>
      <c r="AG10" t="n">
        <v>3.48125</v>
      </c>
      <c r="AH10" t="n">
        <v>3307972.709853618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1.2031</v>
      </c>
      <c r="E11" t="n">
        <v>83.12</v>
      </c>
      <c r="F11" t="n">
        <v>79.28</v>
      </c>
      <c r="G11" t="n">
        <v>77.98</v>
      </c>
      <c r="H11" t="n">
        <v>1.22</v>
      </c>
      <c r="I11" t="n">
        <v>61</v>
      </c>
      <c r="J11" t="n">
        <v>145.42</v>
      </c>
      <c r="K11" t="n">
        <v>46.47</v>
      </c>
      <c r="L11" t="n">
        <v>10</v>
      </c>
      <c r="M11" t="n">
        <v>59</v>
      </c>
      <c r="N11" t="n">
        <v>23.95</v>
      </c>
      <c r="O11" t="n">
        <v>18169.15</v>
      </c>
      <c r="P11" t="n">
        <v>831.13</v>
      </c>
      <c r="Q11" t="n">
        <v>1261.9</v>
      </c>
      <c r="R11" t="n">
        <v>166.16</v>
      </c>
      <c r="S11" t="n">
        <v>108.84</v>
      </c>
      <c r="T11" t="n">
        <v>27520.97</v>
      </c>
      <c r="U11" t="n">
        <v>0.66</v>
      </c>
      <c r="V11" t="n">
        <v>0.91</v>
      </c>
      <c r="W11" t="n">
        <v>20.74</v>
      </c>
      <c r="X11" t="n">
        <v>1.69</v>
      </c>
      <c r="Y11" t="n">
        <v>0.5</v>
      </c>
      <c r="Z11" t="n">
        <v>10</v>
      </c>
      <c r="AA11" t="n">
        <v>2640.426564550973</v>
      </c>
      <c r="AB11" t="n">
        <v>3612.748113017608</v>
      </c>
      <c r="AC11" t="n">
        <v>3267.952503634894</v>
      </c>
      <c r="AD11" t="n">
        <v>2640426.564550973</v>
      </c>
      <c r="AE11" t="n">
        <v>3612748.113017608</v>
      </c>
      <c r="AF11" t="n">
        <v>1.941095040409845e-06</v>
      </c>
      <c r="AG11" t="n">
        <v>3.463333333333333</v>
      </c>
      <c r="AH11" t="n">
        <v>3267952.503634894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1.2076</v>
      </c>
      <c r="E12" t="n">
        <v>82.81</v>
      </c>
      <c r="F12" t="n">
        <v>79.13</v>
      </c>
      <c r="G12" t="n">
        <v>86.31999999999999</v>
      </c>
      <c r="H12" t="n">
        <v>1.33</v>
      </c>
      <c r="I12" t="n">
        <v>55</v>
      </c>
      <c r="J12" t="n">
        <v>146.8</v>
      </c>
      <c r="K12" t="n">
        <v>46.47</v>
      </c>
      <c r="L12" t="n">
        <v>11</v>
      </c>
      <c r="M12" t="n">
        <v>53</v>
      </c>
      <c r="N12" t="n">
        <v>24.33</v>
      </c>
      <c r="O12" t="n">
        <v>18338.99</v>
      </c>
      <c r="P12" t="n">
        <v>825.49</v>
      </c>
      <c r="Q12" t="n">
        <v>1261.91</v>
      </c>
      <c r="R12" t="n">
        <v>161.52</v>
      </c>
      <c r="S12" t="n">
        <v>108.84</v>
      </c>
      <c r="T12" t="n">
        <v>25232.78</v>
      </c>
      <c r="U12" t="n">
        <v>0.67</v>
      </c>
      <c r="V12" t="n">
        <v>0.92</v>
      </c>
      <c r="W12" t="n">
        <v>20.73</v>
      </c>
      <c r="X12" t="n">
        <v>1.54</v>
      </c>
      <c r="Y12" t="n">
        <v>0.5</v>
      </c>
      <c r="Z12" t="n">
        <v>10</v>
      </c>
      <c r="AA12" t="n">
        <v>2617.534254545523</v>
      </c>
      <c r="AB12" t="n">
        <v>3581.425844530709</v>
      </c>
      <c r="AC12" t="n">
        <v>3239.619588491306</v>
      </c>
      <c r="AD12" t="n">
        <v>2617534.254545523</v>
      </c>
      <c r="AE12" t="n">
        <v>3581425.844530709</v>
      </c>
      <c r="AF12" t="n">
        <v>1.948355390905934e-06</v>
      </c>
      <c r="AG12" t="n">
        <v>3.450416666666667</v>
      </c>
      <c r="AH12" t="n">
        <v>3239619.588491306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1.2119</v>
      </c>
      <c r="E13" t="n">
        <v>82.52</v>
      </c>
      <c r="F13" t="n">
        <v>78.98</v>
      </c>
      <c r="G13" t="n">
        <v>94.77</v>
      </c>
      <c r="H13" t="n">
        <v>1.43</v>
      </c>
      <c r="I13" t="n">
        <v>50</v>
      </c>
      <c r="J13" t="n">
        <v>148.18</v>
      </c>
      <c r="K13" t="n">
        <v>46.47</v>
      </c>
      <c r="L13" t="n">
        <v>12</v>
      </c>
      <c r="M13" t="n">
        <v>48</v>
      </c>
      <c r="N13" t="n">
        <v>24.71</v>
      </c>
      <c r="O13" t="n">
        <v>18509.36</v>
      </c>
      <c r="P13" t="n">
        <v>817.9299999999999</v>
      </c>
      <c r="Q13" t="n">
        <v>1261.93</v>
      </c>
      <c r="R13" t="n">
        <v>156.38</v>
      </c>
      <c r="S13" t="n">
        <v>108.84</v>
      </c>
      <c r="T13" t="n">
        <v>22688.64</v>
      </c>
      <c r="U13" t="n">
        <v>0.7</v>
      </c>
      <c r="V13" t="n">
        <v>0.92</v>
      </c>
      <c r="W13" t="n">
        <v>20.72</v>
      </c>
      <c r="X13" t="n">
        <v>1.39</v>
      </c>
      <c r="Y13" t="n">
        <v>0.5</v>
      </c>
      <c r="Z13" t="n">
        <v>10</v>
      </c>
      <c r="AA13" t="n">
        <v>2591.409659836173</v>
      </c>
      <c r="AB13" t="n">
        <v>3545.681021513597</v>
      </c>
      <c r="AC13" t="n">
        <v>3207.286201214774</v>
      </c>
      <c r="AD13" t="n">
        <v>2591409.659836173</v>
      </c>
      <c r="AE13" t="n">
        <v>3545681.021513598</v>
      </c>
      <c r="AF13" t="n">
        <v>1.955293059157751e-06</v>
      </c>
      <c r="AG13" t="n">
        <v>3.438333333333333</v>
      </c>
      <c r="AH13" t="n">
        <v>3207286.201214775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1.2145</v>
      </c>
      <c r="E14" t="n">
        <v>82.34</v>
      </c>
      <c r="F14" t="n">
        <v>78.90000000000001</v>
      </c>
      <c r="G14" t="n">
        <v>102.92</v>
      </c>
      <c r="H14" t="n">
        <v>1.54</v>
      </c>
      <c r="I14" t="n">
        <v>46</v>
      </c>
      <c r="J14" t="n">
        <v>149.56</v>
      </c>
      <c r="K14" t="n">
        <v>46.47</v>
      </c>
      <c r="L14" t="n">
        <v>13</v>
      </c>
      <c r="M14" t="n">
        <v>44</v>
      </c>
      <c r="N14" t="n">
        <v>25.1</v>
      </c>
      <c r="O14" t="n">
        <v>18680.25</v>
      </c>
      <c r="P14" t="n">
        <v>812.0700000000001</v>
      </c>
      <c r="Q14" t="n">
        <v>1261.95</v>
      </c>
      <c r="R14" t="n">
        <v>153.93</v>
      </c>
      <c r="S14" t="n">
        <v>108.84</v>
      </c>
      <c r="T14" t="n">
        <v>21485.07</v>
      </c>
      <c r="U14" t="n">
        <v>0.71</v>
      </c>
      <c r="V14" t="n">
        <v>0.92</v>
      </c>
      <c r="W14" t="n">
        <v>20.72</v>
      </c>
      <c r="X14" t="n">
        <v>1.32</v>
      </c>
      <c r="Y14" t="n">
        <v>0.5</v>
      </c>
      <c r="Z14" t="n">
        <v>10</v>
      </c>
      <c r="AA14" t="n">
        <v>2573.2592143926</v>
      </c>
      <c r="AB14" t="n">
        <v>3520.846781316561</v>
      </c>
      <c r="AC14" t="n">
        <v>3184.822106047069</v>
      </c>
      <c r="AD14" t="n">
        <v>2573259.2143926</v>
      </c>
      <c r="AE14" t="n">
        <v>3520846.781316561</v>
      </c>
      <c r="AF14" t="n">
        <v>1.959487928333269e-06</v>
      </c>
      <c r="AG14" t="n">
        <v>3.430833333333334</v>
      </c>
      <c r="AH14" t="n">
        <v>3184822.106047069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1.2175</v>
      </c>
      <c r="E15" t="n">
        <v>82.14</v>
      </c>
      <c r="F15" t="n">
        <v>78.78</v>
      </c>
      <c r="G15" t="n">
        <v>109.93</v>
      </c>
      <c r="H15" t="n">
        <v>1.64</v>
      </c>
      <c r="I15" t="n">
        <v>43</v>
      </c>
      <c r="J15" t="n">
        <v>150.95</v>
      </c>
      <c r="K15" t="n">
        <v>46.47</v>
      </c>
      <c r="L15" t="n">
        <v>14</v>
      </c>
      <c r="M15" t="n">
        <v>41</v>
      </c>
      <c r="N15" t="n">
        <v>25.49</v>
      </c>
      <c r="O15" t="n">
        <v>18851.69</v>
      </c>
      <c r="P15" t="n">
        <v>805.0599999999999</v>
      </c>
      <c r="Q15" t="n">
        <v>1261.93</v>
      </c>
      <c r="R15" t="n">
        <v>149.89</v>
      </c>
      <c r="S15" t="n">
        <v>108.84</v>
      </c>
      <c r="T15" t="n">
        <v>19479.37</v>
      </c>
      <c r="U15" t="n">
        <v>0.73</v>
      </c>
      <c r="V15" t="n">
        <v>0.92</v>
      </c>
      <c r="W15" t="n">
        <v>20.72</v>
      </c>
      <c r="X15" t="n">
        <v>1.2</v>
      </c>
      <c r="Y15" t="n">
        <v>0.5</v>
      </c>
      <c r="Z15" t="n">
        <v>10</v>
      </c>
      <c r="AA15" t="n">
        <v>2551.599021238324</v>
      </c>
      <c r="AB15" t="n">
        <v>3491.210349462599</v>
      </c>
      <c r="AC15" t="n">
        <v>3158.014133654257</v>
      </c>
      <c r="AD15" t="n">
        <v>2551599.021238324</v>
      </c>
      <c r="AE15" t="n">
        <v>3491210.349462599</v>
      </c>
      <c r="AF15" t="n">
        <v>1.964328161997329e-06</v>
      </c>
      <c r="AG15" t="n">
        <v>3.4225</v>
      </c>
      <c r="AH15" t="n">
        <v>3158014.133654256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1.2201</v>
      </c>
      <c r="E16" t="n">
        <v>81.95999999999999</v>
      </c>
      <c r="F16" t="n">
        <v>78.69</v>
      </c>
      <c r="G16" t="n">
        <v>118.04</v>
      </c>
      <c r="H16" t="n">
        <v>1.74</v>
      </c>
      <c r="I16" t="n">
        <v>40</v>
      </c>
      <c r="J16" t="n">
        <v>152.35</v>
      </c>
      <c r="K16" t="n">
        <v>46.47</v>
      </c>
      <c r="L16" t="n">
        <v>15</v>
      </c>
      <c r="M16" t="n">
        <v>38</v>
      </c>
      <c r="N16" t="n">
        <v>25.88</v>
      </c>
      <c r="O16" t="n">
        <v>19023.66</v>
      </c>
      <c r="P16" t="n">
        <v>798.36</v>
      </c>
      <c r="Q16" t="n">
        <v>1261.91</v>
      </c>
      <c r="R16" t="n">
        <v>147.28</v>
      </c>
      <c r="S16" t="n">
        <v>108.84</v>
      </c>
      <c r="T16" t="n">
        <v>18187.06</v>
      </c>
      <c r="U16" t="n">
        <v>0.74</v>
      </c>
      <c r="V16" t="n">
        <v>0.92</v>
      </c>
      <c r="W16" t="n">
        <v>20.71</v>
      </c>
      <c r="X16" t="n">
        <v>1.11</v>
      </c>
      <c r="Y16" t="n">
        <v>0.5</v>
      </c>
      <c r="Z16" t="n">
        <v>10</v>
      </c>
      <c r="AA16" t="n">
        <v>2531.834599149704</v>
      </c>
      <c r="AB16" t="n">
        <v>3464.167795216183</v>
      </c>
      <c r="AC16" t="n">
        <v>3133.552482830657</v>
      </c>
      <c r="AD16" t="n">
        <v>2531834.599149704</v>
      </c>
      <c r="AE16" t="n">
        <v>3464167.795216183</v>
      </c>
      <c r="AF16" t="n">
        <v>1.968523031172846e-06</v>
      </c>
      <c r="AG16" t="n">
        <v>3.415</v>
      </c>
      <c r="AH16" t="n">
        <v>3133552.482830657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1.2223</v>
      </c>
      <c r="E17" t="n">
        <v>81.81999999999999</v>
      </c>
      <c r="F17" t="n">
        <v>78.63</v>
      </c>
      <c r="G17" t="n">
        <v>127.51</v>
      </c>
      <c r="H17" t="n">
        <v>1.84</v>
      </c>
      <c r="I17" t="n">
        <v>37</v>
      </c>
      <c r="J17" t="n">
        <v>153.75</v>
      </c>
      <c r="K17" t="n">
        <v>46.47</v>
      </c>
      <c r="L17" t="n">
        <v>16</v>
      </c>
      <c r="M17" t="n">
        <v>35</v>
      </c>
      <c r="N17" t="n">
        <v>26.28</v>
      </c>
      <c r="O17" t="n">
        <v>19196.18</v>
      </c>
      <c r="P17" t="n">
        <v>793.48</v>
      </c>
      <c r="Q17" t="n">
        <v>1261.95</v>
      </c>
      <c r="R17" t="n">
        <v>145.05</v>
      </c>
      <c r="S17" t="n">
        <v>108.84</v>
      </c>
      <c r="T17" t="n">
        <v>17086.76</v>
      </c>
      <c r="U17" t="n">
        <v>0.75</v>
      </c>
      <c r="V17" t="n">
        <v>0.92</v>
      </c>
      <c r="W17" t="n">
        <v>20.71</v>
      </c>
      <c r="X17" t="n">
        <v>1.04</v>
      </c>
      <c r="Y17" t="n">
        <v>0.5</v>
      </c>
      <c r="Z17" t="n">
        <v>10</v>
      </c>
      <c r="AA17" t="n">
        <v>2516.930411678987</v>
      </c>
      <c r="AB17" t="n">
        <v>3443.775228392402</v>
      </c>
      <c r="AC17" t="n">
        <v>3115.106153963391</v>
      </c>
      <c r="AD17" t="n">
        <v>2516930.411678987</v>
      </c>
      <c r="AE17" t="n">
        <v>3443775.228392402</v>
      </c>
      <c r="AF17" t="n">
        <v>1.972072535859823e-06</v>
      </c>
      <c r="AG17" t="n">
        <v>3.409166666666666</v>
      </c>
      <c r="AH17" t="n">
        <v>3115106.153963391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1.2237</v>
      </c>
      <c r="E18" t="n">
        <v>81.72</v>
      </c>
      <c r="F18" t="n">
        <v>78.59</v>
      </c>
      <c r="G18" t="n">
        <v>134.72</v>
      </c>
      <c r="H18" t="n">
        <v>1.94</v>
      </c>
      <c r="I18" t="n">
        <v>35</v>
      </c>
      <c r="J18" t="n">
        <v>155.15</v>
      </c>
      <c r="K18" t="n">
        <v>46.47</v>
      </c>
      <c r="L18" t="n">
        <v>17</v>
      </c>
      <c r="M18" t="n">
        <v>33</v>
      </c>
      <c r="N18" t="n">
        <v>26.68</v>
      </c>
      <c r="O18" t="n">
        <v>19369.26</v>
      </c>
      <c r="P18" t="n">
        <v>786.75</v>
      </c>
      <c r="Q18" t="n">
        <v>1261.91</v>
      </c>
      <c r="R18" t="n">
        <v>143.74</v>
      </c>
      <c r="S18" t="n">
        <v>108.84</v>
      </c>
      <c r="T18" t="n">
        <v>16443.09</v>
      </c>
      <c r="U18" t="n">
        <v>0.76</v>
      </c>
      <c r="V18" t="n">
        <v>0.92</v>
      </c>
      <c r="W18" t="n">
        <v>20.7</v>
      </c>
      <c r="X18" t="n">
        <v>1</v>
      </c>
      <c r="Y18" t="n">
        <v>0.5</v>
      </c>
      <c r="Z18" t="n">
        <v>10</v>
      </c>
      <c r="AA18" t="n">
        <v>2500.284401206411</v>
      </c>
      <c r="AB18" t="n">
        <v>3420.999422493668</v>
      </c>
      <c r="AC18" t="n">
        <v>3094.504039013588</v>
      </c>
      <c r="AD18" t="n">
        <v>2500284.40120641</v>
      </c>
      <c r="AE18" t="n">
        <v>3420999.422493668</v>
      </c>
      <c r="AF18" t="n">
        <v>1.974331311569717e-06</v>
      </c>
      <c r="AG18" t="n">
        <v>3.405</v>
      </c>
      <c r="AH18" t="n">
        <v>3094504.039013588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1.2258</v>
      </c>
      <c r="E19" t="n">
        <v>81.58</v>
      </c>
      <c r="F19" t="n">
        <v>78.5</v>
      </c>
      <c r="G19" t="n">
        <v>142.72</v>
      </c>
      <c r="H19" t="n">
        <v>2.04</v>
      </c>
      <c r="I19" t="n">
        <v>33</v>
      </c>
      <c r="J19" t="n">
        <v>156.56</v>
      </c>
      <c r="K19" t="n">
        <v>46.47</v>
      </c>
      <c r="L19" t="n">
        <v>18</v>
      </c>
      <c r="M19" t="n">
        <v>31</v>
      </c>
      <c r="N19" t="n">
        <v>27.09</v>
      </c>
      <c r="O19" t="n">
        <v>19542.89</v>
      </c>
      <c r="P19" t="n">
        <v>780.9400000000001</v>
      </c>
      <c r="Q19" t="n">
        <v>1261.89</v>
      </c>
      <c r="R19" t="n">
        <v>140.66</v>
      </c>
      <c r="S19" t="n">
        <v>108.84</v>
      </c>
      <c r="T19" t="n">
        <v>14911.39</v>
      </c>
      <c r="U19" t="n">
        <v>0.77</v>
      </c>
      <c r="V19" t="n">
        <v>0.92</v>
      </c>
      <c r="W19" t="n">
        <v>20.7</v>
      </c>
      <c r="X19" t="n">
        <v>0.91</v>
      </c>
      <c r="Y19" t="n">
        <v>0.5</v>
      </c>
      <c r="Z19" t="n">
        <v>10</v>
      </c>
      <c r="AA19" t="n">
        <v>2483.497966601998</v>
      </c>
      <c r="AB19" t="n">
        <v>3398.031482102681</v>
      </c>
      <c r="AC19" t="n">
        <v>3073.728126617811</v>
      </c>
      <c r="AD19" t="n">
        <v>2483497.966601998</v>
      </c>
      <c r="AE19" t="n">
        <v>3398031.482102681</v>
      </c>
      <c r="AF19" t="n">
        <v>1.977719475134559e-06</v>
      </c>
      <c r="AG19" t="n">
        <v>3.399166666666666</v>
      </c>
      <c r="AH19" t="n">
        <v>3073728.126617811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1.2277</v>
      </c>
      <c r="E20" t="n">
        <v>81.45</v>
      </c>
      <c r="F20" t="n">
        <v>78.43000000000001</v>
      </c>
      <c r="G20" t="n">
        <v>151.79</v>
      </c>
      <c r="H20" t="n">
        <v>2.13</v>
      </c>
      <c r="I20" t="n">
        <v>31</v>
      </c>
      <c r="J20" t="n">
        <v>157.97</v>
      </c>
      <c r="K20" t="n">
        <v>46.47</v>
      </c>
      <c r="L20" t="n">
        <v>19</v>
      </c>
      <c r="M20" t="n">
        <v>29</v>
      </c>
      <c r="N20" t="n">
        <v>27.5</v>
      </c>
      <c r="O20" t="n">
        <v>19717.08</v>
      </c>
      <c r="P20" t="n">
        <v>774.99</v>
      </c>
      <c r="Q20" t="n">
        <v>1261.91</v>
      </c>
      <c r="R20" t="n">
        <v>138.61</v>
      </c>
      <c r="S20" t="n">
        <v>108.84</v>
      </c>
      <c r="T20" t="n">
        <v>13897.26</v>
      </c>
      <c r="U20" t="n">
        <v>0.79</v>
      </c>
      <c r="V20" t="n">
        <v>0.92</v>
      </c>
      <c r="W20" t="n">
        <v>20.69</v>
      </c>
      <c r="X20" t="n">
        <v>0.84</v>
      </c>
      <c r="Y20" t="n">
        <v>0.5</v>
      </c>
      <c r="Z20" t="n">
        <v>10</v>
      </c>
      <c r="AA20" t="n">
        <v>2467.12443417572</v>
      </c>
      <c r="AB20" t="n">
        <v>3375.628492687776</v>
      </c>
      <c r="AC20" t="n">
        <v>3053.463247069873</v>
      </c>
      <c r="AD20" t="n">
        <v>2467124.43417572</v>
      </c>
      <c r="AE20" t="n">
        <v>3375628.492687776</v>
      </c>
      <c r="AF20" t="n">
        <v>1.98078495645513e-06</v>
      </c>
      <c r="AG20" t="n">
        <v>3.39375</v>
      </c>
      <c r="AH20" t="n">
        <v>3053463.247069872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1.2292</v>
      </c>
      <c r="E21" t="n">
        <v>81.36</v>
      </c>
      <c r="F21" t="n">
        <v>78.39</v>
      </c>
      <c r="G21" t="n">
        <v>162.18</v>
      </c>
      <c r="H21" t="n">
        <v>2.22</v>
      </c>
      <c r="I21" t="n">
        <v>29</v>
      </c>
      <c r="J21" t="n">
        <v>159.39</v>
      </c>
      <c r="K21" t="n">
        <v>46.47</v>
      </c>
      <c r="L21" t="n">
        <v>20</v>
      </c>
      <c r="M21" t="n">
        <v>27</v>
      </c>
      <c r="N21" t="n">
        <v>27.92</v>
      </c>
      <c r="O21" t="n">
        <v>19891.97</v>
      </c>
      <c r="P21" t="n">
        <v>770.84</v>
      </c>
      <c r="Q21" t="n">
        <v>1261.92</v>
      </c>
      <c r="R21" t="n">
        <v>137.09</v>
      </c>
      <c r="S21" t="n">
        <v>108.84</v>
      </c>
      <c r="T21" t="n">
        <v>13148.31</v>
      </c>
      <c r="U21" t="n">
        <v>0.79</v>
      </c>
      <c r="V21" t="n">
        <v>0.92</v>
      </c>
      <c r="W21" t="n">
        <v>20.69</v>
      </c>
      <c r="X21" t="n">
        <v>0.8</v>
      </c>
      <c r="Y21" t="n">
        <v>0.5</v>
      </c>
      <c r="Z21" t="n">
        <v>10</v>
      </c>
      <c r="AA21" t="n">
        <v>2455.491843044744</v>
      </c>
      <c r="AB21" t="n">
        <v>3359.712268308674</v>
      </c>
      <c r="AC21" t="n">
        <v>3039.066044806951</v>
      </c>
      <c r="AD21" t="n">
        <v>2455491.843044744</v>
      </c>
      <c r="AE21" t="n">
        <v>3359712.268308674</v>
      </c>
      <c r="AF21" t="n">
        <v>1.983205073287159e-06</v>
      </c>
      <c r="AG21" t="n">
        <v>3.39</v>
      </c>
      <c r="AH21" t="n">
        <v>3039066.044806951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1.231</v>
      </c>
      <c r="E22" t="n">
        <v>81.23</v>
      </c>
      <c r="F22" t="n">
        <v>78.31999999999999</v>
      </c>
      <c r="G22" t="n">
        <v>174.04</v>
      </c>
      <c r="H22" t="n">
        <v>2.31</v>
      </c>
      <c r="I22" t="n">
        <v>27</v>
      </c>
      <c r="J22" t="n">
        <v>160.81</v>
      </c>
      <c r="K22" t="n">
        <v>46.47</v>
      </c>
      <c r="L22" t="n">
        <v>21</v>
      </c>
      <c r="M22" t="n">
        <v>25</v>
      </c>
      <c r="N22" t="n">
        <v>28.34</v>
      </c>
      <c r="O22" t="n">
        <v>20067.32</v>
      </c>
      <c r="P22" t="n">
        <v>762.85</v>
      </c>
      <c r="Q22" t="n">
        <v>1261.9</v>
      </c>
      <c r="R22" t="n">
        <v>135.07</v>
      </c>
      <c r="S22" t="n">
        <v>108.84</v>
      </c>
      <c r="T22" t="n">
        <v>12147.7</v>
      </c>
      <c r="U22" t="n">
        <v>0.8100000000000001</v>
      </c>
      <c r="V22" t="n">
        <v>0.92</v>
      </c>
      <c r="W22" t="n">
        <v>20.68</v>
      </c>
      <c r="X22" t="n">
        <v>0.73</v>
      </c>
      <c r="Y22" t="n">
        <v>0.5</v>
      </c>
      <c r="Z22" t="n">
        <v>10</v>
      </c>
      <c r="AA22" t="n">
        <v>2435.393731011579</v>
      </c>
      <c r="AB22" t="n">
        <v>3332.21314475877</v>
      </c>
      <c r="AC22" t="n">
        <v>3014.191399013389</v>
      </c>
      <c r="AD22" t="n">
        <v>2435393.731011579</v>
      </c>
      <c r="AE22" t="n">
        <v>3332213.14475877</v>
      </c>
      <c r="AF22" t="n">
        <v>1.986109213485595e-06</v>
      </c>
      <c r="AG22" t="n">
        <v>3.384583333333333</v>
      </c>
      <c r="AH22" t="n">
        <v>3014191.399013389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1.2319</v>
      </c>
      <c r="E23" t="n">
        <v>81.17</v>
      </c>
      <c r="F23" t="n">
        <v>78.29000000000001</v>
      </c>
      <c r="G23" t="n">
        <v>180.66</v>
      </c>
      <c r="H23" t="n">
        <v>2.4</v>
      </c>
      <c r="I23" t="n">
        <v>26</v>
      </c>
      <c r="J23" t="n">
        <v>162.24</v>
      </c>
      <c r="K23" t="n">
        <v>46.47</v>
      </c>
      <c r="L23" t="n">
        <v>22</v>
      </c>
      <c r="M23" t="n">
        <v>24</v>
      </c>
      <c r="N23" t="n">
        <v>28.77</v>
      </c>
      <c r="O23" t="n">
        <v>20243.25</v>
      </c>
      <c r="P23" t="n">
        <v>757.49</v>
      </c>
      <c r="Q23" t="n">
        <v>1261.89</v>
      </c>
      <c r="R23" t="n">
        <v>134.08</v>
      </c>
      <c r="S23" t="n">
        <v>108.84</v>
      </c>
      <c r="T23" t="n">
        <v>11657.21</v>
      </c>
      <c r="U23" t="n">
        <v>0.8100000000000001</v>
      </c>
      <c r="V23" t="n">
        <v>0.93</v>
      </c>
      <c r="W23" t="n">
        <v>20.68</v>
      </c>
      <c r="X23" t="n">
        <v>0.7</v>
      </c>
      <c r="Y23" t="n">
        <v>0.5</v>
      </c>
      <c r="Z23" t="n">
        <v>10</v>
      </c>
      <c r="AA23" t="n">
        <v>2422.746247814859</v>
      </c>
      <c r="AB23" t="n">
        <v>3314.908300281437</v>
      </c>
      <c r="AC23" t="n">
        <v>2998.538104605472</v>
      </c>
      <c r="AD23" t="n">
        <v>2422746.247814859</v>
      </c>
      <c r="AE23" t="n">
        <v>3314908.300281437</v>
      </c>
      <c r="AF23" t="n">
        <v>1.987561283584812e-06</v>
      </c>
      <c r="AG23" t="n">
        <v>3.382083333333334</v>
      </c>
      <c r="AH23" t="n">
        <v>2998538.104605472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1.2326</v>
      </c>
      <c r="E24" t="n">
        <v>81.13</v>
      </c>
      <c r="F24" t="n">
        <v>78.27</v>
      </c>
      <c r="G24" t="n">
        <v>187.84</v>
      </c>
      <c r="H24" t="n">
        <v>2.49</v>
      </c>
      <c r="I24" t="n">
        <v>25</v>
      </c>
      <c r="J24" t="n">
        <v>163.67</v>
      </c>
      <c r="K24" t="n">
        <v>46.47</v>
      </c>
      <c r="L24" t="n">
        <v>23</v>
      </c>
      <c r="M24" t="n">
        <v>23</v>
      </c>
      <c r="N24" t="n">
        <v>29.2</v>
      </c>
      <c r="O24" t="n">
        <v>20419.76</v>
      </c>
      <c r="P24" t="n">
        <v>750.59</v>
      </c>
      <c r="Q24" t="n">
        <v>1261.92</v>
      </c>
      <c r="R24" t="n">
        <v>133.37</v>
      </c>
      <c r="S24" t="n">
        <v>108.84</v>
      </c>
      <c r="T24" t="n">
        <v>11305.11</v>
      </c>
      <c r="U24" t="n">
        <v>0.82</v>
      </c>
      <c r="V24" t="n">
        <v>0.93</v>
      </c>
      <c r="W24" t="n">
        <v>20.68</v>
      </c>
      <c r="X24" t="n">
        <v>0.68</v>
      </c>
      <c r="Y24" t="n">
        <v>0.5</v>
      </c>
      <c r="Z24" t="n">
        <v>10</v>
      </c>
      <c r="AA24" t="n">
        <v>2407.603997237074</v>
      </c>
      <c r="AB24" t="n">
        <v>3294.190005011962</v>
      </c>
      <c r="AC24" t="n">
        <v>2979.797134358206</v>
      </c>
      <c r="AD24" t="n">
        <v>2407603.997237074</v>
      </c>
      <c r="AE24" t="n">
        <v>3294190.005011962</v>
      </c>
      <c r="AF24" t="n">
        <v>1.988690671439759e-06</v>
      </c>
      <c r="AG24" t="n">
        <v>3.380416666666667</v>
      </c>
      <c r="AH24" t="n">
        <v>2979797.134358206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1.2332</v>
      </c>
      <c r="E25" t="n">
        <v>81.09</v>
      </c>
      <c r="F25" t="n">
        <v>78.26000000000001</v>
      </c>
      <c r="G25" t="n">
        <v>195.64</v>
      </c>
      <c r="H25" t="n">
        <v>2.58</v>
      </c>
      <c r="I25" t="n">
        <v>24</v>
      </c>
      <c r="J25" t="n">
        <v>165.1</v>
      </c>
      <c r="K25" t="n">
        <v>46.47</v>
      </c>
      <c r="L25" t="n">
        <v>24</v>
      </c>
      <c r="M25" t="n">
        <v>22</v>
      </c>
      <c r="N25" t="n">
        <v>29.64</v>
      </c>
      <c r="O25" t="n">
        <v>20596.86</v>
      </c>
      <c r="P25" t="n">
        <v>745.26</v>
      </c>
      <c r="Q25" t="n">
        <v>1261.88</v>
      </c>
      <c r="R25" t="n">
        <v>132.98</v>
      </c>
      <c r="S25" t="n">
        <v>108.84</v>
      </c>
      <c r="T25" t="n">
        <v>11118.66</v>
      </c>
      <c r="U25" t="n">
        <v>0.82</v>
      </c>
      <c r="V25" t="n">
        <v>0.93</v>
      </c>
      <c r="W25" t="n">
        <v>20.69</v>
      </c>
      <c r="X25" t="n">
        <v>0.67</v>
      </c>
      <c r="Y25" t="n">
        <v>0.5</v>
      </c>
      <c r="Z25" t="n">
        <v>10</v>
      </c>
      <c r="AA25" t="n">
        <v>2395.864477334648</v>
      </c>
      <c r="AB25" t="n">
        <v>3278.127475970397</v>
      </c>
      <c r="AC25" t="n">
        <v>2965.267590544467</v>
      </c>
      <c r="AD25" t="n">
        <v>2395864.477334648</v>
      </c>
      <c r="AE25" t="n">
        <v>3278127.475970397</v>
      </c>
      <c r="AF25" t="n">
        <v>1.989658718172572e-06</v>
      </c>
      <c r="AG25" t="n">
        <v>3.37875</v>
      </c>
      <c r="AH25" t="n">
        <v>2965267.590544467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1.2338</v>
      </c>
      <c r="E26" t="n">
        <v>81.05</v>
      </c>
      <c r="F26" t="n">
        <v>78.23999999999999</v>
      </c>
      <c r="G26" t="n">
        <v>204.12</v>
      </c>
      <c r="H26" t="n">
        <v>2.66</v>
      </c>
      <c r="I26" t="n">
        <v>23</v>
      </c>
      <c r="J26" t="n">
        <v>166.54</v>
      </c>
      <c r="K26" t="n">
        <v>46.47</v>
      </c>
      <c r="L26" t="n">
        <v>25</v>
      </c>
      <c r="M26" t="n">
        <v>21</v>
      </c>
      <c r="N26" t="n">
        <v>30.08</v>
      </c>
      <c r="O26" t="n">
        <v>20774.56</v>
      </c>
      <c r="P26" t="n">
        <v>738.84</v>
      </c>
      <c r="Q26" t="n">
        <v>1261.89</v>
      </c>
      <c r="R26" t="n">
        <v>132.49</v>
      </c>
      <c r="S26" t="n">
        <v>108.84</v>
      </c>
      <c r="T26" t="n">
        <v>10878.92</v>
      </c>
      <c r="U26" t="n">
        <v>0.82</v>
      </c>
      <c r="V26" t="n">
        <v>0.93</v>
      </c>
      <c r="W26" t="n">
        <v>20.69</v>
      </c>
      <c r="X26" t="n">
        <v>0.66</v>
      </c>
      <c r="Y26" t="n">
        <v>0.5</v>
      </c>
      <c r="Z26" t="n">
        <v>10</v>
      </c>
      <c r="AA26" t="n">
        <v>2381.884588040236</v>
      </c>
      <c r="AB26" t="n">
        <v>3258.999574688593</v>
      </c>
      <c r="AC26" t="n">
        <v>2947.965229314822</v>
      </c>
      <c r="AD26" t="n">
        <v>2381884.588040236</v>
      </c>
      <c r="AE26" t="n">
        <v>3258999.574688593</v>
      </c>
      <c r="AF26" t="n">
        <v>1.990626764905384e-06</v>
      </c>
      <c r="AG26" t="n">
        <v>3.377083333333333</v>
      </c>
      <c r="AH26" t="n">
        <v>2947965.229314822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1.2351</v>
      </c>
      <c r="E27" t="n">
        <v>80.95999999999999</v>
      </c>
      <c r="F27" t="n">
        <v>78.19</v>
      </c>
      <c r="G27" t="n">
        <v>213.23</v>
      </c>
      <c r="H27" t="n">
        <v>2.74</v>
      </c>
      <c r="I27" t="n">
        <v>22</v>
      </c>
      <c r="J27" t="n">
        <v>167.99</v>
      </c>
      <c r="K27" t="n">
        <v>46.47</v>
      </c>
      <c r="L27" t="n">
        <v>26</v>
      </c>
      <c r="M27" t="n">
        <v>16</v>
      </c>
      <c r="N27" t="n">
        <v>30.52</v>
      </c>
      <c r="O27" t="n">
        <v>20952.87</v>
      </c>
      <c r="P27" t="n">
        <v>735.38</v>
      </c>
      <c r="Q27" t="n">
        <v>1261.9</v>
      </c>
      <c r="R27" t="n">
        <v>130.6</v>
      </c>
      <c r="S27" t="n">
        <v>108.84</v>
      </c>
      <c r="T27" t="n">
        <v>9939.360000000001</v>
      </c>
      <c r="U27" t="n">
        <v>0.83</v>
      </c>
      <c r="V27" t="n">
        <v>0.93</v>
      </c>
      <c r="W27" t="n">
        <v>20.68</v>
      </c>
      <c r="X27" t="n">
        <v>0.6</v>
      </c>
      <c r="Y27" t="n">
        <v>0.5</v>
      </c>
      <c r="Z27" t="n">
        <v>10</v>
      </c>
      <c r="AA27" t="n">
        <v>2372.027283613872</v>
      </c>
      <c r="AB27" t="n">
        <v>3245.51237589886</v>
      </c>
      <c r="AC27" t="n">
        <v>2935.765229848179</v>
      </c>
      <c r="AD27" t="n">
        <v>2372027.283613871</v>
      </c>
      <c r="AE27" t="n">
        <v>3245512.37589886</v>
      </c>
      <c r="AF27" t="n">
        <v>1.992724199493142e-06</v>
      </c>
      <c r="AG27" t="n">
        <v>3.373333333333333</v>
      </c>
      <c r="AH27" t="n">
        <v>2935765.22984818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1.236</v>
      </c>
      <c r="E28" t="n">
        <v>80.91</v>
      </c>
      <c r="F28" t="n">
        <v>78.16</v>
      </c>
      <c r="G28" t="n">
        <v>223.3</v>
      </c>
      <c r="H28" t="n">
        <v>2.82</v>
      </c>
      <c r="I28" t="n">
        <v>21</v>
      </c>
      <c r="J28" t="n">
        <v>169.44</v>
      </c>
      <c r="K28" t="n">
        <v>46.47</v>
      </c>
      <c r="L28" t="n">
        <v>27</v>
      </c>
      <c r="M28" t="n">
        <v>6</v>
      </c>
      <c r="N28" t="n">
        <v>30.97</v>
      </c>
      <c r="O28" t="n">
        <v>21131.78</v>
      </c>
      <c r="P28" t="n">
        <v>732.35</v>
      </c>
      <c r="Q28" t="n">
        <v>1261.89</v>
      </c>
      <c r="R28" t="n">
        <v>129.17</v>
      </c>
      <c r="S28" t="n">
        <v>108.84</v>
      </c>
      <c r="T28" t="n">
        <v>9229.15</v>
      </c>
      <c r="U28" t="n">
        <v>0.84</v>
      </c>
      <c r="V28" t="n">
        <v>0.93</v>
      </c>
      <c r="W28" t="n">
        <v>20.69</v>
      </c>
      <c r="X28" t="n">
        <v>0.57</v>
      </c>
      <c r="Y28" t="n">
        <v>0.5</v>
      </c>
      <c r="Z28" t="n">
        <v>10</v>
      </c>
      <c r="AA28" t="n">
        <v>2364.031116677407</v>
      </c>
      <c r="AB28" t="n">
        <v>3234.571667530402</v>
      </c>
      <c r="AC28" t="n">
        <v>2925.868687331026</v>
      </c>
      <c r="AD28" t="n">
        <v>2364031.116677407</v>
      </c>
      <c r="AE28" t="n">
        <v>3234571.667530402</v>
      </c>
      <c r="AF28" t="n">
        <v>1.99417626959236e-06</v>
      </c>
      <c r="AG28" t="n">
        <v>3.37125</v>
      </c>
      <c r="AH28" t="n">
        <v>2925868.687331026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1.2359</v>
      </c>
      <c r="E29" t="n">
        <v>80.91</v>
      </c>
      <c r="F29" t="n">
        <v>78.16</v>
      </c>
      <c r="G29" t="n">
        <v>223.31</v>
      </c>
      <c r="H29" t="n">
        <v>2.9</v>
      </c>
      <c r="I29" t="n">
        <v>21</v>
      </c>
      <c r="J29" t="n">
        <v>170.9</v>
      </c>
      <c r="K29" t="n">
        <v>46.47</v>
      </c>
      <c r="L29" t="n">
        <v>28</v>
      </c>
      <c r="M29" t="n">
        <v>2</v>
      </c>
      <c r="N29" t="n">
        <v>31.43</v>
      </c>
      <c r="O29" t="n">
        <v>21311.32</v>
      </c>
      <c r="P29" t="n">
        <v>736.99</v>
      </c>
      <c r="Q29" t="n">
        <v>1261.96</v>
      </c>
      <c r="R29" t="n">
        <v>129</v>
      </c>
      <c r="S29" t="n">
        <v>108.84</v>
      </c>
      <c r="T29" t="n">
        <v>9142.1</v>
      </c>
      <c r="U29" t="n">
        <v>0.84</v>
      </c>
      <c r="V29" t="n">
        <v>0.93</v>
      </c>
      <c r="W29" t="n">
        <v>20.7</v>
      </c>
      <c r="X29" t="n">
        <v>0.57</v>
      </c>
      <c r="Y29" t="n">
        <v>0.5</v>
      </c>
      <c r="Z29" t="n">
        <v>10</v>
      </c>
      <c r="AA29" t="n">
        <v>2373.300131180041</v>
      </c>
      <c r="AB29" t="n">
        <v>3247.253942092966</v>
      </c>
      <c r="AC29" t="n">
        <v>2937.340583409023</v>
      </c>
      <c r="AD29" t="n">
        <v>2373300.131180041</v>
      </c>
      <c r="AE29" t="n">
        <v>3247253.942092966</v>
      </c>
      <c r="AF29" t="n">
        <v>1.994014928470225e-06</v>
      </c>
      <c r="AG29" t="n">
        <v>3.37125</v>
      </c>
      <c r="AH29" t="n">
        <v>2937340.583409023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1.2358</v>
      </c>
      <c r="E30" t="n">
        <v>80.92</v>
      </c>
      <c r="F30" t="n">
        <v>78.16</v>
      </c>
      <c r="G30" t="n">
        <v>223.33</v>
      </c>
      <c r="H30" t="n">
        <v>2.98</v>
      </c>
      <c r="I30" t="n">
        <v>21</v>
      </c>
      <c r="J30" t="n">
        <v>172.36</v>
      </c>
      <c r="K30" t="n">
        <v>46.47</v>
      </c>
      <c r="L30" t="n">
        <v>29</v>
      </c>
      <c r="M30" t="n">
        <v>0</v>
      </c>
      <c r="N30" t="n">
        <v>31.89</v>
      </c>
      <c r="O30" t="n">
        <v>21491.47</v>
      </c>
      <c r="P30" t="n">
        <v>742.15</v>
      </c>
      <c r="Q30" t="n">
        <v>1261.97</v>
      </c>
      <c r="R30" t="n">
        <v>129.08</v>
      </c>
      <c r="S30" t="n">
        <v>108.84</v>
      </c>
      <c r="T30" t="n">
        <v>9183.709999999999</v>
      </c>
      <c r="U30" t="n">
        <v>0.84</v>
      </c>
      <c r="V30" t="n">
        <v>0.93</v>
      </c>
      <c r="W30" t="n">
        <v>20.7</v>
      </c>
      <c r="X30" t="n">
        <v>0.58</v>
      </c>
      <c r="Y30" t="n">
        <v>0.5</v>
      </c>
      <c r="Z30" t="n">
        <v>10</v>
      </c>
      <c r="AA30" t="n">
        <v>2383.592317204291</v>
      </c>
      <c r="AB30" t="n">
        <v>3261.336165070548</v>
      </c>
      <c r="AC30" t="n">
        <v>2950.078818790148</v>
      </c>
      <c r="AD30" t="n">
        <v>2383592.317204291</v>
      </c>
      <c r="AE30" t="n">
        <v>3261336.165070548</v>
      </c>
      <c r="AF30" t="n">
        <v>1.993853587348089e-06</v>
      </c>
      <c r="AG30" t="n">
        <v>3.371666666666667</v>
      </c>
      <c r="AH30" t="n">
        <v>2950078.818790148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0.7461</v>
      </c>
      <c r="E2" t="n">
        <v>134.03</v>
      </c>
      <c r="F2" t="n">
        <v>104.28</v>
      </c>
      <c r="G2" t="n">
        <v>6.96</v>
      </c>
      <c r="H2" t="n">
        <v>0.12</v>
      </c>
      <c r="I2" t="n">
        <v>899</v>
      </c>
      <c r="J2" t="n">
        <v>150.44</v>
      </c>
      <c r="K2" t="n">
        <v>49.1</v>
      </c>
      <c r="L2" t="n">
        <v>1</v>
      </c>
      <c r="M2" t="n">
        <v>897</v>
      </c>
      <c r="N2" t="n">
        <v>25.34</v>
      </c>
      <c r="O2" t="n">
        <v>18787.76</v>
      </c>
      <c r="P2" t="n">
        <v>1244.97</v>
      </c>
      <c r="Q2" t="n">
        <v>1263.12</v>
      </c>
      <c r="R2" t="n">
        <v>980.1900000000001</v>
      </c>
      <c r="S2" t="n">
        <v>108.84</v>
      </c>
      <c r="T2" t="n">
        <v>430345.64</v>
      </c>
      <c r="U2" t="n">
        <v>0.11</v>
      </c>
      <c r="V2" t="n">
        <v>0.6899999999999999</v>
      </c>
      <c r="W2" t="n">
        <v>22.16</v>
      </c>
      <c r="X2" t="n">
        <v>26.65</v>
      </c>
      <c r="Y2" t="n">
        <v>0.5</v>
      </c>
      <c r="Z2" t="n">
        <v>10</v>
      </c>
      <c r="AA2" t="n">
        <v>6192.540056172848</v>
      </c>
      <c r="AB2" t="n">
        <v>8472.906500442276</v>
      </c>
      <c r="AC2" t="n">
        <v>7664.264195838708</v>
      </c>
      <c r="AD2" t="n">
        <v>6192540.056172849</v>
      </c>
      <c r="AE2" t="n">
        <v>8472906.500442276</v>
      </c>
      <c r="AF2" t="n">
        <v>1.136249318226158e-06</v>
      </c>
      <c r="AG2" t="n">
        <v>5.584583333333334</v>
      </c>
      <c r="AH2" t="n">
        <v>7664264.195838708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0.9756</v>
      </c>
      <c r="E3" t="n">
        <v>102.5</v>
      </c>
      <c r="F3" t="n">
        <v>88.61</v>
      </c>
      <c r="G3" t="n">
        <v>13.99</v>
      </c>
      <c r="H3" t="n">
        <v>0.23</v>
      </c>
      <c r="I3" t="n">
        <v>380</v>
      </c>
      <c r="J3" t="n">
        <v>151.83</v>
      </c>
      <c r="K3" t="n">
        <v>49.1</v>
      </c>
      <c r="L3" t="n">
        <v>2</v>
      </c>
      <c r="M3" t="n">
        <v>378</v>
      </c>
      <c r="N3" t="n">
        <v>25.73</v>
      </c>
      <c r="O3" t="n">
        <v>18959.54</v>
      </c>
      <c r="P3" t="n">
        <v>1054.71</v>
      </c>
      <c r="Q3" t="n">
        <v>1262.32</v>
      </c>
      <c r="R3" t="n">
        <v>469.25</v>
      </c>
      <c r="S3" t="n">
        <v>108.84</v>
      </c>
      <c r="T3" t="n">
        <v>177474.73</v>
      </c>
      <c r="U3" t="n">
        <v>0.23</v>
      </c>
      <c r="V3" t="n">
        <v>0.82</v>
      </c>
      <c r="W3" t="n">
        <v>21.28</v>
      </c>
      <c r="X3" t="n">
        <v>11.01</v>
      </c>
      <c r="Y3" t="n">
        <v>0.5</v>
      </c>
      <c r="Z3" t="n">
        <v>10</v>
      </c>
      <c r="AA3" t="n">
        <v>4022.835187943395</v>
      </c>
      <c r="AB3" t="n">
        <v>5504.220579107407</v>
      </c>
      <c r="AC3" t="n">
        <v>4978.905492259289</v>
      </c>
      <c r="AD3" t="n">
        <v>4022835.187943395</v>
      </c>
      <c r="AE3" t="n">
        <v>5504220.579107407</v>
      </c>
      <c r="AF3" t="n">
        <v>1.485759060261948e-06</v>
      </c>
      <c r="AG3" t="n">
        <v>4.270833333333333</v>
      </c>
      <c r="AH3" t="n">
        <v>4978905.492259288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1.062</v>
      </c>
      <c r="E4" t="n">
        <v>94.16</v>
      </c>
      <c r="F4" t="n">
        <v>84.52</v>
      </c>
      <c r="G4" t="n">
        <v>21.04</v>
      </c>
      <c r="H4" t="n">
        <v>0.35</v>
      </c>
      <c r="I4" t="n">
        <v>241</v>
      </c>
      <c r="J4" t="n">
        <v>153.23</v>
      </c>
      <c r="K4" t="n">
        <v>49.1</v>
      </c>
      <c r="L4" t="n">
        <v>3</v>
      </c>
      <c r="M4" t="n">
        <v>239</v>
      </c>
      <c r="N4" t="n">
        <v>26.13</v>
      </c>
      <c r="O4" t="n">
        <v>19131.85</v>
      </c>
      <c r="P4" t="n">
        <v>1002.1</v>
      </c>
      <c r="Q4" t="n">
        <v>1262.11</v>
      </c>
      <c r="R4" t="n">
        <v>336.46</v>
      </c>
      <c r="S4" t="n">
        <v>108.84</v>
      </c>
      <c r="T4" t="n">
        <v>111770.47</v>
      </c>
      <c r="U4" t="n">
        <v>0.32</v>
      </c>
      <c r="V4" t="n">
        <v>0.86</v>
      </c>
      <c r="W4" t="n">
        <v>21.05</v>
      </c>
      <c r="X4" t="n">
        <v>6.93</v>
      </c>
      <c r="Y4" t="n">
        <v>0.5</v>
      </c>
      <c r="Z4" t="n">
        <v>10</v>
      </c>
      <c r="AA4" t="n">
        <v>3517.880335213973</v>
      </c>
      <c r="AB4" t="n">
        <v>4813.319072567103</v>
      </c>
      <c r="AC4" t="n">
        <v>4353.942655816863</v>
      </c>
      <c r="AD4" t="n">
        <v>3517880.335213973</v>
      </c>
      <c r="AE4" t="n">
        <v>4813319.072567102</v>
      </c>
      <c r="AF4" t="n">
        <v>1.617339198440128e-06</v>
      </c>
      <c r="AG4" t="n">
        <v>3.923333333333333</v>
      </c>
      <c r="AH4" t="n">
        <v>4353942.655816863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1.1076</v>
      </c>
      <c r="E5" t="n">
        <v>90.29000000000001</v>
      </c>
      <c r="F5" t="n">
        <v>82.63</v>
      </c>
      <c r="G5" t="n">
        <v>28.17</v>
      </c>
      <c r="H5" t="n">
        <v>0.46</v>
      </c>
      <c r="I5" t="n">
        <v>176</v>
      </c>
      <c r="J5" t="n">
        <v>154.63</v>
      </c>
      <c r="K5" t="n">
        <v>49.1</v>
      </c>
      <c r="L5" t="n">
        <v>4</v>
      </c>
      <c r="M5" t="n">
        <v>174</v>
      </c>
      <c r="N5" t="n">
        <v>26.53</v>
      </c>
      <c r="O5" t="n">
        <v>19304.72</v>
      </c>
      <c r="P5" t="n">
        <v>975.52</v>
      </c>
      <c r="Q5" t="n">
        <v>1262.12</v>
      </c>
      <c r="R5" t="n">
        <v>274.84</v>
      </c>
      <c r="S5" t="n">
        <v>108.84</v>
      </c>
      <c r="T5" t="n">
        <v>81285.74000000001</v>
      </c>
      <c r="U5" t="n">
        <v>0.4</v>
      </c>
      <c r="V5" t="n">
        <v>0.88</v>
      </c>
      <c r="W5" t="n">
        <v>20.94</v>
      </c>
      <c r="X5" t="n">
        <v>5.04</v>
      </c>
      <c r="Y5" t="n">
        <v>0.5</v>
      </c>
      <c r="Z5" t="n">
        <v>10</v>
      </c>
      <c r="AA5" t="n">
        <v>3289.424156226194</v>
      </c>
      <c r="AB5" t="n">
        <v>4500.735249700712</v>
      </c>
      <c r="AC5" t="n">
        <v>4071.191394290704</v>
      </c>
      <c r="AD5" t="n">
        <v>3289424.156226194</v>
      </c>
      <c r="AE5" t="n">
        <v>4500735.249700712</v>
      </c>
      <c r="AF5" t="n">
        <v>1.686784271367501e-06</v>
      </c>
      <c r="AG5" t="n">
        <v>3.762083333333333</v>
      </c>
      <c r="AH5" t="n">
        <v>4071191.394290703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1.1355</v>
      </c>
      <c r="E6" t="n">
        <v>88.06999999999999</v>
      </c>
      <c r="F6" t="n">
        <v>81.54000000000001</v>
      </c>
      <c r="G6" t="n">
        <v>35.2</v>
      </c>
      <c r="H6" t="n">
        <v>0.57</v>
      </c>
      <c r="I6" t="n">
        <v>139</v>
      </c>
      <c r="J6" t="n">
        <v>156.03</v>
      </c>
      <c r="K6" t="n">
        <v>49.1</v>
      </c>
      <c r="L6" t="n">
        <v>5</v>
      </c>
      <c r="M6" t="n">
        <v>137</v>
      </c>
      <c r="N6" t="n">
        <v>26.94</v>
      </c>
      <c r="O6" t="n">
        <v>19478.15</v>
      </c>
      <c r="P6" t="n">
        <v>958.9</v>
      </c>
      <c r="Q6" t="n">
        <v>1262.01</v>
      </c>
      <c r="R6" t="n">
        <v>239.67</v>
      </c>
      <c r="S6" t="n">
        <v>108.84</v>
      </c>
      <c r="T6" t="n">
        <v>63885.47</v>
      </c>
      <c r="U6" t="n">
        <v>0.45</v>
      </c>
      <c r="V6" t="n">
        <v>0.89</v>
      </c>
      <c r="W6" t="n">
        <v>20.87</v>
      </c>
      <c r="X6" t="n">
        <v>3.95</v>
      </c>
      <c r="Y6" t="n">
        <v>0.5</v>
      </c>
      <c r="Z6" t="n">
        <v>10</v>
      </c>
      <c r="AA6" t="n">
        <v>3158.808649634231</v>
      </c>
      <c r="AB6" t="n">
        <v>4322.021351232113</v>
      </c>
      <c r="AC6" t="n">
        <v>3909.533699465423</v>
      </c>
      <c r="AD6" t="n">
        <v>3158808.649634231</v>
      </c>
      <c r="AE6" t="n">
        <v>4322021.351232113</v>
      </c>
      <c r="AF6" t="n">
        <v>1.729273690987538e-06</v>
      </c>
      <c r="AG6" t="n">
        <v>3.669583333333333</v>
      </c>
      <c r="AH6" t="n">
        <v>3909533.699465423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1.1547</v>
      </c>
      <c r="E7" t="n">
        <v>86.59999999999999</v>
      </c>
      <c r="F7" t="n">
        <v>80.84</v>
      </c>
      <c r="G7" t="n">
        <v>42.55</v>
      </c>
      <c r="H7" t="n">
        <v>0.67</v>
      </c>
      <c r="I7" t="n">
        <v>114</v>
      </c>
      <c r="J7" t="n">
        <v>157.44</v>
      </c>
      <c r="K7" t="n">
        <v>49.1</v>
      </c>
      <c r="L7" t="n">
        <v>6</v>
      </c>
      <c r="M7" t="n">
        <v>112</v>
      </c>
      <c r="N7" t="n">
        <v>27.35</v>
      </c>
      <c r="O7" t="n">
        <v>19652.13</v>
      </c>
      <c r="P7" t="n">
        <v>946.64</v>
      </c>
      <c r="Q7" t="n">
        <v>1262.04</v>
      </c>
      <c r="R7" t="n">
        <v>217.15</v>
      </c>
      <c r="S7" t="n">
        <v>108.84</v>
      </c>
      <c r="T7" t="n">
        <v>52752.75</v>
      </c>
      <c r="U7" t="n">
        <v>0.5</v>
      </c>
      <c r="V7" t="n">
        <v>0.9</v>
      </c>
      <c r="W7" t="n">
        <v>20.83</v>
      </c>
      <c r="X7" t="n">
        <v>3.25</v>
      </c>
      <c r="Y7" t="n">
        <v>0.5</v>
      </c>
      <c r="Z7" t="n">
        <v>10</v>
      </c>
      <c r="AA7" t="n">
        <v>3071.516733659432</v>
      </c>
      <c r="AB7" t="n">
        <v>4202.584700747848</v>
      </c>
      <c r="AC7" t="n">
        <v>3801.495915272987</v>
      </c>
      <c r="AD7" t="n">
        <v>3071516.733659432</v>
      </c>
      <c r="AE7" t="n">
        <v>4202584.700747848</v>
      </c>
      <c r="AF7" t="n">
        <v>1.7585137216938e-06</v>
      </c>
      <c r="AG7" t="n">
        <v>3.608333333333333</v>
      </c>
      <c r="AH7" t="n">
        <v>3801495.915272987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1.1682</v>
      </c>
      <c r="E8" t="n">
        <v>85.59999999999999</v>
      </c>
      <c r="F8" t="n">
        <v>80.36</v>
      </c>
      <c r="G8" t="n">
        <v>49.71</v>
      </c>
      <c r="H8" t="n">
        <v>0.78</v>
      </c>
      <c r="I8" t="n">
        <v>97</v>
      </c>
      <c r="J8" t="n">
        <v>158.86</v>
      </c>
      <c r="K8" t="n">
        <v>49.1</v>
      </c>
      <c r="L8" t="n">
        <v>7</v>
      </c>
      <c r="M8" t="n">
        <v>95</v>
      </c>
      <c r="N8" t="n">
        <v>27.77</v>
      </c>
      <c r="O8" t="n">
        <v>19826.68</v>
      </c>
      <c r="P8" t="n">
        <v>937.14</v>
      </c>
      <c r="Q8" t="n">
        <v>1262.02</v>
      </c>
      <c r="R8" t="n">
        <v>201.12</v>
      </c>
      <c r="S8" t="n">
        <v>108.84</v>
      </c>
      <c r="T8" t="n">
        <v>44821.5</v>
      </c>
      <c r="U8" t="n">
        <v>0.54</v>
      </c>
      <c r="V8" t="n">
        <v>0.9</v>
      </c>
      <c r="W8" t="n">
        <v>20.81</v>
      </c>
      <c r="X8" t="n">
        <v>2.78</v>
      </c>
      <c r="Y8" t="n">
        <v>0.5</v>
      </c>
      <c r="Z8" t="n">
        <v>10</v>
      </c>
      <c r="AA8" t="n">
        <v>3010.195052408106</v>
      </c>
      <c r="AB8" t="n">
        <v>4118.681671138133</v>
      </c>
      <c r="AC8" t="n">
        <v>3725.600473050586</v>
      </c>
      <c r="AD8" t="n">
        <v>3010195.052408106</v>
      </c>
      <c r="AE8" t="n">
        <v>4118681.671138134</v>
      </c>
      <c r="AF8" t="n">
        <v>1.779073118284141e-06</v>
      </c>
      <c r="AG8" t="n">
        <v>3.566666666666666</v>
      </c>
      <c r="AH8" t="n">
        <v>3725600.473050586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1.1792</v>
      </c>
      <c r="E9" t="n">
        <v>84.8</v>
      </c>
      <c r="F9" t="n">
        <v>79.95999999999999</v>
      </c>
      <c r="G9" t="n">
        <v>57.11</v>
      </c>
      <c r="H9" t="n">
        <v>0.88</v>
      </c>
      <c r="I9" t="n">
        <v>84</v>
      </c>
      <c r="J9" t="n">
        <v>160.28</v>
      </c>
      <c r="K9" t="n">
        <v>49.1</v>
      </c>
      <c r="L9" t="n">
        <v>8</v>
      </c>
      <c r="M9" t="n">
        <v>82</v>
      </c>
      <c r="N9" t="n">
        <v>28.19</v>
      </c>
      <c r="O9" t="n">
        <v>20001.93</v>
      </c>
      <c r="P9" t="n">
        <v>927.95</v>
      </c>
      <c r="Q9" t="n">
        <v>1262.03</v>
      </c>
      <c r="R9" t="n">
        <v>188.02</v>
      </c>
      <c r="S9" t="n">
        <v>108.84</v>
      </c>
      <c r="T9" t="n">
        <v>38337.99</v>
      </c>
      <c r="U9" t="n">
        <v>0.58</v>
      </c>
      <c r="V9" t="n">
        <v>0.91</v>
      </c>
      <c r="W9" t="n">
        <v>20.79</v>
      </c>
      <c r="X9" t="n">
        <v>2.37</v>
      </c>
      <c r="Y9" t="n">
        <v>0.5</v>
      </c>
      <c r="Z9" t="n">
        <v>10</v>
      </c>
      <c r="AA9" t="n">
        <v>2958.180632865663</v>
      </c>
      <c r="AB9" t="n">
        <v>4047.513247605923</v>
      </c>
      <c r="AC9" t="n">
        <v>3661.224263974782</v>
      </c>
      <c r="AD9" t="n">
        <v>2958180.632865664</v>
      </c>
      <c r="AE9" t="n">
        <v>4047513.247605923</v>
      </c>
      <c r="AF9" t="n">
        <v>1.795825219209604e-06</v>
      </c>
      <c r="AG9" t="n">
        <v>3.533333333333333</v>
      </c>
      <c r="AH9" t="n">
        <v>3661224.263974782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1.1867</v>
      </c>
      <c r="E10" t="n">
        <v>84.27</v>
      </c>
      <c r="F10" t="n">
        <v>79.7</v>
      </c>
      <c r="G10" t="n">
        <v>63.76</v>
      </c>
      <c r="H10" t="n">
        <v>0.99</v>
      </c>
      <c r="I10" t="n">
        <v>75</v>
      </c>
      <c r="J10" t="n">
        <v>161.71</v>
      </c>
      <c r="K10" t="n">
        <v>49.1</v>
      </c>
      <c r="L10" t="n">
        <v>9</v>
      </c>
      <c r="M10" t="n">
        <v>73</v>
      </c>
      <c r="N10" t="n">
        <v>28.61</v>
      </c>
      <c r="O10" t="n">
        <v>20177.64</v>
      </c>
      <c r="P10" t="n">
        <v>920.42</v>
      </c>
      <c r="Q10" t="n">
        <v>1261.99</v>
      </c>
      <c r="R10" t="n">
        <v>179.77</v>
      </c>
      <c r="S10" t="n">
        <v>108.84</v>
      </c>
      <c r="T10" t="n">
        <v>34257.8</v>
      </c>
      <c r="U10" t="n">
        <v>0.61</v>
      </c>
      <c r="V10" t="n">
        <v>0.91</v>
      </c>
      <c r="W10" t="n">
        <v>20.77</v>
      </c>
      <c r="X10" t="n">
        <v>2.11</v>
      </c>
      <c r="Y10" t="n">
        <v>0.5</v>
      </c>
      <c r="Z10" t="n">
        <v>10</v>
      </c>
      <c r="AA10" t="n">
        <v>2920.856751386584</v>
      </c>
      <c r="AB10" t="n">
        <v>3996.445066352805</v>
      </c>
      <c r="AC10" t="n">
        <v>3615.029958265821</v>
      </c>
      <c r="AD10" t="n">
        <v>2920856.751386584</v>
      </c>
      <c r="AE10" t="n">
        <v>3996445.066352805</v>
      </c>
      <c r="AF10" t="n">
        <v>1.807247106204237e-06</v>
      </c>
      <c r="AG10" t="n">
        <v>3.51125</v>
      </c>
      <c r="AH10" t="n">
        <v>3615029.958265821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1.1936</v>
      </c>
      <c r="E11" t="n">
        <v>83.78</v>
      </c>
      <c r="F11" t="n">
        <v>79.45</v>
      </c>
      <c r="G11" t="n">
        <v>71.15000000000001</v>
      </c>
      <c r="H11" t="n">
        <v>1.09</v>
      </c>
      <c r="I11" t="n">
        <v>67</v>
      </c>
      <c r="J11" t="n">
        <v>163.13</v>
      </c>
      <c r="K11" t="n">
        <v>49.1</v>
      </c>
      <c r="L11" t="n">
        <v>10</v>
      </c>
      <c r="M11" t="n">
        <v>65</v>
      </c>
      <c r="N11" t="n">
        <v>29.04</v>
      </c>
      <c r="O11" t="n">
        <v>20353.94</v>
      </c>
      <c r="P11" t="n">
        <v>914.24</v>
      </c>
      <c r="Q11" t="n">
        <v>1261.93</v>
      </c>
      <c r="R11" t="n">
        <v>172.18</v>
      </c>
      <c r="S11" t="n">
        <v>108.84</v>
      </c>
      <c r="T11" t="n">
        <v>30501.38</v>
      </c>
      <c r="U11" t="n">
        <v>0.63</v>
      </c>
      <c r="V11" t="n">
        <v>0.91</v>
      </c>
      <c r="W11" t="n">
        <v>20.75</v>
      </c>
      <c r="X11" t="n">
        <v>1.87</v>
      </c>
      <c r="Y11" t="n">
        <v>0.5</v>
      </c>
      <c r="Z11" t="n">
        <v>10</v>
      </c>
      <c r="AA11" t="n">
        <v>2888.207128987215</v>
      </c>
      <c r="AB11" t="n">
        <v>3951.772412586303</v>
      </c>
      <c r="AC11" t="n">
        <v>3574.620799876332</v>
      </c>
      <c r="AD11" t="n">
        <v>2888207.128987215</v>
      </c>
      <c r="AE11" t="n">
        <v>3951772.412586303</v>
      </c>
      <c r="AF11" t="n">
        <v>1.8177552422393e-06</v>
      </c>
      <c r="AG11" t="n">
        <v>3.490833333333333</v>
      </c>
      <c r="AH11" t="n">
        <v>3574620.799876332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1.1986</v>
      </c>
      <c r="E12" t="n">
        <v>83.43000000000001</v>
      </c>
      <c r="F12" t="n">
        <v>79.29000000000001</v>
      </c>
      <c r="G12" t="n">
        <v>77.98999999999999</v>
      </c>
      <c r="H12" t="n">
        <v>1.18</v>
      </c>
      <c r="I12" t="n">
        <v>61</v>
      </c>
      <c r="J12" t="n">
        <v>164.57</v>
      </c>
      <c r="K12" t="n">
        <v>49.1</v>
      </c>
      <c r="L12" t="n">
        <v>11</v>
      </c>
      <c r="M12" t="n">
        <v>59</v>
      </c>
      <c r="N12" t="n">
        <v>29.47</v>
      </c>
      <c r="O12" t="n">
        <v>20530.82</v>
      </c>
      <c r="P12" t="n">
        <v>907.79</v>
      </c>
      <c r="Q12" t="n">
        <v>1261.94</v>
      </c>
      <c r="R12" t="n">
        <v>166.36</v>
      </c>
      <c r="S12" t="n">
        <v>108.84</v>
      </c>
      <c r="T12" t="n">
        <v>27620.95</v>
      </c>
      <c r="U12" t="n">
        <v>0.65</v>
      </c>
      <c r="V12" t="n">
        <v>0.91</v>
      </c>
      <c r="W12" t="n">
        <v>20.75</v>
      </c>
      <c r="X12" t="n">
        <v>1.7</v>
      </c>
      <c r="Y12" t="n">
        <v>0.5</v>
      </c>
      <c r="Z12" t="n">
        <v>10</v>
      </c>
      <c r="AA12" t="n">
        <v>2861.142945732184</v>
      </c>
      <c r="AB12" t="n">
        <v>3914.742003069271</v>
      </c>
      <c r="AC12" t="n">
        <v>3541.124520671101</v>
      </c>
      <c r="AD12" t="n">
        <v>2861142.945732184</v>
      </c>
      <c r="AE12" t="n">
        <v>3914742.00306927</v>
      </c>
      <c r="AF12" t="n">
        <v>1.825369833569056e-06</v>
      </c>
      <c r="AG12" t="n">
        <v>3.47625</v>
      </c>
      <c r="AH12" t="n">
        <v>3541124.520671101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1.2032</v>
      </c>
      <c r="E13" t="n">
        <v>83.11</v>
      </c>
      <c r="F13" t="n">
        <v>79.15000000000001</v>
      </c>
      <c r="G13" t="n">
        <v>86.34999999999999</v>
      </c>
      <c r="H13" t="n">
        <v>1.28</v>
      </c>
      <c r="I13" t="n">
        <v>55</v>
      </c>
      <c r="J13" t="n">
        <v>166.01</v>
      </c>
      <c r="K13" t="n">
        <v>49.1</v>
      </c>
      <c r="L13" t="n">
        <v>12</v>
      </c>
      <c r="M13" t="n">
        <v>53</v>
      </c>
      <c r="N13" t="n">
        <v>29.91</v>
      </c>
      <c r="O13" t="n">
        <v>20708.3</v>
      </c>
      <c r="P13" t="n">
        <v>903.13</v>
      </c>
      <c r="Q13" t="n">
        <v>1261.92</v>
      </c>
      <c r="R13" t="n">
        <v>161.98</v>
      </c>
      <c r="S13" t="n">
        <v>108.84</v>
      </c>
      <c r="T13" t="n">
        <v>25463.76</v>
      </c>
      <c r="U13" t="n">
        <v>0.67</v>
      </c>
      <c r="V13" t="n">
        <v>0.92</v>
      </c>
      <c r="W13" t="n">
        <v>20.74</v>
      </c>
      <c r="X13" t="n">
        <v>1.57</v>
      </c>
      <c r="Y13" t="n">
        <v>0.5</v>
      </c>
      <c r="Z13" t="n">
        <v>10</v>
      </c>
      <c r="AA13" t="n">
        <v>2839.093267582134</v>
      </c>
      <c r="AB13" t="n">
        <v>3884.572660661224</v>
      </c>
      <c r="AC13" t="n">
        <v>3513.834497959542</v>
      </c>
      <c r="AD13" t="n">
        <v>2839093.267582134</v>
      </c>
      <c r="AE13" t="n">
        <v>3884572.660661224</v>
      </c>
      <c r="AF13" t="n">
        <v>1.832375257592431e-06</v>
      </c>
      <c r="AG13" t="n">
        <v>3.462916666666667</v>
      </c>
      <c r="AH13" t="n">
        <v>3513834.497959542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1.2068</v>
      </c>
      <c r="E14" t="n">
        <v>82.86</v>
      </c>
      <c r="F14" t="n">
        <v>79.03</v>
      </c>
      <c r="G14" t="n">
        <v>92.97</v>
      </c>
      <c r="H14" t="n">
        <v>1.38</v>
      </c>
      <c r="I14" t="n">
        <v>51</v>
      </c>
      <c r="J14" t="n">
        <v>167.45</v>
      </c>
      <c r="K14" t="n">
        <v>49.1</v>
      </c>
      <c r="L14" t="n">
        <v>13</v>
      </c>
      <c r="M14" t="n">
        <v>49</v>
      </c>
      <c r="N14" t="n">
        <v>30.36</v>
      </c>
      <c r="O14" t="n">
        <v>20886.38</v>
      </c>
      <c r="P14" t="n">
        <v>896.8</v>
      </c>
      <c r="Q14" t="n">
        <v>1261.93</v>
      </c>
      <c r="R14" t="n">
        <v>158.09</v>
      </c>
      <c r="S14" t="n">
        <v>108.84</v>
      </c>
      <c r="T14" t="n">
        <v>23537.39</v>
      </c>
      <c r="U14" t="n">
        <v>0.6899999999999999</v>
      </c>
      <c r="V14" t="n">
        <v>0.92</v>
      </c>
      <c r="W14" t="n">
        <v>20.73</v>
      </c>
      <c r="X14" t="n">
        <v>1.44</v>
      </c>
      <c r="Y14" t="n">
        <v>0.5</v>
      </c>
      <c r="Z14" t="n">
        <v>10</v>
      </c>
      <c r="AA14" t="n">
        <v>2816.446440982977</v>
      </c>
      <c r="AB14" t="n">
        <v>3853.586273400781</v>
      </c>
      <c r="AC14" t="n">
        <v>3485.805408009568</v>
      </c>
      <c r="AD14" t="n">
        <v>2816446.440982977</v>
      </c>
      <c r="AE14" t="n">
        <v>3853586.273400781</v>
      </c>
      <c r="AF14" t="n">
        <v>1.837857763349856e-06</v>
      </c>
      <c r="AG14" t="n">
        <v>3.4525</v>
      </c>
      <c r="AH14" t="n">
        <v>3485805.408009568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1.2106</v>
      </c>
      <c r="E15" t="n">
        <v>82.59999999999999</v>
      </c>
      <c r="F15" t="n">
        <v>78.89</v>
      </c>
      <c r="G15" t="n">
        <v>100.71</v>
      </c>
      <c r="H15" t="n">
        <v>1.47</v>
      </c>
      <c r="I15" t="n">
        <v>47</v>
      </c>
      <c r="J15" t="n">
        <v>168.9</v>
      </c>
      <c r="K15" t="n">
        <v>49.1</v>
      </c>
      <c r="L15" t="n">
        <v>14</v>
      </c>
      <c r="M15" t="n">
        <v>45</v>
      </c>
      <c r="N15" t="n">
        <v>30.81</v>
      </c>
      <c r="O15" t="n">
        <v>21065.06</v>
      </c>
      <c r="P15" t="n">
        <v>891.14</v>
      </c>
      <c r="Q15" t="n">
        <v>1261.93</v>
      </c>
      <c r="R15" t="n">
        <v>153.51</v>
      </c>
      <c r="S15" t="n">
        <v>108.84</v>
      </c>
      <c r="T15" t="n">
        <v>21267.95</v>
      </c>
      <c r="U15" t="n">
        <v>0.71</v>
      </c>
      <c r="V15" t="n">
        <v>0.92</v>
      </c>
      <c r="W15" t="n">
        <v>20.72</v>
      </c>
      <c r="X15" t="n">
        <v>1.3</v>
      </c>
      <c r="Y15" t="n">
        <v>0.5</v>
      </c>
      <c r="Z15" t="n">
        <v>10</v>
      </c>
      <c r="AA15" t="n">
        <v>2794.564081944347</v>
      </c>
      <c r="AB15" t="n">
        <v>3823.645864382577</v>
      </c>
      <c r="AC15" t="n">
        <v>3458.722469606435</v>
      </c>
      <c r="AD15" t="n">
        <v>2794564.081944347</v>
      </c>
      <c r="AE15" t="n">
        <v>3823645.864382577</v>
      </c>
      <c r="AF15" t="n">
        <v>1.84364485276047e-06</v>
      </c>
      <c r="AG15" t="n">
        <v>3.441666666666666</v>
      </c>
      <c r="AH15" t="n">
        <v>3458722.469606435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1.2128</v>
      </c>
      <c r="E16" t="n">
        <v>82.45999999999999</v>
      </c>
      <c r="F16" t="n">
        <v>78.84</v>
      </c>
      <c r="G16" t="n">
        <v>107.5</v>
      </c>
      <c r="H16" t="n">
        <v>1.56</v>
      </c>
      <c r="I16" t="n">
        <v>44</v>
      </c>
      <c r="J16" t="n">
        <v>170.35</v>
      </c>
      <c r="K16" t="n">
        <v>49.1</v>
      </c>
      <c r="L16" t="n">
        <v>15</v>
      </c>
      <c r="M16" t="n">
        <v>42</v>
      </c>
      <c r="N16" t="n">
        <v>31.26</v>
      </c>
      <c r="O16" t="n">
        <v>21244.37</v>
      </c>
      <c r="P16" t="n">
        <v>886.88</v>
      </c>
      <c r="Q16" t="n">
        <v>1261.9</v>
      </c>
      <c r="R16" t="n">
        <v>152.01</v>
      </c>
      <c r="S16" t="n">
        <v>108.84</v>
      </c>
      <c r="T16" t="n">
        <v>20533.87</v>
      </c>
      <c r="U16" t="n">
        <v>0.72</v>
      </c>
      <c r="V16" t="n">
        <v>0.92</v>
      </c>
      <c r="W16" t="n">
        <v>20.71</v>
      </c>
      <c r="X16" t="n">
        <v>1.25</v>
      </c>
      <c r="Y16" t="n">
        <v>0.5</v>
      </c>
      <c r="Z16" t="n">
        <v>10</v>
      </c>
      <c r="AA16" t="n">
        <v>2780.386171128765</v>
      </c>
      <c r="AB16" t="n">
        <v>3804.247021319416</v>
      </c>
      <c r="AC16" t="n">
        <v>3441.175024898776</v>
      </c>
      <c r="AD16" t="n">
        <v>2780386.171128766</v>
      </c>
      <c r="AE16" t="n">
        <v>3804247.021319416</v>
      </c>
      <c r="AF16" t="n">
        <v>1.846995272945562e-06</v>
      </c>
      <c r="AG16" t="n">
        <v>3.435833333333333</v>
      </c>
      <c r="AH16" t="n">
        <v>3441175.024898775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1.2159</v>
      </c>
      <c r="E17" t="n">
        <v>82.23999999999999</v>
      </c>
      <c r="F17" t="n">
        <v>78.70999999999999</v>
      </c>
      <c r="G17" t="n">
        <v>115.19</v>
      </c>
      <c r="H17" t="n">
        <v>1.65</v>
      </c>
      <c r="I17" t="n">
        <v>41</v>
      </c>
      <c r="J17" t="n">
        <v>171.81</v>
      </c>
      <c r="K17" t="n">
        <v>49.1</v>
      </c>
      <c r="L17" t="n">
        <v>16</v>
      </c>
      <c r="M17" t="n">
        <v>39</v>
      </c>
      <c r="N17" t="n">
        <v>31.72</v>
      </c>
      <c r="O17" t="n">
        <v>21424.29</v>
      </c>
      <c r="P17" t="n">
        <v>881.08</v>
      </c>
      <c r="Q17" t="n">
        <v>1261.91</v>
      </c>
      <c r="R17" t="n">
        <v>147.97</v>
      </c>
      <c r="S17" t="n">
        <v>108.84</v>
      </c>
      <c r="T17" t="n">
        <v>18525.91</v>
      </c>
      <c r="U17" t="n">
        <v>0.74</v>
      </c>
      <c r="V17" t="n">
        <v>0.92</v>
      </c>
      <c r="W17" t="n">
        <v>20.71</v>
      </c>
      <c r="X17" t="n">
        <v>1.13</v>
      </c>
      <c r="Y17" t="n">
        <v>0.5</v>
      </c>
      <c r="Z17" t="n">
        <v>10</v>
      </c>
      <c r="AA17" t="n">
        <v>2760.152905734562</v>
      </c>
      <c r="AB17" t="n">
        <v>3776.562974978395</v>
      </c>
      <c r="AC17" t="n">
        <v>3416.13310508574</v>
      </c>
      <c r="AD17" t="n">
        <v>2760152.905734562</v>
      </c>
      <c r="AE17" t="n">
        <v>3776562.974978395</v>
      </c>
      <c r="AF17" t="n">
        <v>1.851716319570011e-06</v>
      </c>
      <c r="AG17" t="n">
        <v>3.426666666666666</v>
      </c>
      <c r="AH17" t="n">
        <v>3416133.10508574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1.2182</v>
      </c>
      <c r="E18" t="n">
        <v>82.09</v>
      </c>
      <c r="F18" t="n">
        <v>78.65000000000001</v>
      </c>
      <c r="G18" t="n">
        <v>124.19</v>
      </c>
      <c r="H18" t="n">
        <v>1.74</v>
      </c>
      <c r="I18" t="n">
        <v>38</v>
      </c>
      <c r="J18" t="n">
        <v>173.28</v>
      </c>
      <c r="K18" t="n">
        <v>49.1</v>
      </c>
      <c r="L18" t="n">
        <v>17</v>
      </c>
      <c r="M18" t="n">
        <v>36</v>
      </c>
      <c r="N18" t="n">
        <v>32.18</v>
      </c>
      <c r="O18" t="n">
        <v>21604.83</v>
      </c>
      <c r="P18" t="n">
        <v>876.71</v>
      </c>
      <c r="Q18" t="n">
        <v>1261.9</v>
      </c>
      <c r="R18" t="n">
        <v>145.66</v>
      </c>
      <c r="S18" t="n">
        <v>108.84</v>
      </c>
      <c r="T18" t="n">
        <v>17390.06</v>
      </c>
      <c r="U18" t="n">
        <v>0.75</v>
      </c>
      <c r="V18" t="n">
        <v>0.92</v>
      </c>
      <c r="W18" t="n">
        <v>20.71</v>
      </c>
      <c r="X18" t="n">
        <v>1.07</v>
      </c>
      <c r="Y18" t="n">
        <v>0.5</v>
      </c>
      <c r="Z18" t="n">
        <v>10</v>
      </c>
      <c r="AA18" t="n">
        <v>2745.529931824577</v>
      </c>
      <c r="AB18" t="n">
        <v>3756.555176954675</v>
      </c>
      <c r="AC18" t="n">
        <v>3398.034823224283</v>
      </c>
      <c r="AD18" t="n">
        <v>2745529.931824578</v>
      </c>
      <c r="AE18" t="n">
        <v>3756555.176954675</v>
      </c>
      <c r="AF18" t="n">
        <v>1.855219031581699e-06</v>
      </c>
      <c r="AG18" t="n">
        <v>3.420416666666667</v>
      </c>
      <c r="AH18" t="n">
        <v>3398034.823224283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1.2202</v>
      </c>
      <c r="E19" t="n">
        <v>81.95999999999999</v>
      </c>
      <c r="F19" t="n">
        <v>78.58</v>
      </c>
      <c r="G19" t="n">
        <v>130.97</v>
      </c>
      <c r="H19" t="n">
        <v>1.83</v>
      </c>
      <c r="I19" t="n">
        <v>36</v>
      </c>
      <c r="J19" t="n">
        <v>174.75</v>
      </c>
      <c r="K19" t="n">
        <v>49.1</v>
      </c>
      <c r="L19" t="n">
        <v>18</v>
      </c>
      <c r="M19" t="n">
        <v>34</v>
      </c>
      <c r="N19" t="n">
        <v>32.65</v>
      </c>
      <c r="O19" t="n">
        <v>21786.02</v>
      </c>
      <c r="P19" t="n">
        <v>871.99</v>
      </c>
      <c r="Q19" t="n">
        <v>1261.88</v>
      </c>
      <c r="R19" t="n">
        <v>143.65</v>
      </c>
      <c r="S19" t="n">
        <v>108.84</v>
      </c>
      <c r="T19" t="n">
        <v>16391.89</v>
      </c>
      <c r="U19" t="n">
        <v>0.76</v>
      </c>
      <c r="V19" t="n">
        <v>0.92</v>
      </c>
      <c r="W19" t="n">
        <v>20.7</v>
      </c>
      <c r="X19" t="n">
        <v>1</v>
      </c>
      <c r="Y19" t="n">
        <v>0.5</v>
      </c>
      <c r="Z19" t="n">
        <v>10</v>
      </c>
      <c r="AA19" t="n">
        <v>2730.815865853972</v>
      </c>
      <c r="AB19" t="n">
        <v>3736.422742754914</v>
      </c>
      <c r="AC19" t="n">
        <v>3379.8238002885</v>
      </c>
      <c r="AD19" t="n">
        <v>2730815.865853972</v>
      </c>
      <c r="AE19" t="n">
        <v>3736422.742754914</v>
      </c>
      <c r="AF19" t="n">
        <v>1.858264868113601e-06</v>
      </c>
      <c r="AG19" t="n">
        <v>3.415</v>
      </c>
      <c r="AH19" t="n">
        <v>3379823.8002885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1.2219</v>
      </c>
      <c r="E20" t="n">
        <v>81.84</v>
      </c>
      <c r="F20" t="n">
        <v>78.53</v>
      </c>
      <c r="G20" t="n">
        <v>138.58</v>
      </c>
      <c r="H20" t="n">
        <v>1.91</v>
      </c>
      <c r="I20" t="n">
        <v>34</v>
      </c>
      <c r="J20" t="n">
        <v>176.22</v>
      </c>
      <c r="K20" t="n">
        <v>49.1</v>
      </c>
      <c r="L20" t="n">
        <v>19</v>
      </c>
      <c r="M20" t="n">
        <v>32</v>
      </c>
      <c r="N20" t="n">
        <v>33.13</v>
      </c>
      <c r="O20" t="n">
        <v>21967.84</v>
      </c>
      <c r="P20" t="n">
        <v>866.64</v>
      </c>
      <c r="Q20" t="n">
        <v>1261.92</v>
      </c>
      <c r="R20" t="n">
        <v>141.58</v>
      </c>
      <c r="S20" t="n">
        <v>108.84</v>
      </c>
      <c r="T20" t="n">
        <v>15367.59</v>
      </c>
      <c r="U20" t="n">
        <v>0.77</v>
      </c>
      <c r="V20" t="n">
        <v>0.92</v>
      </c>
      <c r="W20" t="n">
        <v>20.7</v>
      </c>
      <c r="X20" t="n">
        <v>0.9399999999999999</v>
      </c>
      <c r="Y20" t="n">
        <v>0.5</v>
      </c>
      <c r="Z20" t="n">
        <v>10</v>
      </c>
      <c r="AA20" t="n">
        <v>2715.811298064149</v>
      </c>
      <c r="AB20" t="n">
        <v>3715.892831150066</v>
      </c>
      <c r="AC20" t="n">
        <v>3361.253234633306</v>
      </c>
      <c r="AD20" t="n">
        <v>2715811.298064149</v>
      </c>
      <c r="AE20" t="n">
        <v>3715892.831150066</v>
      </c>
      <c r="AF20" t="n">
        <v>1.860853829165718e-06</v>
      </c>
      <c r="AG20" t="n">
        <v>3.41</v>
      </c>
      <c r="AH20" t="n">
        <v>3361253.234633306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1.2236</v>
      </c>
      <c r="E21" t="n">
        <v>81.73</v>
      </c>
      <c r="F21" t="n">
        <v>78.47</v>
      </c>
      <c r="G21" t="n">
        <v>147.13</v>
      </c>
      <c r="H21" t="n">
        <v>2</v>
      </c>
      <c r="I21" t="n">
        <v>32</v>
      </c>
      <c r="J21" t="n">
        <v>177.7</v>
      </c>
      <c r="K21" t="n">
        <v>49.1</v>
      </c>
      <c r="L21" t="n">
        <v>20</v>
      </c>
      <c r="M21" t="n">
        <v>30</v>
      </c>
      <c r="N21" t="n">
        <v>33.61</v>
      </c>
      <c r="O21" t="n">
        <v>22150.3</v>
      </c>
      <c r="P21" t="n">
        <v>863.1</v>
      </c>
      <c r="Q21" t="n">
        <v>1261.91</v>
      </c>
      <c r="R21" t="n">
        <v>140.05</v>
      </c>
      <c r="S21" t="n">
        <v>108.84</v>
      </c>
      <c r="T21" t="n">
        <v>14614.29</v>
      </c>
      <c r="U21" t="n">
        <v>0.78</v>
      </c>
      <c r="V21" t="n">
        <v>0.92</v>
      </c>
      <c r="W21" t="n">
        <v>20.69</v>
      </c>
      <c r="X21" t="n">
        <v>0.89</v>
      </c>
      <c r="Y21" t="n">
        <v>0.5</v>
      </c>
      <c r="Z21" t="n">
        <v>10</v>
      </c>
      <c r="AA21" t="n">
        <v>2704.307165663622</v>
      </c>
      <c r="AB21" t="n">
        <v>3700.152369673162</v>
      </c>
      <c r="AC21" t="n">
        <v>3347.015020707882</v>
      </c>
      <c r="AD21" t="n">
        <v>2704307.165663622</v>
      </c>
      <c r="AE21" t="n">
        <v>3700152.369673161</v>
      </c>
      <c r="AF21" t="n">
        <v>1.863442790217835e-06</v>
      </c>
      <c r="AG21" t="n">
        <v>3.405416666666667</v>
      </c>
      <c r="AH21" t="n">
        <v>3347015.020707882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1.2246</v>
      </c>
      <c r="E22" t="n">
        <v>81.66</v>
      </c>
      <c r="F22" t="n">
        <v>78.44</v>
      </c>
      <c r="G22" t="n">
        <v>151.82</v>
      </c>
      <c r="H22" t="n">
        <v>2.08</v>
      </c>
      <c r="I22" t="n">
        <v>31</v>
      </c>
      <c r="J22" t="n">
        <v>179.18</v>
      </c>
      <c r="K22" t="n">
        <v>49.1</v>
      </c>
      <c r="L22" t="n">
        <v>21</v>
      </c>
      <c r="M22" t="n">
        <v>29</v>
      </c>
      <c r="N22" t="n">
        <v>34.09</v>
      </c>
      <c r="O22" t="n">
        <v>22333.43</v>
      </c>
      <c r="P22" t="n">
        <v>858.61</v>
      </c>
      <c r="Q22" t="n">
        <v>1261.9</v>
      </c>
      <c r="R22" t="n">
        <v>138.93</v>
      </c>
      <c r="S22" t="n">
        <v>108.84</v>
      </c>
      <c r="T22" t="n">
        <v>14055.23</v>
      </c>
      <c r="U22" t="n">
        <v>0.78</v>
      </c>
      <c r="V22" t="n">
        <v>0.92</v>
      </c>
      <c r="W22" t="n">
        <v>20.69</v>
      </c>
      <c r="X22" t="n">
        <v>0.86</v>
      </c>
      <c r="Y22" t="n">
        <v>0.5</v>
      </c>
      <c r="Z22" t="n">
        <v>10</v>
      </c>
      <c r="AA22" t="n">
        <v>2692.862553736643</v>
      </c>
      <c r="AB22" t="n">
        <v>3684.493346734023</v>
      </c>
      <c r="AC22" t="n">
        <v>3332.850472940479</v>
      </c>
      <c r="AD22" t="n">
        <v>2692862.553736643</v>
      </c>
      <c r="AE22" t="n">
        <v>3684493.346734023</v>
      </c>
      <c r="AF22" t="n">
        <v>1.864965708483786e-06</v>
      </c>
      <c r="AG22" t="n">
        <v>3.4025</v>
      </c>
      <c r="AH22" t="n">
        <v>3332850.472940479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1.2262</v>
      </c>
      <c r="E23" t="n">
        <v>81.55</v>
      </c>
      <c r="F23" t="n">
        <v>78.39</v>
      </c>
      <c r="G23" t="n">
        <v>162.19</v>
      </c>
      <c r="H23" t="n">
        <v>2.16</v>
      </c>
      <c r="I23" t="n">
        <v>29</v>
      </c>
      <c r="J23" t="n">
        <v>180.67</v>
      </c>
      <c r="K23" t="n">
        <v>49.1</v>
      </c>
      <c r="L23" t="n">
        <v>22</v>
      </c>
      <c r="M23" t="n">
        <v>27</v>
      </c>
      <c r="N23" t="n">
        <v>34.58</v>
      </c>
      <c r="O23" t="n">
        <v>22517.21</v>
      </c>
      <c r="P23" t="n">
        <v>854.08</v>
      </c>
      <c r="Q23" t="n">
        <v>1261.92</v>
      </c>
      <c r="R23" t="n">
        <v>137.26</v>
      </c>
      <c r="S23" t="n">
        <v>108.84</v>
      </c>
      <c r="T23" t="n">
        <v>13230.42</v>
      </c>
      <c r="U23" t="n">
        <v>0.79</v>
      </c>
      <c r="V23" t="n">
        <v>0.92</v>
      </c>
      <c r="W23" t="n">
        <v>20.69</v>
      </c>
      <c r="X23" t="n">
        <v>0.8100000000000001</v>
      </c>
      <c r="Y23" t="n">
        <v>0.5</v>
      </c>
      <c r="Z23" t="n">
        <v>10</v>
      </c>
      <c r="AA23" t="n">
        <v>2679.801128575622</v>
      </c>
      <c r="AB23" t="n">
        <v>3666.622128599303</v>
      </c>
      <c r="AC23" t="n">
        <v>3316.684858782125</v>
      </c>
      <c r="AD23" t="n">
        <v>2679801.128575622</v>
      </c>
      <c r="AE23" t="n">
        <v>3666622.128599303</v>
      </c>
      <c r="AF23" t="n">
        <v>1.867402377709308e-06</v>
      </c>
      <c r="AG23" t="n">
        <v>3.397916666666667</v>
      </c>
      <c r="AH23" t="n">
        <v>3316684.858782125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1.2273</v>
      </c>
      <c r="E24" t="n">
        <v>81.48</v>
      </c>
      <c r="F24" t="n">
        <v>78.34999999999999</v>
      </c>
      <c r="G24" t="n">
        <v>167.89</v>
      </c>
      <c r="H24" t="n">
        <v>2.24</v>
      </c>
      <c r="I24" t="n">
        <v>28</v>
      </c>
      <c r="J24" t="n">
        <v>182.17</v>
      </c>
      <c r="K24" t="n">
        <v>49.1</v>
      </c>
      <c r="L24" t="n">
        <v>23</v>
      </c>
      <c r="M24" t="n">
        <v>26</v>
      </c>
      <c r="N24" t="n">
        <v>35.08</v>
      </c>
      <c r="O24" t="n">
        <v>22701.78</v>
      </c>
      <c r="P24" t="n">
        <v>849.15</v>
      </c>
      <c r="Q24" t="n">
        <v>1261.91</v>
      </c>
      <c r="R24" t="n">
        <v>135.98</v>
      </c>
      <c r="S24" t="n">
        <v>108.84</v>
      </c>
      <c r="T24" t="n">
        <v>12595.84</v>
      </c>
      <c r="U24" t="n">
        <v>0.8</v>
      </c>
      <c r="V24" t="n">
        <v>0.92</v>
      </c>
      <c r="W24" t="n">
        <v>20.69</v>
      </c>
      <c r="X24" t="n">
        <v>0.77</v>
      </c>
      <c r="Y24" t="n">
        <v>0.5</v>
      </c>
      <c r="Z24" t="n">
        <v>10</v>
      </c>
      <c r="AA24" t="n">
        <v>2667.19635605704</v>
      </c>
      <c r="AB24" t="n">
        <v>3649.375722756061</v>
      </c>
      <c r="AC24" t="n">
        <v>3301.084425707081</v>
      </c>
      <c r="AD24" t="n">
        <v>2667196.35605704</v>
      </c>
      <c r="AE24" t="n">
        <v>3649375.722756061</v>
      </c>
      <c r="AF24" t="n">
        <v>1.869077587801854e-06</v>
      </c>
      <c r="AG24" t="n">
        <v>3.395</v>
      </c>
      <c r="AH24" t="n">
        <v>3301084.425707081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1.2281</v>
      </c>
      <c r="E25" t="n">
        <v>81.42</v>
      </c>
      <c r="F25" t="n">
        <v>78.31999999999999</v>
      </c>
      <c r="G25" t="n">
        <v>174.05</v>
      </c>
      <c r="H25" t="n">
        <v>2.32</v>
      </c>
      <c r="I25" t="n">
        <v>27</v>
      </c>
      <c r="J25" t="n">
        <v>183.67</v>
      </c>
      <c r="K25" t="n">
        <v>49.1</v>
      </c>
      <c r="L25" t="n">
        <v>24</v>
      </c>
      <c r="M25" t="n">
        <v>25</v>
      </c>
      <c r="N25" t="n">
        <v>35.58</v>
      </c>
      <c r="O25" t="n">
        <v>22886.92</v>
      </c>
      <c r="P25" t="n">
        <v>841.8099999999999</v>
      </c>
      <c r="Q25" t="n">
        <v>1261.91</v>
      </c>
      <c r="R25" t="n">
        <v>135.03</v>
      </c>
      <c r="S25" t="n">
        <v>108.84</v>
      </c>
      <c r="T25" t="n">
        <v>12129.61</v>
      </c>
      <c r="U25" t="n">
        <v>0.8100000000000001</v>
      </c>
      <c r="V25" t="n">
        <v>0.92</v>
      </c>
      <c r="W25" t="n">
        <v>20.69</v>
      </c>
      <c r="X25" t="n">
        <v>0.74</v>
      </c>
      <c r="Y25" t="n">
        <v>0.5</v>
      </c>
      <c r="Z25" t="n">
        <v>10</v>
      </c>
      <c r="AA25" t="n">
        <v>2650.634366319161</v>
      </c>
      <c r="AB25" t="n">
        <v>3626.714877733274</v>
      </c>
      <c r="AC25" t="n">
        <v>3280.586299928573</v>
      </c>
      <c r="AD25" t="n">
        <v>2650634.36631916</v>
      </c>
      <c r="AE25" t="n">
        <v>3626714.877733274</v>
      </c>
      <c r="AF25" t="n">
        <v>1.870295922414615e-06</v>
      </c>
      <c r="AG25" t="n">
        <v>3.3925</v>
      </c>
      <c r="AH25" t="n">
        <v>3280586.299928573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1.2297</v>
      </c>
      <c r="E26" t="n">
        <v>81.31999999999999</v>
      </c>
      <c r="F26" t="n">
        <v>78.28</v>
      </c>
      <c r="G26" t="n">
        <v>187.88</v>
      </c>
      <c r="H26" t="n">
        <v>2.4</v>
      </c>
      <c r="I26" t="n">
        <v>25</v>
      </c>
      <c r="J26" t="n">
        <v>185.18</v>
      </c>
      <c r="K26" t="n">
        <v>49.1</v>
      </c>
      <c r="L26" t="n">
        <v>25</v>
      </c>
      <c r="M26" t="n">
        <v>23</v>
      </c>
      <c r="N26" t="n">
        <v>36.08</v>
      </c>
      <c r="O26" t="n">
        <v>23072.73</v>
      </c>
      <c r="P26" t="n">
        <v>837.4</v>
      </c>
      <c r="Q26" t="n">
        <v>1261.9</v>
      </c>
      <c r="R26" t="n">
        <v>133.82</v>
      </c>
      <c r="S26" t="n">
        <v>108.84</v>
      </c>
      <c r="T26" t="n">
        <v>11531.36</v>
      </c>
      <c r="U26" t="n">
        <v>0.8100000000000001</v>
      </c>
      <c r="V26" t="n">
        <v>0.93</v>
      </c>
      <c r="W26" t="n">
        <v>20.69</v>
      </c>
      <c r="X26" t="n">
        <v>0.7</v>
      </c>
      <c r="Y26" t="n">
        <v>0.5</v>
      </c>
      <c r="Z26" t="n">
        <v>10</v>
      </c>
      <c r="AA26" t="n">
        <v>2638.027073365966</v>
      </c>
      <c r="AB26" t="n">
        <v>3609.465023320202</v>
      </c>
      <c r="AC26" t="n">
        <v>3264.982747410363</v>
      </c>
      <c r="AD26" t="n">
        <v>2638027.073365966</v>
      </c>
      <c r="AE26" t="n">
        <v>3609465.023320202</v>
      </c>
      <c r="AF26" t="n">
        <v>1.872732591640137e-06</v>
      </c>
      <c r="AG26" t="n">
        <v>3.388333333333333</v>
      </c>
      <c r="AH26" t="n">
        <v>3264982.747410363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1.2309</v>
      </c>
      <c r="E27" t="n">
        <v>81.23999999999999</v>
      </c>
      <c r="F27" t="n">
        <v>78.23</v>
      </c>
      <c r="G27" t="n">
        <v>195.57</v>
      </c>
      <c r="H27" t="n">
        <v>2.47</v>
      </c>
      <c r="I27" t="n">
        <v>24</v>
      </c>
      <c r="J27" t="n">
        <v>186.69</v>
      </c>
      <c r="K27" t="n">
        <v>49.1</v>
      </c>
      <c r="L27" t="n">
        <v>26</v>
      </c>
      <c r="M27" t="n">
        <v>22</v>
      </c>
      <c r="N27" t="n">
        <v>36.6</v>
      </c>
      <c r="O27" t="n">
        <v>23259.24</v>
      </c>
      <c r="P27" t="n">
        <v>832.63</v>
      </c>
      <c r="Q27" t="n">
        <v>1261.94</v>
      </c>
      <c r="R27" t="n">
        <v>132.08</v>
      </c>
      <c r="S27" t="n">
        <v>108.84</v>
      </c>
      <c r="T27" t="n">
        <v>10667.81</v>
      </c>
      <c r="U27" t="n">
        <v>0.82</v>
      </c>
      <c r="V27" t="n">
        <v>0.93</v>
      </c>
      <c r="W27" t="n">
        <v>20.68</v>
      </c>
      <c r="X27" t="n">
        <v>0.65</v>
      </c>
      <c r="Y27" t="n">
        <v>0.5</v>
      </c>
      <c r="Z27" t="n">
        <v>10</v>
      </c>
      <c r="AA27" t="n">
        <v>2625.47304657853</v>
      </c>
      <c r="AB27" t="n">
        <v>3592.288050025057</v>
      </c>
      <c r="AC27" t="n">
        <v>3249.445120338473</v>
      </c>
      <c r="AD27" t="n">
        <v>2625473.04657853</v>
      </c>
      <c r="AE27" t="n">
        <v>3592288.050025057</v>
      </c>
      <c r="AF27" t="n">
        <v>1.874560093559278e-06</v>
      </c>
      <c r="AG27" t="n">
        <v>3.385</v>
      </c>
      <c r="AH27" t="n">
        <v>3249445.120338473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1.2316</v>
      </c>
      <c r="E28" t="n">
        <v>81.19</v>
      </c>
      <c r="F28" t="n">
        <v>78.20999999999999</v>
      </c>
      <c r="G28" t="n">
        <v>204.03</v>
      </c>
      <c r="H28" t="n">
        <v>2.55</v>
      </c>
      <c r="I28" t="n">
        <v>23</v>
      </c>
      <c r="J28" t="n">
        <v>188.21</v>
      </c>
      <c r="K28" t="n">
        <v>49.1</v>
      </c>
      <c r="L28" t="n">
        <v>27</v>
      </c>
      <c r="M28" t="n">
        <v>21</v>
      </c>
      <c r="N28" t="n">
        <v>37.11</v>
      </c>
      <c r="O28" t="n">
        <v>23446.45</v>
      </c>
      <c r="P28" t="n">
        <v>830.1799999999999</v>
      </c>
      <c r="Q28" t="n">
        <v>1261.91</v>
      </c>
      <c r="R28" t="n">
        <v>131.6</v>
      </c>
      <c r="S28" t="n">
        <v>108.84</v>
      </c>
      <c r="T28" t="n">
        <v>10432.42</v>
      </c>
      <c r="U28" t="n">
        <v>0.83</v>
      </c>
      <c r="V28" t="n">
        <v>0.93</v>
      </c>
      <c r="W28" t="n">
        <v>20.68</v>
      </c>
      <c r="X28" t="n">
        <v>0.63</v>
      </c>
      <c r="Y28" t="n">
        <v>0.5</v>
      </c>
      <c r="Z28" t="n">
        <v>10</v>
      </c>
      <c r="AA28" t="n">
        <v>2618.924677101618</v>
      </c>
      <c r="AB28" t="n">
        <v>3583.328282013072</v>
      </c>
      <c r="AC28" t="n">
        <v>3241.34046001044</v>
      </c>
      <c r="AD28" t="n">
        <v>2618924.677101618</v>
      </c>
      <c r="AE28" t="n">
        <v>3583328.282013072</v>
      </c>
      <c r="AF28" t="n">
        <v>1.875626136345444e-06</v>
      </c>
      <c r="AG28" t="n">
        <v>3.382916666666667</v>
      </c>
      <c r="AH28" t="n">
        <v>3241340.46001044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1.2312</v>
      </c>
      <c r="E29" t="n">
        <v>81.22</v>
      </c>
      <c r="F29" t="n">
        <v>78.23999999999999</v>
      </c>
      <c r="G29" t="n">
        <v>204.11</v>
      </c>
      <c r="H29" t="n">
        <v>2.62</v>
      </c>
      <c r="I29" t="n">
        <v>23</v>
      </c>
      <c r="J29" t="n">
        <v>189.73</v>
      </c>
      <c r="K29" t="n">
        <v>49.1</v>
      </c>
      <c r="L29" t="n">
        <v>28</v>
      </c>
      <c r="M29" t="n">
        <v>21</v>
      </c>
      <c r="N29" t="n">
        <v>37.64</v>
      </c>
      <c r="O29" t="n">
        <v>23634.36</v>
      </c>
      <c r="P29" t="n">
        <v>825.8099999999999</v>
      </c>
      <c r="Q29" t="n">
        <v>1261.9</v>
      </c>
      <c r="R29" t="n">
        <v>132.62</v>
      </c>
      <c r="S29" t="n">
        <v>108.84</v>
      </c>
      <c r="T29" t="n">
        <v>10944.39</v>
      </c>
      <c r="U29" t="n">
        <v>0.82</v>
      </c>
      <c r="V29" t="n">
        <v>0.93</v>
      </c>
      <c r="W29" t="n">
        <v>20.68</v>
      </c>
      <c r="X29" t="n">
        <v>0.66</v>
      </c>
      <c r="Y29" t="n">
        <v>0.5</v>
      </c>
      <c r="Z29" t="n">
        <v>10</v>
      </c>
      <c r="AA29" t="n">
        <v>2611.558079731539</v>
      </c>
      <c r="AB29" t="n">
        <v>3573.248978499991</v>
      </c>
      <c r="AC29" t="n">
        <v>3232.223111078256</v>
      </c>
      <c r="AD29" t="n">
        <v>2611558.079731539</v>
      </c>
      <c r="AE29" t="n">
        <v>3573248.978499991</v>
      </c>
      <c r="AF29" t="n">
        <v>1.875016969039064e-06</v>
      </c>
      <c r="AG29" t="n">
        <v>3.384166666666667</v>
      </c>
      <c r="AH29" t="n">
        <v>3232223.111078256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1.2325</v>
      </c>
      <c r="E30" t="n">
        <v>81.14</v>
      </c>
      <c r="F30" t="n">
        <v>78.19</v>
      </c>
      <c r="G30" t="n">
        <v>213.24</v>
      </c>
      <c r="H30" t="n">
        <v>2.69</v>
      </c>
      <c r="I30" t="n">
        <v>22</v>
      </c>
      <c r="J30" t="n">
        <v>191.26</v>
      </c>
      <c r="K30" t="n">
        <v>49.1</v>
      </c>
      <c r="L30" t="n">
        <v>29</v>
      </c>
      <c r="M30" t="n">
        <v>20</v>
      </c>
      <c r="N30" t="n">
        <v>38.17</v>
      </c>
      <c r="O30" t="n">
        <v>23822.99</v>
      </c>
      <c r="P30" t="n">
        <v>822.97</v>
      </c>
      <c r="Q30" t="n">
        <v>1261.89</v>
      </c>
      <c r="R30" t="n">
        <v>130.75</v>
      </c>
      <c r="S30" t="n">
        <v>108.84</v>
      </c>
      <c r="T30" t="n">
        <v>10013.56</v>
      </c>
      <c r="U30" t="n">
        <v>0.83</v>
      </c>
      <c r="V30" t="n">
        <v>0.93</v>
      </c>
      <c r="W30" t="n">
        <v>20.68</v>
      </c>
      <c r="X30" t="n">
        <v>0.61</v>
      </c>
      <c r="Y30" t="n">
        <v>0.5</v>
      </c>
      <c r="Z30" t="n">
        <v>10</v>
      </c>
      <c r="AA30" t="n">
        <v>2602.624316891505</v>
      </c>
      <c r="AB30" t="n">
        <v>3561.025410052456</v>
      </c>
      <c r="AC30" t="n">
        <v>3221.166142847469</v>
      </c>
      <c r="AD30" t="n">
        <v>2602624.316891505</v>
      </c>
      <c r="AE30" t="n">
        <v>3561025.410052456</v>
      </c>
      <c r="AF30" t="n">
        <v>1.8769967627848e-06</v>
      </c>
      <c r="AG30" t="n">
        <v>3.380833333333333</v>
      </c>
      <c r="AH30" t="n">
        <v>3221166.142847469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1.2336</v>
      </c>
      <c r="E31" t="n">
        <v>81.06</v>
      </c>
      <c r="F31" t="n">
        <v>78.15000000000001</v>
      </c>
      <c r="G31" t="n">
        <v>223.27</v>
      </c>
      <c r="H31" t="n">
        <v>2.76</v>
      </c>
      <c r="I31" t="n">
        <v>21</v>
      </c>
      <c r="J31" t="n">
        <v>192.8</v>
      </c>
      <c r="K31" t="n">
        <v>49.1</v>
      </c>
      <c r="L31" t="n">
        <v>30</v>
      </c>
      <c r="M31" t="n">
        <v>19</v>
      </c>
      <c r="N31" t="n">
        <v>38.7</v>
      </c>
      <c r="O31" t="n">
        <v>24012.34</v>
      </c>
      <c r="P31" t="n">
        <v>818.1900000000001</v>
      </c>
      <c r="Q31" t="n">
        <v>1261.89</v>
      </c>
      <c r="R31" t="n">
        <v>129.24</v>
      </c>
      <c r="S31" t="n">
        <v>108.84</v>
      </c>
      <c r="T31" t="n">
        <v>9264.23</v>
      </c>
      <c r="U31" t="n">
        <v>0.84</v>
      </c>
      <c r="V31" t="n">
        <v>0.93</v>
      </c>
      <c r="W31" t="n">
        <v>20.68</v>
      </c>
      <c r="X31" t="n">
        <v>0.5600000000000001</v>
      </c>
      <c r="Y31" t="n">
        <v>0.5</v>
      </c>
      <c r="Z31" t="n">
        <v>10</v>
      </c>
      <c r="AA31" t="n">
        <v>2590.442565555392</v>
      </c>
      <c r="AB31" t="n">
        <v>3544.357800453446</v>
      </c>
      <c r="AC31" t="n">
        <v>3206.089266515451</v>
      </c>
      <c r="AD31" t="n">
        <v>2590442.565555392</v>
      </c>
      <c r="AE31" t="n">
        <v>3544357.800453445</v>
      </c>
      <c r="AF31" t="n">
        <v>1.878671972877346e-06</v>
      </c>
      <c r="AG31" t="n">
        <v>3.3775</v>
      </c>
      <c r="AH31" t="n">
        <v>3206089.266515451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1.2344</v>
      </c>
      <c r="E32" t="n">
        <v>81.01000000000001</v>
      </c>
      <c r="F32" t="n">
        <v>78.12</v>
      </c>
      <c r="G32" t="n">
        <v>234.37</v>
      </c>
      <c r="H32" t="n">
        <v>2.83</v>
      </c>
      <c r="I32" t="n">
        <v>20</v>
      </c>
      <c r="J32" t="n">
        <v>194.34</v>
      </c>
      <c r="K32" t="n">
        <v>49.1</v>
      </c>
      <c r="L32" t="n">
        <v>31</v>
      </c>
      <c r="M32" t="n">
        <v>18</v>
      </c>
      <c r="N32" t="n">
        <v>39.24</v>
      </c>
      <c r="O32" t="n">
        <v>24202.42</v>
      </c>
      <c r="P32" t="n">
        <v>815.0700000000001</v>
      </c>
      <c r="Q32" t="n">
        <v>1261.88</v>
      </c>
      <c r="R32" t="n">
        <v>128.61</v>
      </c>
      <c r="S32" t="n">
        <v>108.84</v>
      </c>
      <c r="T32" t="n">
        <v>8951.59</v>
      </c>
      <c r="U32" t="n">
        <v>0.85</v>
      </c>
      <c r="V32" t="n">
        <v>0.93</v>
      </c>
      <c r="W32" t="n">
        <v>20.68</v>
      </c>
      <c r="X32" t="n">
        <v>0.54</v>
      </c>
      <c r="Y32" t="n">
        <v>0.5</v>
      </c>
      <c r="Z32" t="n">
        <v>10</v>
      </c>
      <c r="AA32" t="n">
        <v>2582.287142797995</v>
      </c>
      <c r="AB32" t="n">
        <v>3533.199191244916</v>
      </c>
      <c r="AC32" t="n">
        <v>3195.995619308577</v>
      </c>
      <c r="AD32" t="n">
        <v>2582287.142797995</v>
      </c>
      <c r="AE32" t="n">
        <v>3533199.191244916</v>
      </c>
      <c r="AF32" t="n">
        <v>1.879890307490107e-06</v>
      </c>
      <c r="AG32" t="n">
        <v>3.375416666666667</v>
      </c>
      <c r="AH32" t="n">
        <v>3195995.619308577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1.2353</v>
      </c>
      <c r="E33" t="n">
        <v>80.95</v>
      </c>
      <c r="F33" t="n">
        <v>78.09999999999999</v>
      </c>
      <c r="G33" t="n">
        <v>246.62</v>
      </c>
      <c r="H33" t="n">
        <v>2.9</v>
      </c>
      <c r="I33" t="n">
        <v>19</v>
      </c>
      <c r="J33" t="n">
        <v>195.89</v>
      </c>
      <c r="K33" t="n">
        <v>49.1</v>
      </c>
      <c r="L33" t="n">
        <v>32</v>
      </c>
      <c r="M33" t="n">
        <v>16</v>
      </c>
      <c r="N33" t="n">
        <v>39.79</v>
      </c>
      <c r="O33" t="n">
        <v>24393.24</v>
      </c>
      <c r="P33" t="n">
        <v>804.16</v>
      </c>
      <c r="Q33" t="n">
        <v>1261.91</v>
      </c>
      <c r="R33" t="n">
        <v>127.88</v>
      </c>
      <c r="S33" t="n">
        <v>108.84</v>
      </c>
      <c r="T33" t="n">
        <v>8592.83</v>
      </c>
      <c r="U33" t="n">
        <v>0.85</v>
      </c>
      <c r="V33" t="n">
        <v>0.93</v>
      </c>
      <c r="W33" t="n">
        <v>20.67</v>
      </c>
      <c r="X33" t="n">
        <v>0.51</v>
      </c>
      <c r="Y33" t="n">
        <v>0.5</v>
      </c>
      <c r="Z33" t="n">
        <v>10</v>
      </c>
      <c r="AA33" t="n">
        <v>2558.801954095201</v>
      </c>
      <c r="AB33" t="n">
        <v>3501.06571996835</v>
      </c>
      <c r="AC33" t="n">
        <v>3166.928921431038</v>
      </c>
      <c r="AD33" t="n">
        <v>2558801.954095202</v>
      </c>
      <c r="AE33" t="n">
        <v>3501065.71996835</v>
      </c>
      <c r="AF33" t="n">
        <v>1.881260933929463e-06</v>
      </c>
      <c r="AG33" t="n">
        <v>3.372916666666667</v>
      </c>
      <c r="AH33" t="n">
        <v>3166928.921431038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1.2351</v>
      </c>
      <c r="E34" t="n">
        <v>80.97</v>
      </c>
      <c r="F34" t="n">
        <v>78.11</v>
      </c>
      <c r="G34" t="n">
        <v>246.66</v>
      </c>
      <c r="H34" t="n">
        <v>2.97</v>
      </c>
      <c r="I34" t="n">
        <v>19</v>
      </c>
      <c r="J34" t="n">
        <v>197.44</v>
      </c>
      <c r="K34" t="n">
        <v>49.1</v>
      </c>
      <c r="L34" t="n">
        <v>33</v>
      </c>
      <c r="M34" t="n">
        <v>14</v>
      </c>
      <c r="N34" t="n">
        <v>40.34</v>
      </c>
      <c r="O34" t="n">
        <v>24584.81</v>
      </c>
      <c r="P34" t="n">
        <v>806.1799999999999</v>
      </c>
      <c r="Q34" t="n">
        <v>1261.93</v>
      </c>
      <c r="R34" t="n">
        <v>127.95</v>
      </c>
      <c r="S34" t="n">
        <v>108.84</v>
      </c>
      <c r="T34" t="n">
        <v>8629.57</v>
      </c>
      <c r="U34" t="n">
        <v>0.85</v>
      </c>
      <c r="V34" t="n">
        <v>0.93</v>
      </c>
      <c r="W34" t="n">
        <v>20.68</v>
      </c>
      <c r="X34" t="n">
        <v>0.53</v>
      </c>
      <c r="Y34" t="n">
        <v>0.5</v>
      </c>
      <c r="Z34" t="n">
        <v>10</v>
      </c>
      <c r="AA34" t="n">
        <v>2563.296199390016</v>
      </c>
      <c r="AB34" t="n">
        <v>3507.214944652823</v>
      </c>
      <c r="AC34" t="n">
        <v>3172.491272742116</v>
      </c>
      <c r="AD34" t="n">
        <v>2563296.199390016</v>
      </c>
      <c r="AE34" t="n">
        <v>3507214.944652823</v>
      </c>
      <c r="AF34" t="n">
        <v>1.880956350276273e-06</v>
      </c>
      <c r="AG34" t="n">
        <v>3.37375</v>
      </c>
      <c r="AH34" t="n">
        <v>3172491.272742116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1.235</v>
      </c>
      <c r="E35" t="n">
        <v>80.97</v>
      </c>
      <c r="F35" t="n">
        <v>78.11</v>
      </c>
      <c r="G35" t="n">
        <v>246.67</v>
      </c>
      <c r="H35" t="n">
        <v>3.03</v>
      </c>
      <c r="I35" t="n">
        <v>19</v>
      </c>
      <c r="J35" t="n">
        <v>199</v>
      </c>
      <c r="K35" t="n">
        <v>49.1</v>
      </c>
      <c r="L35" t="n">
        <v>34</v>
      </c>
      <c r="M35" t="n">
        <v>7</v>
      </c>
      <c r="N35" t="n">
        <v>40.9</v>
      </c>
      <c r="O35" t="n">
        <v>24777.13</v>
      </c>
      <c r="P35" t="n">
        <v>801.53</v>
      </c>
      <c r="Q35" t="n">
        <v>1261.89</v>
      </c>
      <c r="R35" t="n">
        <v>127.8</v>
      </c>
      <c r="S35" t="n">
        <v>108.84</v>
      </c>
      <c r="T35" t="n">
        <v>8553.75</v>
      </c>
      <c r="U35" t="n">
        <v>0.85</v>
      </c>
      <c r="V35" t="n">
        <v>0.93</v>
      </c>
      <c r="W35" t="n">
        <v>20.69</v>
      </c>
      <c r="X35" t="n">
        <v>0.53</v>
      </c>
      <c r="Y35" t="n">
        <v>0.5</v>
      </c>
      <c r="Z35" t="n">
        <v>10</v>
      </c>
      <c r="AA35" t="n">
        <v>2554.39436600076</v>
      </c>
      <c r="AB35" t="n">
        <v>3495.035063488471</v>
      </c>
      <c r="AC35" t="n">
        <v>3161.473822341518</v>
      </c>
      <c r="AD35" t="n">
        <v>2554394.36600076</v>
      </c>
      <c r="AE35" t="n">
        <v>3495035.063488471</v>
      </c>
      <c r="AF35" t="n">
        <v>1.880804058449678e-06</v>
      </c>
      <c r="AG35" t="n">
        <v>3.37375</v>
      </c>
      <c r="AH35" t="n">
        <v>3161473.822341518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1.236</v>
      </c>
      <c r="E36" t="n">
        <v>80.90000000000001</v>
      </c>
      <c r="F36" t="n">
        <v>78.08</v>
      </c>
      <c r="G36" t="n">
        <v>260.26</v>
      </c>
      <c r="H36" t="n">
        <v>3.1</v>
      </c>
      <c r="I36" t="n">
        <v>18</v>
      </c>
      <c r="J36" t="n">
        <v>200.56</v>
      </c>
      <c r="K36" t="n">
        <v>49.1</v>
      </c>
      <c r="L36" t="n">
        <v>35</v>
      </c>
      <c r="M36" t="n">
        <v>2</v>
      </c>
      <c r="N36" t="n">
        <v>41.47</v>
      </c>
      <c r="O36" t="n">
        <v>24970.22</v>
      </c>
      <c r="P36" t="n">
        <v>805.58</v>
      </c>
      <c r="Q36" t="n">
        <v>1261.94</v>
      </c>
      <c r="R36" t="n">
        <v>126.68</v>
      </c>
      <c r="S36" t="n">
        <v>108.84</v>
      </c>
      <c r="T36" t="n">
        <v>7996.59</v>
      </c>
      <c r="U36" t="n">
        <v>0.86</v>
      </c>
      <c r="V36" t="n">
        <v>0.93</v>
      </c>
      <c r="W36" t="n">
        <v>20.69</v>
      </c>
      <c r="X36" t="n">
        <v>0.49</v>
      </c>
      <c r="Y36" t="n">
        <v>0.5</v>
      </c>
      <c r="Z36" t="n">
        <v>10</v>
      </c>
      <c r="AA36" t="n">
        <v>2559.887470566214</v>
      </c>
      <c r="AB36" t="n">
        <v>3502.550971493595</v>
      </c>
      <c r="AC36" t="n">
        <v>3168.272422635277</v>
      </c>
      <c r="AD36" t="n">
        <v>2559887.470566214</v>
      </c>
      <c r="AE36" t="n">
        <v>3502550.971493595</v>
      </c>
      <c r="AF36" t="n">
        <v>1.882326976715629e-06</v>
      </c>
      <c r="AG36" t="n">
        <v>3.370833333333334</v>
      </c>
      <c r="AH36" t="n">
        <v>3168272.422635277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1.2359</v>
      </c>
      <c r="E37" t="n">
        <v>80.91</v>
      </c>
      <c r="F37" t="n">
        <v>78.09</v>
      </c>
      <c r="G37" t="n">
        <v>260.29</v>
      </c>
      <c r="H37" t="n">
        <v>3.16</v>
      </c>
      <c r="I37" t="n">
        <v>18</v>
      </c>
      <c r="J37" t="n">
        <v>202.14</v>
      </c>
      <c r="K37" t="n">
        <v>49.1</v>
      </c>
      <c r="L37" t="n">
        <v>36</v>
      </c>
      <c r="M37" t="n">
        <v>0</v>
      </c>
      <c r="N37" t="n">
        <v>42.04</v>
      </c>
      <c r="O37" t="n">
        <v>25164.09</v>
      </c>
      <c r="P37" t="n">
        <v>811.0599999999999</v>
      </c>
      <c r="Q37" t="n">
        <v>1261.9</v>
      </c>
      <c r="R37" t="n">
        <v>126.78</v>
      </c>
      <c r="S37" t="n">
        <v>108.84</v>
      </c>
      <c r="T37" t="n">
        <v>8047.05</v>
      </c>
      <c r="U37" t="n">
        <v>0.86</v>
      </c>
      <c r="V37" t="n">
        <v>0.93</v>
      </c>
      <c r="W37" t="n">
        <v>20.7</v>
      </c>
      <c r="X37" t="n">
        <v>0.51</v>
      </c>
      <c r="Y37" t="n">
        <v>0.5</v>
      </c>
      <c r="Z37" t="n">
        <v>10</v>
      </c>
      <c r="AA37" t="n">
        <v>2570.941814434516</v>
      </c>
      <c r="AB37" t="n">
        <v>3517.676012457439</v>
      </c>
      <c r="AC37" t="n">
        <v>3181.953950917659</v>
      </c>
      <c r="AD37" t="n">
        <v>2570941.814434516</v>
      </c>
      <c r="AE37" t="n">
        <v>3517676.012457439</v>
      </c>
      <c r="AF37" t="n">
        <v>1.882174684889034e-06</v>
      </c>
      <c r="AG37" t="n">
        <v>3.37125</v>
      </c>
      <c r="AH37" t="n">
        <v>3181953.950917659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0.6536</v>
      </c>
      <c r="E2" t="n">
        <v>152.99</v>
      </c>
      <c r="F2" t="n">
        <v>110.07</v>
      </c>
      <c r="G2" t="n">
        <v>6.08</v>
      </c>
      <c r="H2" t="n">
        <v>0.1</v>
      </c>
      <c r="I2" t="n">
        <v>1087</v>
      </c>
      <c r="J2" t="n">
        <v>185.69</v>
      </c>
      <c r="K2" t="n">
        <v>53.44</v>
      </c>
      <c r="L2" t="n">
        <v>1</v>
      </c>
      <c r="M2" t="n">
        <v>1085</v>
      </c>
      <c r="N2" t="n">
        <v>36.26</v>
      </c>
      <c r="O2" t="n">
        <v>23136.14</v>
      </c>
      <c r="P2" t="n">
        <v>1503.84</v>
      </c>
      <c r="Q2" t="n">
        <v>1263.34</v>
      </c>
      <c r="R2" t="n">
        <v>1171.04</v>
      </c>
      <c r="S2" t="n">
        <v>108.84</v>
      </c>
      <c r="T2" t="n">
        <v>524833.1800000001</v>
      </c>
      <c r="U2" t="n">
        <v>0.09</v>
      </c>
      <c r="V2" t="n">
        <v>0.66</v>
      </c>
      <c r="W2" t="n">
        <v>22.42</v>
      </c>
      <c r="X2" t="n">
        <v>32.43</v>
      </c>
      <c r="Y2" t="n">
        <v>0.5</v>
      </c>
      <c r="Z2" t="n">
        <v>10</v>
      </c>
      <c r="AA2" t="n">
        <v>8413.878787780317</v>
      </c>
      <c r="AB2" t="n">
        <v>11512.24015157624</v>
      </c>
      <c r="AC2" t="n">
        <v>10413.5281090399</v>
      </c>
      <c r="AD2" t="n">
        <v>8413878.787780317</v>
      </c>
      <c r="AE2" t="n">
        <v>11512240.15157624</v>
      </c>
      <c r="AF2" t="n">
        <v>9.048527999000961e-07</v>
      </c>
      <c r="AG2" t="n">
        <v>6.374583333333334</v>
      </c>
      <c r="AH2" t="n">
        <v>10413528.1090399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0.9129</v>
      </c>
      <c r="E3" t="n">
        <v>109.54</v>
      </c>
      <c r="F3" t="n">
        <v>90.5</v>
      </c>
      <c r="G3" t="n">
        <v>12.2</v>
      </c>
      <c r="H3" t="n">
        <v>0.19</v>
      </c>
      <c r="I3" t="n">
        <v>445</v>
      </c>
      <c r="J3" t="n">
        <v>187.21</v>
      </c>
      <c r="K3" t="n">
        <v>53.44</v>
      </c>
      <c r="L3" t="n">
        <v>2</v>
      </c>
      <c r="M3" t="n">
        <v>443</v>
      </c>
      <c r="N3" t="n">
        <v>36.77</v>
      </c>
      <c r="O3" t="n">
        <v>23322.88</v>
      </c>
      <c r="P3" t="n">
        <v>1235.13</v>
      </c>
      <c r="Q3" t="n">
        <v>1262.47</v>
      </c>
      <c r="R3" t="n">
        <v>531.96</v>
      </c>
      <c r="S3" t="n">
        <v>108.84</v>
      </c>
      <c r="T3" t="n">
        <v>208500.09</v>
      </c>
      <c r="U3" t="n">
        <v>0.2</v>
      </c>
      <c r="V3" t="n">
        <v>0.8</v>
      </c>
      <c r="W3" t="n">
        <v>21.37</v>
      </c>
      <c r="X3" t="n">
        <v>12.9</v>
      </c>
      <c r="Y3" t="n">
        <v>0.5</v>
      </c>
      <c r="Z3" t="n">
        <v>10</v>
      </c>
      <c r="AA3" t="n">
        <v>4957.863100059488</v>
      </c>
      <c r="AB3" t="n">
        <v>6783.567018984883</v>
      </c>
      <c r="AC3" t="n">
        <v>6136.152903488816</v>
      </c>
      <c r="AD3" t="n">
        <v>4957863.100059488</v>
      </c>
      <c r="AE3" t="n">
        <v>6783567.018984883</v>
      </c>
      <c r="AF3" t="n">
        <v>1.263831274523864e-06</v>
      </c>
      <c r="AG3" t="n">
        <v>4.564166666666667</v>
      </c>
      <c r="AH3" t="n">
        <v>6136152.903488817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1.0147</v>
      </c>
      <c r="E4" t="n">
        <v>98.55</v>
      </c>
      <c r="F4" t="n">
        <v>85.66</v>
      </c>
      <c r="G4" t="n">
        <v>18.36</v>
      </c>
      <c r="H4" t="n">
        <v>0.28</v>
      </c>
      <c r="I4" t="n">
        <v>280</v>
      </c>
      <c r="J4" t="n">
        <v>188.73</v>
      </c>
      <c r="K4" t="n">
        <v>53.44</v>
      </c>
      <c r="L4" t="n">
        <v>3</v>
      </c>
      <c r="M4" t="n">
        <v>278</v>
      </c>
      <c r="N4" t="n">
        <v>37.29</v>
      </c>
      <c r="O4" t="n">
        <v>23510.33</v>
      </c>
      <c r="P4" t="n">
        <v>1166.66</v>
      </c>
      <c r="Q4" t="n">
        <v>1262.26</v>
      </c>
      <c r="R4" t="n">
        <v>373.14</v>
      </c>
      <c r="S4" t="n">
        <v>108.84</v>
      </c>
      <c r="T4" t="n">
        <v>129915.82</v>
      </c>
      <c r="U4" t="n">
        <v>0.29</v>
      </c>
      <c r="V4" t="n">
        <v>0.85</v>
      </c>
      <c r="W4" t="n">
        <v>21.12</v>
      </c>
      <c r="X4" t="n">
        <v>8.07</v>
      </c>
      <c r="Y4" t="n">
        <v>0.5</v>
      </c>
      <c r="Z4" t="n">
        <v>10</v>
      </c>
      <c r="AA4" t="n">
        <v>4218.460349299868</v>
      </c>
      <c r="AB4" t="n">
        <v>5771.883555248364</v>
      </c>
      <c r="AC4" t="n">
        <v>5221.023089624691</v>
      </c>
      <c r="AD4" t="n">
        <v>4218460.349299868</v>
      </c>
      <c r="AE4" t="n">
        <v>5771883.555248364</v>
      </c>
      <c r="AF4" t="n">
        <v>1.40476459005298e-06</v>
      </c>
      <c r="AG4" t="n">
        <v>4.10625</v>
      </c>
      <c r="AH4" t="n">
        <v>5221023.089624691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1.0686</v>
      </c>
      <c r="E5" t="n">
        <v>93.58</v>
      </c>
      <c r="F5" t="n">
        <v>83.48</v>
      </c>
      <c r="G5" t="n">
        <v>24.43</v>
      </c>
      <c r="H5" t="n">
        <v>0.37</v>
      </c>
      <c r="I5" t="n">
        <v>205</v>
      </c>
      <c r="J5" t="n">
        <v>190.25</v>
      </c>
      <c r="K5" t="n">
        <v>53.44</v>
      </c>
      <c r="L5" t="n">
        <v>4</v>
      </c>
      <c r="M5" t="n">
        <v>203</v>
      </c>
      <c r="N5" t="n">
        <v>37.82</v>
      </c>
      <c r="O5" t="n">
        <v>23698.48</v>
      </c>
      <c r="P5" t="n">
        <v>1134.51</v>
      </c>
      <c r="Q5" t="n">
        <v>1262.2</v>
      </c>
      <c r="R5" t="n">
        <v>302.59</v>
      </c>
      <c r="S5" t="n">
        <v>108.84</v>
      </c>
      <c r="T5" t="n">
        <v>95015.59</v>
      </c>
      <c r="U5" t="n">
        <v>0.36</v>
      </c>
      <c r="V5" t="n">
        <v>0.87</v>
      </c>
      <c r="W5" t="n">
        <v>20.99</v>
      </c>
      <c r="X5" t="n">
        <v>5.89</v>
      </c>
      <c r="Y5" t="n">
        <v>0.5</v>
      </c>
      <c r="Z5" t="n">
        <v>10</v>
      </c>
      <c r="AA5" t="n">
        <v>3899.164049350976</v>
      </c>
      <c r="AB5" t="n">
        <v>5335.008271299677</v>
      </c>
      <c r="AC5" t="n">
        <v>4825.842569617771</v>
      </c>
      <c r="AD5" t="n">
        <v>3899164.049350976</v>
      </c>
      <c r="AE5" t="n">
        <v>5335008.271299677</v>
      </c>
      <c r="AF5" t="n">
        <v>1.47938448894315e-06</v>
      </c>
      <c r="AG5" t="n">
        <v>3.899166666666666</v>
      </c>
      <c r="AH5" t="n">
        <v>4825842.569617771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1.1029</v>
      </c>
      <c r="E6" t="n">
        <v>90.67</v>
      </c>
      <c r="F6" t="n">
        <v>82.2</v>
      </c>
      <c r="G6" t="n">
        <v>30.64</v>
      </c>
      <c r="H6" t="n">
        <v>0.46</v>
      </c>
      <c r="I6" t="n">
        <v>161</v>
      </c>
      <c r="J6" t="n">
        <v>191.78</v>
      </c>
      <c r="K6" t="n">
        <v>53.44</v>
      </c>
      <c r="L6" t="n">
        <v>5</v>
      </c>
      <c r="M6" t="n">
        <v>159</v>
      </c>
      <c r="N6" t="n">
        <v>38.35</v>
      </c>
      <c r="O6" t="n">
        <v>23887.36</v>
      </c>
      <c r="P6" t="n">
        <v>1114.68</v>
      </c>
      <c r="Q6" t="n">
        <v>1262.06</v>
      </c>
      <c r="R6" t="n">
        <v>260.41</v>
      </c>
      <c r="S6" t="n">
        <v>108.84</v>
      </c>
      <c r="T6" t="n">
        <v>74146.07000000001</v>
      </c>
      <c r="U6" t="n">
        <v>0.42</v>
      </c>
      <c r="V6" t="n">
        <v>0.88</v>
      </c>
      <c r="W6" t="n">
        <v>20.93</v>
      </c>
      <c r="X6" t="n">
        <v>4.61</v>
      </c>
      <c r="Y6" t="n">
        <v>0.5</v>
      </c>
      <c r="Z6" t="n">
        <v>10</v>
      </c>
      <c r="AA6" t="n">
        <v>3715.272195964328</v>
      </c>
      <c r="AB6" t="n">
        <v>5083.399324760047</v>
      </c>
      <c r="AC6" t="n">
        <v>4598.246827800519</v>
      </c>
      <c r="AD6" t="n">
        <v>3715272.195964328</v>
      </c>
      <c r="AE6" t="n">
        <v>5083399.324760048</v>
      </c>
      <c r="AF6" t="n">
        <v>1.526869879145985e-06</v>
      </c>
      <c r="AG6" t="n">
        <v>3.777916666666667</v>
      </c>
      <c r="AH6" t="n">
        <v>4598246.827800519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1.1264</v>
      </c>
      <c r="E7" t="n">
        <v>88.78</v>
      </c>
      <c r="F7" t="n">
        <v>81.36</v>
      </c>
      <c r="G7" t="n">
        <v>36.7</v>
      </c>
      <c r="H7" t="n">
        <v>0.55</v>
      </c>
      <c r="I7" t="n">
        <v>133</v>
      </c>
      <c r="J7" t="n">
        <v>193.32</v>
      </c>
      <c r="K7" t="n">
        <v>53.44</v>
      </c>
      <c r="L7" t="n">
        <v>6</v>
      </c>
      <c r="M7" t="n">
        <v>131</v>
      </c>
      <c r="N7" t="n">
        <v>38.89</v>
      </c>
      <c r="O7" t="n">
        <v>24076.95</v>
      </c>
      <c r="P7" t="n">
        <v>1100.48</v>
      </c>
      <c r="Q7" t="n">
        <v>1262</v>
      </c>
      <c r="R7" t="n">
        <v>233.68</v>
      </c>
      <c r="S7" t="n">
        <v>108.84</v>
      </c>
      <c r="T7" t="n">
        <v>60922.03</v>
      </c>
      <c r="U7" t="n">
        <v>0.47</v>
      </c>
      <c r="V7" t="n">
        <v>0.89</v>
      </c>
      <c r="W7" t="n">
        <v>20.87</v>
      </c>
      <c r="X7" t="n">
        <v>3.77</v>
      </c>
      <c r="Y7" t="n">
        <v>0.5</v>
      </c>
      <c r="Z7" t="n">
        <v>10</v>
      </c>
      <c r="AA7" t="n">
        <v>3594.972468930288</v>
      </c>
      <c r="AB7" t="n">
        <v>4918.799930982674</v>
      </c>
      <c r="AC7" t="n">
        <v>4449.356569148564</v>
      </c>
      <c r="AD7" t="n">
        <v>3594972.468930288</v>
      </c>
      <c r="AE7" t="n">
        <v>4918799.930982674</v>
      </c>
      <c r="AF7" t="n">
        <v>1.559403601296616e-06</v>
      </c>
      <c r="AG7" t="n">
        <v>3.699166666666667</v>
      </c>
      <c r="AH7" t="n">
        <v>4449356.569148564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1.1432</v>
      </c>
      <c r="E8" t="n">
        <v>87.47</v>
      </c>
      <c r="F8" t="n">
        <v>80.8</v>
      </c>
      <c r="G8" t="n">
        <v>42.9</v>
      </c>
      <c r="H8" t="n">
        <v>0.64</v>
      </c>
      <c r="I8" t="n">
        <v>113</v>
      </c>
      <c r="J8" t="n">
        <v>194.86</v>
      </c>
      <c r="K8" t="n">
        <v>53.44</v>
      </c>
      <c r="L8" t="n">
        <v>7</v>
      </c>
      <c r="M8" t="n">
        <v>111</v>
      </c>
      <c r="N8" t="n">
        <v>39.43</v>
      </c>
      <c r="O8" t="n">
        <v>24267.28</v>
      </c>
      <c r="P8" t="n">
        <v>1090.63</v>
      </c>
      <c r="Q8" t="n">
        <v>1262.04</v>
      </c>
      <c r="R8" t="n">
        <v>215.76</v>
      </c>
      <c r="S8" t="n">
        <v>108.84</v>
      </c>
      <c r="T8" t="n">
        <v>52060.35</v>
      </c>
      <c r="U8" t="n">
        <v>0.5</v>
      </c>
      <c r="V8" t="n">
        <v>0.9</v>
      </c>
      <c r="W8" t="n">
        <v>20.83</v>
      </c>
      <c r="X8" t="n">
        <v>3.21</v>
      </c>
      <c r="Y8" t="n">
        <v>0.5</v>
      </c>
      <c r="Z8" t="n">
        <v>10</v>
      </c>
      <c r="AA8" t="n">
        <v>3513.2239816947</v>
      </c>
      <c r="AB8" t="n">
        <v>4806.948044258213</v>
      </c>
      <c r="AC8" t="n">
        <v>4348.179669507981</v>
      </c>
      <c r="AD8" t="n">
        <v>3513223.9816947</v>
      </c>
      <c r="AE8" t="n">
        <v>4806948.044258214</v>
      </c>
      <c r="AF8" t="n">
        <v>1.582661751600046e-06</v>
      </c>
      <c r="AG8" t="n">
        <v>3.644583333333333</v>
      </c>
      <c r="AH8" t="n">
        <v>4348179.669507981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1.1563</v>
      </c>
      <c r="E9" t="n">
        <v>86.48</v>
      </c>
      <c r="F9" t="n">
        <v>80.36</v>
      </c>
      <c r="G9" t="n">
        <v>49.2</v>
      </c>
      <c r="H9" t="n">
        <v>0.72</v>
      </c>
      <c r="I9" t="n">
        <v>98</v>
      </c>
      <c r="J9" t="n">
        <v>196.41</v>
      </c>
      <c r="K9" t="n">
        <v>53.44</v>
      </c>
      <c r="L9" t="n">
        <v>8</v>
      </c>
      <c r="M9" t="n">
        <v>96</v>
      </c>
      <c r="N9" t="n">
        <v>39.98</v>
      </c>
      <c r="O9" t="n">
        <v>24458.36</v>
      </c>
      <c r="P9" t="n">
        <v>1082.18</v>
      </c>
      <c r="Q9" t="n">
        <v>1261.98</v>
      </c>
      <c r="R9" t="n">
        <v>201.52</v>
      </c>
      <c r="S9" t="n">
        <v>108.84</v>
      </c>
      <c r="T9" t="n">
        <v>45017.63</v>
      </c>
      <c r="U9" t="n">
        <v>0.54</v>
      </c>
      <c r="V9" t="n">
        <v>0.9</v>
      </c>
      <c r="W9" t="n">
        <v>20.8</v>
      </c>
      <c r="X9" t="n">
        <v>2.78</v>
      </c>
      <c r="Y9" t="n">
        <v>0.5</v>
      </c>
      <c r="Z9" t="n">
        <v>10</v>
      </c>
      <c r="AA9" t="n">
        <v>3449.473065580031</v>
      </c>
      <c r="AB9" t="n">
        <v>4719.721228338196</v>
      </c>
      <c r="AC9" t="n">
        <v>4269.277658475768</v>
      </c>
      <c r="AD9" t="n">
        <v>3449473.065580031</v>
      </c>
      <c r="AE9" t="n">
        <v>4719721.228338196</v>
      </c>
      <c r="AF9" t="n">
        <v>1.600797571181887e-06</v>
      </c>
      <c r="AG9" t="n">
        <v>3.603333333333333</v>
      </c>
      <c r="AH9" t="n">
        <v>4269277.658475768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1.166</v>
      </c>
      <c r="E10" t="n">
        <v>85.76000000000001</v>
      </c>
      <c r="F10" t="n">
        <v>80.05</v>
      </c>
      <c r="G10" t="n">
        <v>55.21</v>
      </c>
      <c r="H10" t="n">
        <v>0.8100000000000001</v>
      </c>
      <c r="I10" t="n">
        <v>87</v>
      </c>
      <c r="J10" t="n">
        <v>197.97</v>
      </c>
      <c r="K10" t="n">
        <v>53.44</v>
      </c>
      <c r="L10" t="n">
        <v>9</v>
      </c>
      <c r="M10" t="n">
        <v>85</v>
      </c>
      <c r="N10" t="n">
        <v>40.53</v>
      </c>
      <c r="O10" t="n">
        <v>24650.18</v>
      </c>
      <c r="P10" t="n">
        <v>1075.44</v>
      </c>
      <c r="Q10" t="n">
        <v>1261.97</v>
      </c>
      <c r="R10" t="n">
        <v>191.26</v>
      </c>
      <c r="S10" t="n">
        <v>108.84</v>
      </c>
      <c r="T10" t="n">
        <v>39941.24</v>
      </c>
      <c r="U10" t="n">
        <v>0.57</v>
      </c>
      <c r="V10" t="n">
        <v>0.9</v>
      </c>
      <c r="W10" t="n">
        <v>20.79</v>
      </c>
      <c r="X10" t="n">
        <v>2.47</v>
      </c>
      <c r="Y10" t="n">
        <v>0.5</v>
      </c>
      <c r="Z10" t="n">
        <v>10</v>
      </c>
      <c r="AA10" t="n">
        <v>3402.412682420052</v>
      </c>
      <c r="AB10" t="n">
        <v>4655.331135941131</v>
      </c>
      <c r="AC10" t="n">
        <v>4211.03286612502</v>
      </c>
      <c r="AD10" t="n">
        <v>3402412.682420052</v>
      </c>
      <c r="AE10" t="n">
        <v>4655331.135941131</v>
      </c>
      <c r="AF10" t="n">
        <v>1.6142263841547e-06</v>
      </c>
      <c r="AG10" t="n">
        <v>3.573333333333334</v>
      </c>
      <c r="AH10" t="n">
        <v>4211032.866125019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1.1746</v>
      </c>
      <c r="E11" t="n">
        <v>85.14</v>
      </c>
      <c r="F11" t="n">
        <v>79.77</v>
      </c>
      <c r="G11" t="n">
        <v>61.36</v>
      </c>
      <c r="H11" t="n">
        <v>0.89</v>
      </c>
      <c r="I11" t="n">
        <v>78</v>
      </c>
      <c r="J11" t="n">
        <v>199.53</v>
      </c>
      <c r="K11" t="n">
        <v>53.44</v>
      </c>
      <c r="L11" t="n">
        <v>10</v>
      </c>
      <c r="M11" t="n">
        <v>76</v>
      </c>
      <c r="N11" t="n">
        <v>41.1</v>
      </c>
      <c r="O11" t="n">
        <v>24842.77</v>
      </c>
      <c r="P11" t="n">
        <v>1069.49</v>
      </c>
      <c r="Q11" t="n">
        <v>1262.06</v>
      </c>
      <c r="R11" t="n">
        <v>182.07</v>
      </c>
      <c r="S11" t="n">
        <v>108.84</v>
      </c>
      <c r="T11" t="n">
        <v>35391.07</v>
      </c>
      <c r="U11" t="n">
        <v>0.6</v>
      </c>
      <c r="V11" t="n">
        <v>0.91</v>
      </c>
      <c r="W11" t="n">
        <v>20.77</v>
      </c>
      <c r="X11" t="n">
        <v>2.18</v>
      </c>
      <c r="Y11" t="n">
        <v>0.5</v>
      </c>
      <c r="Z11" t="n">
        <v>10</v>
      </c>
      <c r="AA11" t="n">
        <v>3361.322752616787</v>
      </c>
      <c r="AB11" t="n">
        <v>4599.110081224536</v>
      </c>
      <c r="AC11" t="n">
        <v>4160.177469963833</v>
      </c>
      <c r="AD11" t="n">
        <v>3361322.752616786</v>
      </c>
      <c r="AE11" t="n">
        <v>4599110.081224536</v>
      </c>
      <c r="AF11" t="n">
        <v>1.626132342048123e-06</v>
      </c>
      <c r="AG11" t="n">
        <v>3.5475</v>
      </c>
      <c r="AH11" t="n">
        <v>4160177.469963832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1.1807</v>
      </c>
      <c r="E12" t="n">
        <v>84.7</v>
      </c>
      <c r="F12" t="n">
        <v>79.59</v>
      </c>
      <c r="G12" t="n">
        <v>67.26000000000001</v>
      </c>
      <c r="H12" t="n">
        <v>0.97</v>
      </c>
      <c r="I12" t="n">
        <v>71</v>
      </c>
      <c r="J12" t="n">
        <v>201.1</v>
      </c>
      <c r="K12" t="n">
        <v>53.44</v>
      </c>
      <c r="L12" t="n">
        <v>11</v>
      </c>
      <c r="M12" t="n">
        <v>69</v>
      </c>
      <c r="N12" t="n">
        <v>41.66</v>
      </c>
      <c r="O12" t="n">
        <v>25036.12</v>
      </c>
      <c r="P12" t="n">
        <v>1064.35</v>
      </c>
      <c r="Q12" t="n">
        <v>1261.91</v>
      </c>
      <c r="R12" t="n">
        <v>176.35</v>
      </c>
      <c r="S12" t="n">
        <v>108.84</v>
      </c>
      <c r="T12" t="n">
        <v>32566.7</v>
      </c>
      <c r="U12" t="n">
        <v>0.62</v>
      </c>
      <c r="V12" t="n">
        <v>0.91</v>
      </c>
      <c r="W12" t="n">
        <v>20.75</v>
      </c>
      <c r="X12" t="n">
        <v>2</v>
      </c>
      <c r="Y12" t="n">
        <v>0.5</v>
      </c>
      <c r="Z12" t="n">
        <v>10</v>
      </c>
      <c r="AA12" t="n">
        <v>3330.914842905621</v>
      </c>
      <c r="AB12" t="n">
        <v>4557.504637655419</v>
      </c>
      <c r="AC12" t="n">
        <v>4122.542791535348</v>
      </c>
      <c r="AD12" t="n">
        <v>3330914.842905621</v>
      </c>
      <c r="AE12" t="n">
        <v>4557504.637655419</v>
      </c>
      <c r="AF12" t="n">
        <v>1.634577265670201e-06</v>
      </c>
      <c r="AG12" t="n">
        <v>3.529166666666667</v>
      </c>
      <c r="AH12" t="n">
        <v>4122542.791535347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1.1862</v>
      </c>
      <c r="E13" t="n">
        <v>84.31</v>
      </c>
      <c r="F13" t="n">
        <v>79.42</v>
      </c>
      <c r="G13" t="n">
        <v>73.31</v>
      </c>
      <c r="H13" t="n">
        <v>1.05</v>
      </c>
      <c r="I13" t="n">
        <v>65</v>
      </c>
      <c r="J13" t="n">
        <v>202.67</v>
      </c>
      <c r="K13" t="n">
        <v>53.44</v>
      </c>
      <c r="L13" t="n">
        <v>12</v>
      </c>
      <c r="M13" t="n">
        <v>63</v>
      </c>
      <c r="N13" t="n">
        <v>42.24</v>
      </c>
      <c r="O13" t="n">
        <v>25230.25</v>
      </c>
      <c r="P13" t="n">
        <v>1060</v>
      </c>
      <c r="Q13" t="n">
        <v>1261.98</v>
      </c>
      <c r="R13" t="n">
        <v>170.82</v>
      </c>
      <c r="S13" t="n">
        <v>108.84</v>
      </c>
      <c r="T13" t="n">
        <v>29833.33</v>
      </c>
      <c r="U13" t="n">
        <v>0.64</v>
      </c>
      <c r="V13" t="n">
        <v>0.91</v>
      </c>
      <c r="W13" t="n">
        <v>20.75</v>
      </c>
      <c r="X13" t="n">
        <v>1.83</v>
      </c>
      <c r="Y13" t="n">
        <v>0.5</v>
      </c>
      <c r="Z13" t="n">
        <v>10</v>
      </c>
      <c r="AA13" t="n">
        <v>3304.239650853918</v>
      </c>
      <c r="AB13" t="n">
        <v>4521.006463063859</v>
      </c>
      <c r="AC13" t="n">
        <v>4089.527951501296</v>
      </c>
      <c r="AD13" t="n">
        <v>3304239.650853918</v>
      </c>
      <c r="AE13" t="n">
        <v>4521006.463063859</v>
      </c>
      <c r="AF13" t="n">
        <v>1.642191541067157e-06</v>
      </c>
      <c r="AG13" t="n">
        <v>3.512916666666667</v>
      </c>
      <c r="AH13" t="n">
        <v>4089527.951501296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1.1907</v>
      </c>
      <c r="E14" t="n">
        <v>83.98</v>
      </c>
      <c r="F14" t="n">
        <v>79.28</v>
      </c>
      <c r="G14" t="n">
        <v>79.28</v>
      </c>
      <c r="H14" t="n">
        <v>1.13</v>
      </c>
      <c r="I14" t="n">
        <v>60</v>
      </c>
      <c r="J14" t="n">
        <v>204.25</v>
      </c>
      <c r="K14" t="n">
        <v>53.44</v>
      </c>
      <c r="L14" t="n">
        <v>13</v>
      </c>
      <c r="M14" t="n">
        <v>58</v>
      </c>
      <c r="N14" t="n">
        <v>42.82</v>
      </c>
      <c r="O14" t="n">
        <v>25425.3</v>
      </c>
      <c r="P14" t="n">
        <v>1055.04</v>
      </c>
      <c r="Q14" t="n">
        <v>1261.97</v>
      </c>
      <c r="R14" t="n">
        <v>166.02</v>
      </c>
      <c r="S14" t="n">
        <v>108.84</v>
      </c>
      <c r="T14" t="n">
        <v>27459.97</v>
      </c>
      <c r="U14" t="n">
        <v>0.66</v>
      </c>
      <c r="V14" t="n">
        <v>0.91</v>
      </c>
      <c r="W14" t="n">
        <v>20.75</v>
      </c>
      <c r="X14" t="n">
        <v>1.69</v>
      </c>
      <c r="Y14" t="n">
        <v>0.5</v>
      </c>
      <c r="Z14" t="n">
        <v>10</v>
      </c>
      <c r="AA14" t="n">
        <v>3279.632566401268</v>
      </c>
      <c r="AB14" t="n">
        <v>4487.337964527792</v>
      </c>
      <c r="AC14" t="n">
        <v>4059.07272721148</v>
      </c>
      <c r="AD14" t="n">
        <v>3279632.566401268</v>
      </c>
      <c r="AE14" t="n">
        <v>4487337.964527792</v>
      </c>
      <c r="AF14" t="n">
        <v>1.648421402755576e-06</v>
      </c>
      <c r="AG14" t="n">
        <v>3.499166666666667</v>
      </c>
      <c r="AH14" t="n">
        <v>4059072.72721148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1.1954</v>
      </c>
      <c r="E15" t="n">
        <v>83.66</v>
      </c>
      <c r="F15" t="n">
        <v>79.14</v>
      </c>
      <c r="G15" t="n">
        <v>86.33</v>
      </c>
      <c r="H15" t="n">
        <v>1.21</v>
      </c>
      <c r="I15" t="n">
        <v>55</v>
      </c>
      <c r="J15" t="n">
        <v>205.84</v>
      </c>
      <c r="K15" t="n">
        <v>53.44</v>
      </c>
      <c r="L15" t="n">
        <v>14</v>
      </c>
      <c r="M15" t="n">
        <v>53</v>
      </c>
      <c r="N15" t="n">
        <v>43.4</v>
      </c>
      <c r="O15" t="n">
        <v>25621.03</v>
      </c>
      <c r="P15" t="n">
        <v>1051.88</v>
      </c>
      <c r="Q15" t="n">
        <v>1261.99</v>
      </c>
      <c r="R15" t="n">
        <v>161.64</v>
      </c>
      <c r="S15" t="n">
        <v>108.84</v>
      </c>
      <c r="T15" t="n">
        <v>25291.25</v>
      </c>
      <c r="U15" t="n">
        <v>0.67</v>
      </c>
      <c r="V15" t="n">
        <v>0.92</v>
      </c>
      <c r="W15" t="n">
        <v>20.73</v>
      </c>
      <c r="X15" t="n">
        <v>1.55</v>
      </c>
      <c r="Y15" t="n">
        <v>0.5</v>
      </c>
      <c r="Z15" t="n">
        <v>10</v>
      </c>
      <c r="AA15" t="n">
        <v>3258.417713498569</v>
      </c>
      <c r="AB15" t="n">
        <v>4458.310866853064</v>
      </c>
      <c r="AC15" t="n">
        <v>4032.81593499904</v>
      </c>
      <c r="AD15" t="n">
        <v>3258417.713498569</v>
      </c>
      <c r="AE15" t="n">
        <v>4458310.866853064</v>
      </c>
      <c r="AF15" t="n">
        <v>1.654928147185702e-06</v>
      </c>
      <c r="AG15" t="n">
        <v>3.485833333333333</v>
      </c>
      <c r="AH15" t="n">
        <v>4032815.93499904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1.1991</v>
      </c>
      <c r="E16" t="n">
        <v>83.40000000000001</v>
      </c>
      <c r="F16" t="n">
        <v>79.03</v>
      </c>
      <c r="G16" t="n">
        <v>92.98</v>
      </c>
      <c r="H16" t="n">
        <v>1.28</v>
      </c>
      <c r="I16" t="n">
        <v>51</v>
      </c>
      <c r="J16" t="n">
        <v>207.43</v>
      </c>
      <c r="K16" t="n">
        <v>53.44</v>
      </c>
      <c r="L16" t="n">
        <v>15</v>
      </c>
      <c r="M16" t="n">
        <v>49</v>
      </c>
      <c r="N16" t="n">
        <v>44</v>
      </c>
      <c r="O16" t="n">
        <v>25817.56</v>
      </c>
      <c r="P16" t="n">
        <v>1046.71</v>
      </c>
      <c r="Q16" t="n">
        <v>1261.97</v>
      </c>
      <c r="R16" t="n">
        <v>158.15</v>
      </c>
      <c r="S16" t="n">
        <v>108.84</v>
      </c>
      <c r="T16" t="n">
        <v>23569.15</v>
      </c>
      <c r="U16" t="n">
        <v>0.6899999999999999</v>
      </c>
      <c r="V16" t="n">
        <v>0.92</v>
      </c>
      <c r="W16" t="n">
        <v>20.73</v>
      </c>
      <c r="X16" t="n">
        <v>1.45</v>
      </c>
      <c r="Y16" t="n">
        <v>0.5</v>
      </c>
      <c r="Z16" t="n">
        <v>10</v>
      </c>
      <c r="AA16" t="n">
        <v>3236.422201238623</v>
      </c>
      <c r="AB16" t="n">
        <v>4428.215636605486</v>
      </c>
      <c r="AC16" t="n">
        <v>4005.592951287372</v>
      </c>
      <c r="AD16" t="n">
        <v>3236422.201238622</v>
      </c>
      <c r="AE16" t="n">
        <v>4428215.636605486</v>
      </c>
      <c r="AF16" t="n">
        <v>1.660050477907291e-06</v>
      </c>
      <c r="AG16" t="n">
        <v>3.475</v>
      </c>
      <c r="AH16" t="n">
        <v>4005592.951287372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1.2023</v>
      </c>
      <c r="E17" t="n">
        <v>83.17</v>
      </c>
      <c r="F17" t="n">
        <v>78.92</v>
      </c>
      <c r="G17" t="n">
        <v>98.65000000000001</v>
      </c>
      <c r="H17" t="n">
        <v>1.36</v>
      </c>
      <c r="I17" t="n">
        <v>48</v>
      </c>
      <c r="J17" t="n">
        <v>209.03</v>
      </c>
      <c r="K17" t="n">
        <v>53.44</v>
      </c>
      <c r="L17" t="n">
        <v>16</v>
      </c>
      <c r="M17" t="n">
        <v>46</v>
      </c>
      <c r="N17" t="n">
        <v>44.6</v>
      </c>
      <c r="O17" t="n">
        <v>26014.91</v>
      </c>
      <c r="P17" t="n">
        <v>1043.72</v>
      </c>
      <c r="Q17" t="n">
        <v>1261.97</v>
      </c>
      <c r="R17" t="n">
        <v>154.49</v>
      </c>
      <c r="S17" t="n">
        <v>108.84</v>
      </c>
      <c r="T17" t="n">
        <v>21751.33</v>
      </c>
      <c r="U17" t="n">
        <v>0.7</v>
      </c>
      <c r="V17" t="n">
        <v>0.92</v>
      </c>
      <c r="W17" t="n">
        <v>20.72</v>
      </c>
      <c r="X17" t="n">
        <v>1.33</v>
      </c>
      <c r="Y17" t="n">
        <v>0.5</v>
      </c>
      <c r="Z17" t="n">
        <v>10</v>
      </c>
      <c r="AA17" t="n">
        <v>3220.281179972825</v>
      </c>
      <c r="AB17" t="n">
        <v>4406.130779218019</v>
      </c>
      <c r="AC17" t="n">
        <v>3985.615841692674</v>
      </c>
      <c r="AD17" t="n">
        <v>3220281.179972825</v>
      </c>
      <c r="AE17" t="n">
        <v>4406130.779218019</v>
      </c>
      <c r="AF17" t="n">
        <v>1.664480601774611e-06</v>
      </c>
      <c r="AG17" t="n">
        <v>3.465416666666667</v>
      </c>
      <c r="AH17" t="n">
        <v>3985615.841692674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1.2053</v>
      </c>
      <c r="E18" t="n">
        <v>82.95999999999999</v>
      </c>
      <c r="F18" t="n">
        <v>78.81999999999999</v>
      </c>
      <c r="G18" t="n">
        <v>105.09</v>
      </c>
      <c r="H18" t="n">
        <v>1.43</v>
      </c>
      <c r="I18" t="n">
        <v>45</v>
      </c>
      <c r="J18" t="n">
        <v>210.64</v>
      </c>
      <c r="K18" t="n">
        <v>53.44</v>
      </c>
      <c r="L18" t="n">
        <v>17</v>
      </c>
      <c r="M18" t="n">
        <v>43</v>
      </c>
      <c r="N18" t="n">
        <v>45.21</v>
      </c>
      <c r="O18" t="n">
        <v>26213.09</v>
      </c>
      <c r="P18" t="n">
        <v>1040.55</v>
      </c>
      <c r="Q18" t="n">
        <v>1261.94</v>
      </c>
      <c r="R18" t="n">
        <v>151.48</v>
      </c>
      <c r="S18" t="n">
        <v>108.84</v>
      </c>
      <c r="T18" t="n">
        <v>20264.8</v>
      </c>
      <c r="U18" t="n">
        <v>0.72</v>
      </c>
      <c r="V18" t="n">
        <v>0.92</v>
      </c>
      <c r="W18" t="n">
        <v>20.71</v>
      </c>
      <c r="X18" t="n">
        <v>1.24</v>
      </c>
      <c r="Y18" t="n">
        <v>0.5</v>
      </c>
      <c r="Z18" t="n">
        <v>10</v>
      </c>
      <c r="AA18" t="n">
        <v>3204.535308859964</v>
      </c>
      <c r="AB18" t="n">
        <v>4384.586583702596</v>
      </c>
      <c r="AC18" t="n">
        <v>3966.127793959774</v>
      </c>
      <c r="AD18" t="n">
        <v>3204535.308859964</v>
      </c>
      <c r="AE18" t="n">
        <v>4384586.583702596</v>
      </c>
      <c r="AF18" t="n">
        <v>1.668633842900223e-06</v>
      </c>
      <c r="AG18" t="n">
        <v>3.456666666666667</v>
      </c>
      <c r="AH18" t="n">
        <v>3966127.793959775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1.207</v>
      </c>
      <c r="E19" t="n">
        <v>82.84999999999999</v>
      </c>
      <c r="F19" t="n">
        <v>78.78</v>
      </c>
      <c r="G19" t="n">
        <v>109.92</v>
      </c>
      <c r="H19" t="n">
        <v>1.51</v>
      </c>
      <c r="I19" t="n">
        <v>43</v>
      </c>
      <c r="J19" t="n">
        <v>212.25</v>
      </c>
      <c r="K19" t="n">
        <v>53.44</v>
      </c>
      <c r="L19" t="n">
        <v>18</v>
      </c>
      <c r="M19" t="n">
        <v>41</v>
      </c>
      <c r="N19" t="n">
        <v>45.82</v>
      </c>
      <c r="O19" t="n">
        <v>26412.11</v>
      </c>
      <c r="P19" t="n">
        <v>1037.38</v>
      </c>
      <c r="Q19" t="n">
        <v>1261.94</v>
      </c>
      <c r="R19" t="n">
        <v>149.76</v>
      </c>
      <c r="S19" t="n">
        <v>108.84</v>
      </c>
      <c r="T19" t="n">
        <v>19411.3</v>
      </c>
      <c r="U19" t="n">
        <v>0.73</v>
      </c>
      <c r="V19" t="n">
        <v>0.92</v>
      </c>
      <c r="W19" t="n">
        <v>20.72</v>
      </c>
      <c r="X19" t="n">
        <v>1.19</v>
      </c>
      <c r="Y19" t="n">
        <v>0.5</v>
      </c>
      <c r="Z19" t="n">
        <v>10</v>
      </c>
      <c r="AA19" t="n">
        <v>3193.126572194371</v>
      </c>
      <c r="AB19" t="n">
        <v>4368.97664687879</v>
      </c>
      <c r="AC19" t="n">
        <v>3952.00764759775</v>
      </c>
      <c r="AD19" t="n">
        <v>3193126.57219437</v>
      </c>
      <c r="AE19" t="n">
        <v>4368976.64687879</v>
      </c>
      <c r="AF19" t="n">
        <v>1.670987346204737e-06</v>
      </c>
      <c r="AG19" t="n">
        <v>3.452083333333333</v>
      </c>
      <c r="AH19" t="n">
        <v>3952007.64759775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1.2102</v>
      </c>
      <c r="E20" t="n">
        <v>82.63</v>
      </c>
      <c r="F20" t="n">
        <v>78.68000000000001</v>
      </c>
      <c r="G20" t="n">
        <v>118.02</v>
      </c>
      <c r="H20" t="n">
        <v>1.58</v>
      </c>
      <c r="I20" t="n">
        <v>40</v>
      </c>
      <c r="J20" t="n">
        <v>213.87</v>
      </c>
      <c r="K20" t="n">
        <v>53.44</v>
      </c>
      <c r="L20" t="n">
        <v>19</v>
      </c>
      <c r="M20" t="n">
        <v>38</v>
      </c>
      <c r="N20" t="n">
        <v>46.44</v>
      </c>
      <c r="O20" t="n">
        <v>26611.98</v>
      </c>
      <c r="P20" t="n">
        <v>1033.91</v>
      </c>
      <c r="Q20" t="n">
        <v>1261.95</v>
      </c>
      <c r="R20" t="n">
        <v>146.5</v>
      </c>
      <c r="S20" t="n">
        <v>108.84</v>
      </c>
      <c r="T20" t="n">
        <v>17798.13</v>
      </c>
      <c r="U20" t="n">
        <v>0.74</v>
      </c>
      <c r="V20" t="n">
        <v>0.92</v>
      </c>
      <c r="W20" t="n">
        <v>20.71</v>
      </c>
      <c r="X20" t="n">
        <v>1.09</v>
      </c>
      <c r="Y20" t="n">
        <v>0.5</v>
      </c>
      <c r="Z20" t="n">
        <v>10</v>
      </c>
      <c r="AA20" t="n">
        <v>3176.385586793157</v>
      </c>
      <c r="AB20" t="n">
        <v>4346.070892092698</v>
      </c>
      <c r="AC20" t="n">
        <v>3931.287985900014</v>
      </c>
      <c r="AD20" t="n">
        <v>3176385.586793157</v>
      </c>
      <c r="AE20" t="n">
        <v>4346070.892092698</v>
      </c>
      <c r="AF20" t="n">
        <v>1.675417470072057e-06</v>
      </c>
      <c r="AG20" t="n">
        <v>3.442916666666667</v>
      </c>
      <c r="AH20" t="n">
        <v>3931287.985900014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1.2117</v>
      </c>
      <c r="E21" t="n">
        <v>82.53</v>
      </c>
      <c r="F21" t="n">
        <v>78.64</v>
      </c>
      <c r="G21" t="n">
        <v>124.17</v>
      </c>
      <c r="H21" t="n">
        <v>1.65</v>
      </c>
      <c r="I21" t="n">
        <v>38</v>
      </c>
      <c r="J21" t="n">
        <v>215.5</v>
      </c>
      <c r="K21" t="n">
        <v>53.44</v>
      </c>
      <c r="L21" t="n">
        <v>20</v>
      </c>
      <c r="M21" t="n">
        <v>36</v>
      </c>
      <c r="N21" t="n">
        <v>47.07</v>
      </c>
      <c r="O21" t="n">
        <v>26812.71</v>
      </c>
      <c r="P21" t="n">
        <v>1030.89</v>
      </c>
      <c r="Q21" t="n">
        <v>1261.91</v>
      </c>
      <c r="R21" t="n">
        <v>145.55</v>
      </c>
      <c r="S21" t="n">
        <v>108.84</v>
      </c>
      <c r="T21" t="n">
        <v>17330.12</v>
      </c>
      <c r="U21" t="n">
        <v>0.75</v>
      </c>
      <c r="V21" t="n">
        <v>0.92</v>
      </c>
      <c r="W21" t="n">
        <v>20.71</v>
      </c>
      <c r="X21" t="n">
        <v>1.06</v>
      </c>
      <c r="Y21" t="n">
        <v>0.5</v>
      </c>
      <c r="Z21" t="n">
        <v>10</v>
      </c>
      <c r="AA21" t="n">
        <v>3165.882210609584</v>
      </c>
      <c r="AB21" t="n">
        <v>4331.69970942208</v>
      </c>
      <c r="AC21" t="n">
        <v>3918.288368733399</v>
      </c>
      <c r="AD21" t="n">
        <v>3165882.210609585</v>
      </c>
      <c r="AE21" t="n">
        <v>4331699.70942208</v>
      </c>
      <c r="AF21" t="n">
        <v>1.677494090634863e-06</v>
      </c>
      <c r="AG21" t="n">
        <v>3.43875</v>
      </c>
      <c r="AH21" t="n">
        <v>3918288.368733399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1.2125</v>
      </c>
      <c r="E22" t="n">
        <v>82.47</v>
      </c>
      <c r="F22" t="n">
        <v>78.63</v>
      </c>
      <c r="G22" t="n">
        <v>127.5</v>
      </c>
      <c r="H22" t="n">
        <v>1.72</v>
      </c>
      <c r="I22" t="n">
        <v>37</v>
      </c>
      <c r="J22" t="n">
        <v>217.14</v>
      </c>
      <c r="K22" t="n">
        <v>53.44</v>
      </c>
      <c r="L22" t="n">
        <v>21</v>
      </c>
      <c r="M22" t="n">
        <v>35</v>
      </c>
      <c r="N22" t="n">
        <v>47.7</v>
      </c>
      <c r="O22" t="n">
        <v>27014.3</v>
      </c>
      <c r="P22" t="n">
        <v>1028.23</v>
      </c>
      <c r="Q22" t="n">
        <v>1261.93</v>
      </c>
      <c r="R22" t="n">
        <v>144.94</v>
      </c>
      <c r="S22" t="n">
        <v>108.84</v>
      </c>
      <c r="T22" t="n">
        <v>17033.5</v>
      </c>
      <c r="U22" t="n">
        <v>0.75</v>
      </c>
      <c r="V22" t="n">
        <v>0.92</v>
      </c>
      <c r="W22" t="n">
        <v>20.71</v>
      </c>
      <c r="X22" t="n">
        <v>1.04</v>
      </c>
      <c r="Y22" t="n">
        <v>0.5</v>
      </c>
      <c r="Z22" t="n">
        <v>10</v>
      </c>
      <c r="AA22" t="n">
        <v>3158.349727093514</v>
      </c>
      <c r="AB22" t="n">
        <v>4321.393433165672</v>
      </c>
      <c r="AC22" t="n">
        <v>3908.965709017953</v>
      </c>
      <c r="AD22" t="n">
        <v>3158349.727093514</v>
      </c>
      <c r="AE22" t="n">
        <v>4321393.433165672</v>
      </c>
      <c r="AF22" t="n">
        <v>1.678601621601693e-06</v>
      </c>
      <c r="AG22" t="n">
        <v>3.43625</v>
      </c>
      <c r="AH22" t="n">
        <v>3908965.709017953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1.2141</v>
      </c>
      <c r="E23" t="n">
        <v>82.37</v>
      </c>
      <c r="F23" t="n">
        <v>78.59</v>
      </c>
      <c r="G23" t="n">
        <v>134.73</v>
      </c>
      <c r="H23" t="n">
        <v>1.79</v>
      </c>
      <c r="I23" t="n">
        <v>35</v>
      </c>
      <c r="J23" t="n">
        <v>218.78</v>
      </c>
      <c r="K23" t="n">
        <v>53.44</v>
      </c>
      <c r="L23" t="n">
        <v>22</v>
      </c>
      <c r="M23" t="n">
        <v>33</v>
      </c>
      <c r="N23" t="n">
        <v>48.34</v>
      </c>
      <c r="O23" t="n">
        <v>27216.79</v>
      </c>
      <c r="P23" t="n">
        <v>1026.4</v>
      </c>
      <c r="Q23" t="n">
        <v>1261.94</v>
      </c>
      <c r="R23" t="n">
        <v>144.19</v>
      </c>
      <c r="S23" t="n">
        <v>108.84</v>
      </c>
      <c r="T23" t="n">
        <v>16668.13</v>
      </c>
      <c r="U23" t="n">
        <v>0.75</v>
      </c>
      <c r="V23" t="n">
        <v>0.92</v>
      </c>
      <c r="W23" t="n">
        <v>20.7</v>
      </c>
      <c r="X23" t="n">
        <v>1.01</v>
      </c>
      <c r="Y23" t="n">
        <v>0.5</v>
      </c>
      <c r="Z23" t="n">
        <v>10</v>
      </c>
      <c r="AA23" t="n">
        <v>3150.002600554662</v>
      </c>
      <c r="AB23" t="n">
        <v>4309.97252638598</v>
      </c>
      <c r="AC23" t="n">
        <v>3898.634797551972</v>
      </c>
      <c r="AD23" t="n">
        <v>3150002.600554661</v>
      </c>
      <c r="AE23" t="n">
        <v>4309972.52638598</v>
      </c>
      <c r="AF23" t="n">
        <v>1.680816683535353e-06</v>
      </c>
      <c r="AG23" t="n">
        <v>3.432083333333333</v>
      </c>
      <c r="AH23" t="n">
        <v>3898634.797551971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1.2166</v>
      </c>
      <c r="E24" t="n">
        <v>82.2</v>
      </c>
      <c r="F24" t="n">
        <v>78.5</v>
      </c>
      <c r="G24" t="n">
        <v>142.72</v>
      </c>
      <c r="H24" t="n">
        <v>1.85</v>
      </c>
      <c r="I24" t="n">
        <v>33</v>
      </c>
      <c r="J24" t="n">
        <v>220.43</v>
      </c>
      <c r="K24" t="n">
        <v>53.44</v>
      </c>
      <c r="L24" t="n">
        <v>23</v>
      </c>
      <c r="M24" t="n">
        <v>31</v>
      </c>
      <c r="N24" t="n">
        <v>48.99</v>
      </c>
      <c r="O24" t="n">
        <v>27420.16</v>
      </c>
      <c r="P24" t="n">
        <v>1022.44</v>
      </c>
      <c r="Q24" t="n">
        <v>1261.92</v>
      </c>
      <c r="R24" t="n">
        <v>140.88</v>
      </c>
      <c r="S24" t="n">
        <v>108.84</v>
      </c>
      <c r="T24" t="n">
        <v>15021.35</v>
      </c>
      <c r="U24" t="n">
        <v>0.77</v>
      </c>
      <c r="V24" t="n">
        <v>0.92</v>
      </c>
      <c r="W24" t="n">
        <v>20.7</v>
      </c>
      <c r="X24" t="n">
        <v>0.91</v>
      </c>
      <c r="Y24" t="n">
        <v>0.5</v>
      </c>
      <c r="Z24" t="n">
        <v>10</v>
      </c>
      <c r="AA24" t="n">
        <v>3134.436505359745</v>
      </c>
      <c r="AB24" t="n">
        <v>4288.67430821264</v>
      </c>
      <c r="AC24" t="n">
        <v>3879.36925142886</v>
      </c>
      <c r="AD24" t="n">
        <v>3134436.505359745</v>
      </c>
      <c r="AE24" t="n">
        <v>4288674.30821264</v>
      </c>
      <c r="AF24" t="n">
        <v>1.684277717806697e-06</v>
      </c>
      <c r="AG24" t="n">
        <v>3.425</v>
      </c>
      <c r="AH24" t="n">
        <v>3879369.25142886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1.2177</v>
      </c>
      <c r="E25" t="n">
        <v>82.12</v>
      </c>
      <c r="F25" t="n">
        <v>78.45999999999999</v>
      </c>
      <c r="G25" t="n">
        <v>147.11</v>
      </c>
      <c r="H25" t="n">
        <v>1.92</v>
      </c>
      <c r="I25" t="n">
        <v>32</v>
      </c>
      <c r="J25" t="n">
        <v>222.08</v>
      </c>
      <c r="K25" t="n">
        <v>53.44</v>
      </c>
      <c r="L25" t="n">
        <v>24</v>
      </c>
      <c r="M25" t="n">
        <v>30</v>
      </c>
      <c r="N25" t="n">
        <v>49.65</v>
      </c>
      <c r="O25" t="n">
        <v>27624.44</v>
      </c>
      <c r="P25" t="n">
        <v>1020.09</v>
      </c>
      <c r="Q25" t="n">
        <v>1261.93</v>
      </c>
      <c r="R25" t="n">
        <v>139.98</v>
      </c>
      <c r="S25" t="n">
        <v>108.84</v>
      </c>
      <c r="T25" t="n">
        <v>14579.67</v>
      </c>
      <c r="U25" t="n">
        <v>0.78</v>
      </c>
      <c r="V25" t="n">
        <v>0.92</v>
      </c>
      <c r="W25" t="n">
        <v>20.69</v>
      </c>
      <c r="X25" t="n">
        <v>0.88</v>
      </c>
      <c r="Y25" t="n">
        <v>0.5</v>
      </c>
      <c r="Z25" t="n">
        <v>10</v>
      </c>
      <c r="AA25" t="n">
        <v>3126.393216009415</v>
      </c>
      <c r="AB25" t="n">
        <v>4277.669124878636</v>
      </c>
      <c r="AC25" t="n">
        <v>3869.414387346381</v>
      </c>
      <c r="AD25" t="n">
        <v>3126393.216009415</v>
      </c>
      <c r="AE25" t="n">
        <v>4277669.124878637</v>
      </c>
      <c r="AF25" t="n">
        <v>1.685800572886088e-06</v>
      </c>
      <c r="AG25" t="n">
        <v>3.421666666666667</v>
      </c>
      <c r="AH25" t="n">
        <v>3869414.387346381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1.2185</v>
      </c>
      <c r="E26" t="n">
        <v>82.06</v>
      </c>
      <c r="F26" t="n">
        <v>78.44</v>
      </c>
      <c r="G26" t="n">
        <v>151.82</v>
      </c>
      <c r="H26" t="n">
        <v>1.99</v>
      </c>
      <c r="I26" t="n">
        <v>31</v>
      </c>
      <c r="J26" t="n">
        <v>223.75</v>
      </c>
      <c r="K26" t="n">
        <v>53.44</v>
      </c>
      <c r="L26" t="n">
        <v>25</v>
      </c>
      <c r="M26" t="n">
        <v>29</v>
      </c>
      <c r="N26" t="n">
        <v>50.31</v>
      </c>
      <c r="O26" t="n">
        <v>27829.77</v>
      </c>
      <c r="P26" t="n">
        <v>1017.52</v>
      </c>
      <c r="Q26" t="n">
        <v>1261.92</v>
      </c>
      <c r="R26" t="n">
        <v>138.91</v>
      </c>
      <c r="S26" t="n">
        <v>108.84</v>
      </c>
      <c r="T26" t="n">
        <v>14048.27</v>
      </c>
      <c r="U26" t="n">
        <v>0.78</v>
      </c>
      <c r="V26" t="n">
        <v>0.92</v>
      </c>
      <c r="W26" t="n">
        <v>20.7</v>
      </c>
      <c r="X26" t="n">
        <v>0.86</v>
      </c>
      <c r="Y26" t="n">
        <v>0.5</v>
      </c>
      <c r="Z26" t="n">
        <v>10</v>
      </c>
      <c r="AA26" t="n">
        <v>3118.96643988705</v>
      </c>
      <c r="AB26" t="n">
        <v>4267.507482141777</v>
      </c>
      <c r="AC26" t="n">
        <v>3860.222557530374</v>
      </c>
      <c r="AD26" t="n">
        <v>3118966.43988705</v>
      </c>
      <c r="AE26" t="n">
        <v>4267507.482141778</v>
      </c>
      <c r="AF26" t="n">
        <v>1.686908103852918e-06</v>
      </c>
      <c r="AG26" t="n">
        <v>3.419166666666667</v>
      </c>
      <c r="AH26" t="n">
        <v>3860222.557530374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1.2208</v>
      </c>
      <c r="E27" t="n">
        <v>81.91</v>
      </c>
      <c r="F27" t="n">
        <v>78.37</v>
      </c>
      <c r="G27" t="n">
        <v>162.14</v>
      </c>
      <c r="H27" t="n">
        <v>2.05</v>
      </c>
      <c r="I27" t="n">
        <v>29</v>
      </c>
      <c r="J27" t="n">
        <v>225.42</v>
      </c>
      <c r="K27" t="n">
        <v>53.44</v>
      </c>
      <c r="L27" t="n">
        <v>26</v>
      </c>
      <c r="M27" t="n">
        <v>27</v>
      </c>
      <c r="N27" t="n">
        <v>50.98</v>
      </c>
      <c r="O27" t="n">
        <v>28035.92</v>
      </c>
      <c r="P27" t="n">
        <v>1014.61</v>
      </c>
      <c r="Q27" t="n">
        <v>1261.91</v>
      </c>
      <c r="R27" t="n">
        <v>136.64</v>
      </c>
      <c r="S27" t="n">
        <v>108.84</v>
      </c>
      <c r="T27" t="n">
        <v>12921.42</v>
      </c>
      <c r="U27" t="n">
        <v>0.8</v>
      </c>
      <c r="V27" t="n">
        <v>0.92</v>
      </c>
      <c r="W27" t="n">
        <v>20.69</v>
      </c>
      <c r="X27" t="n">
        <v>0.78</v>
      </c>
      <c r="Y27" t="n">
        <v>0.5</v>
      </c>
      <c r="Z27" t="n">
        <v>10</v>
      </c>
      <c r="AA27" t="n">
        <v>3106.381516366881</v>
      </c>
      <c r="AB27" t="n">
        <v>4250.288234573841</v>
      </c>
      <c r="AC27" t="n">
        <v>3844.646690782956</v>
      </c>
      <c r="AD27" t="n">
        <v>3106381.516366881</v>
      </c>
      <c r="AE27" t="n">
        <v>4250288.234573841</v>
      </c>
      <c r="AF27" t="n">
        <v>1.690092255382554e-06</v>
      </c>
      <c r="AG27" t="n">
        <v>3.412916666666666</v>
      </c>
      <c r="AH27" t="n">
        <v>3844646.690782956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1.2214</v>
      </c>
      <c r="E28" t="n">
        <v>81.88</v>
      </c>
      <c r="F28" t="n">
        <v>78.36</v>
      </c>
      <c r="G28" t="n">
        <v>167.92</v>
      </c>
      <c r="H28" t="n">
        <v>2.11</v>
      </c>
      <c r="I28" t="n">
        <v>28</v>
      </c>
      <c r="J28" t="n">
        <v>227.1</v>
      </c>
      <c r="K28" t="n">
        <v>53.44</v>
      </c>
      <c r="L28" t="n">
        <v>27</v>
      </c>
      <c r="M28" t="n">
        <v>26</v>
      </c>
      <c r="N28" t="n">
        <v>51.66</v>
      </c>
      <c r="O28" t="n">
        <v>28243</v>
      </c>
      <c r="P28" t="n">
        <v>1012.98</v>
      </c>
      <c r="Q28" t="n">
        <v>1261.9</v>
      </c>
      <c r="R28" t="n">
        <v>136.66</v>
      </c>
      <c r="S28" t="n">
        <v>108.84</v>
      </c>
      <c r="T28" t="n">
        <v>12940.07</v>
      </c>
      <c r="U28" t="n">
        <v>0.8</v>
      </c>
      <c r="V28" t="n">
        <v>0.92</v>
      </c>
      <c r="W28" t="n">
        <v>20.69</v>
      </c>
      <c r="X28" t="n">
        <v>0.78</v>
      </c>
      <c r="Y28" t="n">
        <v>0.5</v>
      </c>
      <c r="Z28" t="n">
        <v>10</v>
      </c>
      <c r="AA28" t="n">
        <v>3101.497262713191</v>
      </c>
      <c r="AB28" t="n">
        <v>4243.605383246797</v>
      </c>
      <c r="AC28" t="n">
        <v>3838.601641407124</v>
      </c>
      <c r="AD28" t="n">
        <v>3101497.262713191</v>
      </c>
      <c r="AE28" t="n">
        <v>4243605.383246797</v>
      </c>
      <c r="AF28" t="n">
        <v>1.690922903607676e-06</v>
      </c>
      <c r="AG28" t="n">
        <v>3.411666666666667</v>
      </c>
      <c r="AH28" t="n">
        <v>3838601.641407124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1.2224</v>
      </c>
      <c r="E29" t="n">
        <v>81.81</v>
      </c>
      <c r="F29" t="n">
        <v>78.33</v>
      </c>
      <c r="G29" t="n">
        <v>174.07</v>
      </c>
      <c r="H29" t="n">
        <v>2.18</v>
      </c>
      <c r="I29" t="n">
        <v>27</v>
      </c>
      <c r="J29" t="n">
        <v>228.79</v>
      </c>
      <c r="K29" t="n">
        <v>53.44</v>
      </c>
      <c r="L29" t="n">
        <v>28</v>
      </c>
      <c r="M29" t="n">
        <v>25</v>
      </c>
      <c r="N29" t="n">
        <v>52.35</v>
      </c>
      <c r="O29" t="n">
        <v>28451.04</v>
      </c>
      <c r="P29" t="n">
        <v>1010.87</v>
      </c>
      <c r="Q29" t="n">
        <v>1261.89</v>
      </c>
      <c r="R29" t="n">
        <v>135.47</v>
      </c>
      <c r="S29" t="n">
        <v>108.84</v>
      </c>
      <c r="T29" t="n">
        <v>12345.14</v>
      </c>
      <c r="U29" t="n">
        <v>0.8</v>
      </c>
      <c r="V29" t="n">
        <v>0.92</v>
      </c>
      <c r="W29" t="n">
        <v>20.69</v>
      </c>
      <c r="X29" t="n">
        <v>0.75</v>
      </c>
      <c r="Y29" t="n">
        <v>0.5</v>
      </c>
      <c r="Z29" t="n">
        <v>10</v>
      </c>
      <c r="AA29" t="n">
        <v>3094.379381145756</v>
      </c>
      <c r="AB29" t="n">
        <v>4233.86638366746</v>
      </c>
      <c r="AC29" t="n">
        <v>3829.792118278868</v>
      </c>
      <c r="AD29" t="n">
        <v>3094379.381145756</v>
      </c>
      <c r="AE29" t="n">
        <v>4233866.38366746</v>
      </c>
      <c r="AF29" t="n">
        <v>1.692307317316214e-06</v>
      </c>
      <c r="AG29" t="n">
        <v>3.40875</v>
      </c>
      <c r="AH29" t="n">
        <v>3829792.118278868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1.2236</v>
      </c>
      <c r="E30" t="n">
        <v>81.72</v>
      </c>
      <c r="F30" t="n">
        <v>78.29000000000001</v>
      </c>
      <c r="G30" t="n">
        <v>180.66</v>
      </c>
      <c r="H30" t="n">
        <v>2.24</v>
      </c>
      <c r="I30" t="n">
        <v>26</v>
      </c>
      <c r="J30" t="n">
        <v>230.48</v>
      </c>
      <c r="K30" t="n">
        <v>53.44</v>
      </c>
      <c r="L30" t="n">
        <v>29</v>
      </c>
      <c r="M30" t="n">
        <v>24</v>
      </c>
      <c r="N30" t="n">
        <v>53.05</v>
      </c>
      <c r="O30" t="n">
        <v>28660.06</v>
      </c>
      <c r="P30" t="n">
        <v>1006.8</v>
      </c>
      <c r="Q30" t="n">
        <v>1261.88</v>
      </c>
      <c r="R30" t="n">
        <v>134.1</v>
      </c>
      <c r="S30" t="n">
        <v>108.84</v>
      </c>
      <c r="T30" t="n">
        <v>11667.89</v>
      </c>
      <c r="U30" t="n">
        <v>0.8100000000000001</v>
      </c>
      <c r="V30" t="n">
        <v>0.93</v>
      </c>
      <c r="W30" t="n">
        <v>20.68</v>
      </c>
      <c r="X30" t="n">
        <v>0.7</v>
      </c>
      <c r="Y30" t="n">
        <v>0.5</v>
      </c>
      <c r="Z30" t="n">
        <v>10</v>
      </c>
      <c r="AA30" t="n">
        <v>3082.756628310079</v>
      </c>
      <c r="AB30" t="n">
        <v>4217.963620478019</v>
      </c>
      <c r="AC30" t="n">
        <v>3815.40709248856</v>
      </c>
      <c r="AD30" t="n">
        <v>3082756.628310079</v>
      </c>
      <c r="AE30" t="n">
        <v>4217963.620478019</v>
      </c>
      <c r="AF30" t="n">
        <v>1.693968613766459e-06</v>
      </c>
      <c r="AG30" t="n">
        <v>3.405</v>
      </c>
      <c r="AH30" t="n">
        <v>3815407.09248856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1.2243</v>
      </c>
      <c r="E31" t="n">
        <v>81.68000000000001</v>
      </c>
      <c r="F31" t="n">
        <v>78.28</v>
      </c>
      <c r="G31" t="n">
        <v>187.87</v>
      </c>
      <c r="H31" t="n">
        <v>2.3</v>
      </c>
      <c r="I31" t="n">
        <v>25</v>
      </c>
      <c r="J31" t="n">
        <v>232.18</v>
      </c>
      <c r="K31" t="n">
        <v>53.44</v>
      </c>
      <c r="L31" t="n">
        <v>30</v>
      </c>
      <c r="M31" t="n">
        <v>23</v>
      </c>
      <c r="N31" t="n">
        <v>53.75</v>
      </c>
      <c r="O31" t="n">
        <v>28870.05</v>
      </c>
      <c r="P31" t="n">
        <v>1004.07</v>
      </c>
      <c r="Q31" t="n">
        <v>1261.88</v>
      </c>
      <c r="R31" t="n">
        <v>133.68</v>
      </c>
      <c r="S31" t="n">
        <v>108.84</v>
      </c>
      <c r="T31" t="n">
        <v>11460.18</v>
      </c>
      <c r="U31" t="n">
        <v>0.8100000000000001</v>
      </c>
      <c r="V31" t="n">
        <v>0.93</v>
      </c>
      <c r="W31" t="n">
        <v>20.69</v>
      </c>
      <c r="X31" t="n">
        <v>0.7</v>
      </c>
      <c r="Y31" t="n">
        <v>0.5</v>
      </c>
      <c r="Z31" t="n">
        <v>10</v>
      </c>
      <c r="AA31" t="n">
        <v>3075.469359884782</v>
      </c>
      <c r="AB31" t="n">
        <v>4207.992858326934</v>
      </c>
      <c r="AC31" t="n">
        <v>3806.387925883123</v>
      </c>
      <c r="AD31" t="n">
        <v>3075469.359884782</v>
      </c>
      <c r="AE31" t="n">
        <v>4207992.858326934</v>
      </c>
      <c r="AF31" t="n">
        <v>1.694937703362435e-06</v>
      </c>
      <c r="AG31" t="n">
        <v>3.403333333333334</v>
      </c>
      <c r="AH31" t="n">
        <v>3806387.925883123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1.2243</v>
      </c>
      <c r="E32" t="n">
        <v>81.68000000000001</v>
      </c>
      <c r="F32" t="n">
        <v>78.28</v>
      </c>
      <c r="G32" t="n">
        <v>187.88</v>
      </c>
      <c r="H32" t="n">
        <v>2.36</v>
      </c>
      <c r="I32" t="n">
        <v>25</v>
      </c>
      <c r="J32" t="n">
        <v>233.89</v>
      </c>
      <c r="K32" t="n">
        <v>53.44</v>
      </c>
      <c r="L32" t="n">
        <v>31</v>
      </c>
      <c r="M32" t="n">
        <v>23</v>
      </c>
      <c r="N32" t="n">
        <v>54.46</v>
      </c>
      <c r="O32" t="n">
        <v>29081.05</v>
      </c>
      <c r="P32" t="n">
        <v>1001.92</v>
      </c>
      <c r="Q32" t="n">
        <v>1261.93</v>
      </c>
      <c r="R32" t="n">
        <v>133.59</v>
      </c>
      <c r="S32" t="n">
        <v>108.84</v>
      </c>
      <c r="T32" t="n">
        <v>11416.76</v>
      </c>
      <c r="U32" t="n">
        <v>0.8100000000000001</v>
      </c>
      <c r="V32" t="n">
        <v>0.93</v>
      </c>
      <c r="W32" t="n">
        <v>20.69</v>
      </c>
      <c r="X32" t="n">
        <v>0.7</v>
      </c>
      <c r="Y32" t="n">
        <v>0.5</v>
      </c>
      <c r="Z32" t="n">
        <v>10</v>
      </c>
      <c r="AA32" t="n">
        <v>3071.221958315101</v>
      </c>
      <c r="AB32" t="n">
        <v>4202.181376117165</v>
      </c>
      <c r="AC32" t="n">
        <v>3801.131083378987</v>
      </c>
      <c r="AD32" t="n">
        <v>3071221.958315101</v>
      </c>
      <c r="AE32" t="n">
        <v>4202181.376117165</v>
      </c>
      <c r="AF32" t="n">
        <v>1.694937703362435e-06</v>
      </c>
      <c r="AG32" t="n">
        <v>3.403333333333334</v>
      </c>
      <c r="AH32" t="n">
        <v>3801131.083378987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1.2254</v>
      </c>
      <c r="E33" t="n">
        <v>81.61</v>
      </c>
      <c r="F33" t="n">
        <v>78.25</v>
      </c>
      <c r="G33" t="n">
        <v>195.62</v>
      </c>
      <c r="H33" t="n">
        <v>2.41</v>
      </c>
      <c r="I33" t="n">
        <v>24</v>
      </c>
      <c r="J33" t="n">
        <v>235.61</v>
      </c>
      <c r="K33" t="n">
        <v>53.44</v>
      </c>
      <c r="L33" t="n">
        <v>32</v>
      </c>
      <c r="M33" t="n">
        <v>22</v>
      </c>
      <c r="N33" t="n">
        <v>55.18</v>
      </c>
      <c r="O33" t="n">
        <v>29293.06</v>
      </c>
      <c r="P33" t="n">
        <v>1003.15</v>
      </c>
      <c r="Q33" t="n">
        <v>1261.89</v>
      </c>
      <c r="R33" t="n">
        <v>132.87</v>
      </c>
      <c r="S33" t="n">
        <v>108.84</v>
      </c>
      <c r="T33" t="n">
        <v>11064.63</v>
      </c>
      <c r="U33" t="n">
        <v>0.82</v>
      </c>
      <c r="V33" t="n">
        <v>0.93</v>
      </c>
      <c r="W33" t="n">
        <v>20.68</v>
      </c>
      <c r="X33" t="n">
        <v>0.66</v>
      </c>
      <c r="Y33" t="n">
        <v>0.5</v>
      </c>
      <c r="Z33" t="n">
        <v>10</v>
      </c>
      <c r="AA33" t="n">
        <v>3070.490622076844</v>
      </c>
      <c r="AB33" t="n">
        <v>4201.180729611703</v>
      </c>
      <c r="AC33" t="n">
        <v>3800.22593717159</v>
      </c>
      <c r="AD33" t="n">
        <v>3070490.622076844</v>
      </c>
      <c r="AE33" t="n">
        <v>4201180.729611703</v>
      </c>
      <c r="AF33" t="n">
        <v>1.696460558441826e-06</v>
      </c>
      <c r="AG33" t="n">
        <v>3.400416666666667</v>
      </c>
      <c r="AH33" t="n">
        <v>3800225.937171591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1.2263</v>
      </c>
      <c r="E34" t="n">
        <v>81.55</v>
      </c>
      <c r="F34" t="n">
        <v>78.22</v>
      </c>
      <c r="G34" t="n">
        <v>204.06</v>
      </c>
      <c r="H34" t="n">
        <v>2.47</v>
      </c>
      <c r="I34" t="n">
        <v>23</v>
      </c>
      <c r="J34" t="n">
        <v>237.34</v>
      </c>
      <c r="K34" t="n">
        <v>53.44</v>
      </c>
      <c r="L34" t="n">
        <v>33</v>
      </c>
      <c r="M34" t="n">
        <v>21</v>
      </c>
      <c r="N34" t="n">
        <v>55.91</v>
      </c>
      <c r="O34" t="n">
        <v>29506.09</v>
      </c>
      <c r="P34" t="n">
        <v>1000.8</v>
      </c>
      <c r="Q34" t="n">
        <v>1261.91</v>
      </c>
      <c r="R34" t="n">
        <v>131.86</v>
      </c>
      <c r="S34" t="n">
        <v>108.84</v>
      </c>
      <c r="T34" t="n">
        <v>10563.99</v>
      </c>
      <c r="U34" t="n">
        <v>0.83</v>
      </c>
      <c r="V34" t="n">
        <v>0.93</v>
      </c>
      <c r="W34" t="n">
        <v>20.68</v>
      </c>
      <c r="X34" t="n">
        <v>0.64</v>
      </c>
      <c r="Y34" t="n">
        <v>0.5</v>
      </c>
      <c r="Z34" t="n">
        <v>10</v>
      </c>
      <c r="AA34" t="n">
        <v>3063.198732828757</v>
      </c>
      <c r="AB34" t="n">
        <v>4191.20364504702</v>
      </c>
      <c r="AC34" t="n">
        <v>3791.201051554835</v>
      </c>
      <c r="AD34" t="n">
        <v>3063198.732828757</v>
      </c>
      <c r="AE34" t="n">
        <v>4191203.645047019</v>
      </c>
      <c r="AF34" t="n">
        <v>1.69770653077951e-06</v>
      </c>
      <c r="AG34" t="n">
        <v>3.397916666666667</v>
      </c>
      <c r="AH34" t="n">
        <v>3791201.051554834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1.2274</v>
      </c>
      <c r="E35" t="n">
        <v>81.47</v>
      </c>
      <c r="F35" t="n">
        <v>78.19</v>
      </c>
      <c r="G35" t="n">
        <v>213.23</v>
      </c>
      <c r="H35" t="n">
        <v>2.53</v>
      </c>
      <c r="I35" t="n">
        <v>22</v>
      </c>
      <c r="J35" t="n">
        <v>239.08</v>
      </c>
      <c r="K35" t="n">
        <v>53.44</v>
      </c>
      <c r="L35" t="n">
        <v>34</v>
      </c>
      <c r="M35" t="n">
        <v>20</v>
      </c>
      <c r="N35" t="n">
        <v>56.64</v>
      </c>
      <c r="O35" t="n">
        <v>29720.17</v>
      </c>
      <c r="P35" t="n">
        <v>996.15</v>
      </c>
      <c r="Q35" t="n">
        <v>1261.93</v>
      </c>
      <c r="R35" t="n">
        <v>130.58</v>
      </c>
      <c r="S35" t="n">
        <v>108.84</v>
      </c>
      <c r="T35" t="n">
        <v>9929.18</v>
      </c>
      <c r="U35" t="n">
        <v>0.83</v>
      </c>
      <c r="V35" t="n">
        <v>0.93</v>
      </c>
      <c r="W35" t="n">
        <v>20.68</v>
      </c>
      <c r="X35" t="n">
        <v>0.6</v>
      </c>
      <c r="Y35" t="n">
        <v>0.5</v>
      </c>
      <c r="Z35" t="n">
        <v>10</v>
      </c>
      <c r="AA35" t="n">
        <v>3050.884849848718</v>
      </c>
      <c r="AB35" t="n">
        <v>4174.355247103555</v>
      </c>
      <c r="AC35" t="n">
        <v>3775.960641064219</v>
      </c>
      <c r="AD35" t="n">
        <v>3050884.849848718</v>
      </c>
      <c r="AE35" t="n">
        <v>4174355.247103554</v>
      </c>
      <c r="AF35" t="n">
        <v>1.699229385858901e-06</v>
      </c>
      <c r="AG35" t="n">
        <v>3.394583333333333</v>
      </c>
      <c r="AH35" t="n">
        <v>3775960.641064219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1.2275</v>
      </c>
      <c r="E36" t="n">
        <v>81.47</v>
      </c>
      <c r="F36" t="n">
        <v>78.18000000000001</v>
      </c>
      <c r="G36" t="n">
        <v>213.22</v>
      </c>
      <c r="H36" t="n">
        <v>2.58</v>
      </c>
      <c r="I36" t="n">
        <v>22</v>
      </c>
      <c r="J36" t="n">
        <v>240.82</v>
      </c>
      <c r="K36" t="n">
        <v>53.44</v>
      </c>
      <c r="L36" t="n">
        <v>35</v>
      </c>
      <c r="M36" t="n">
        <v>20</v>
      </c>
      <c r="N36" t="n">
        <v>57.39</v>
      </c>
      <c r="O36" t="n">
        <v>29935.43</v>
      </c>
      <c r="P36" t="n">
        <v>996.77</v>
      </c>
      <c r="Q36" t="n">
        <v>1261.91</v>
      </c>
      <c r="R36" t="n">
        <v>130.48</v>
      </c>
      <c r="S36" t="n">
        <v>108.84</v>
      </c>
      <c r="T36" t="n">
        <v>9877.309999999999</v>
      </c>
      <c r="U36" t="n">
        <v>0.83</v>
      </c>
      <c r="V36" t="n">
        <v>0.93</v>
      </c>
      <c r="W36" t="n">
        <v>20.68</v>
      </c>
      <c r="X36" t="n">
        <v>0.6</v>
      </c>
      <c r="Y36" t="n">
        <v>0.5</v>
      </c>
      <c r="Z36" t="n">
        <v>10</v>
      </c>
      <c r="AA36" t="n">
        <v>3051.726012936463</v>
      </c>
      <c r="AB36" t="n">
        <v>4175.506163549702</v>
      </c>
      <c r="AC36" t="n">
        <v>3777.001715660068</v>
      </c>
      <c r="AD36" t="n">
        <v>3051726.012936463</v>
      </c>
      <c r="AE36" t="n">
        <v>4175506.163549703</v>
      </c>
      <c r="AF36" t="n">
        <v>1.699367827229755e-06</v>
      </c>
      <c r="AG36" t="n">
        <v>3.394583333333333</v>
      </c>
      <c r="AH36" t="n">
        <v>3777001.715660068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1.2286</v>
      </c>
      <c r="E37" t="n">
        <v>81.40000000000001</v>
      </c>
      <c r="F37" t="n">
        <v>78.15000000000001</v>
      </c>
      <c r="G37" t="n">
        <v>223.27</v>
      </c>
      <c r="H37" t="n">
        <v>2.64</v>
      </c>
      <c r="I37" t="n">
        <v>21</v>
      </c>
      <c r="J37" t="n">
        <v>242.57</v>
      </c>
      <c r="K37" t="n">
        <v>53.44</v>
      </c>
      <c r="L37" t="n">
        <v>36</v>
      </c>
      <c r="M37" t="n">
        <v>19</v>
      </c>
      <c r="N37" t="n">
        <v>58.14</v>
      </c>
      <c r="O37" t="n">
        <v>30151.65</v>
      </c>
      <c r="P37" t="n">
        <v>992.66</v>
      </c>
      <c r="Q37" t="n">
        <v>1261.88</v>
      </c>
      <c r="R37" t="n">
        <v>129.35</v>
      </c>
      <c r="S37" t="n">
        <v>108.84</v>
      </c>
      <c r="T37" t="n">
        <v>9317.190000000001</v>
      </c>
      <c r="U37" t="n">
        <v>0.84</v>
      </c>
      <c r="V37" t="n">
        <v>0.93</v>
      </c>
      <c r="W37" t="n">
        <v>20.68</v>
      </c>
      <c r="X37" t="n">
        <v>0.5600000000000001</v>
      </c>
      <c r="Y37" t="n">
        <v>0.5</v>
      </c>
      <c r="Z37" t="n">
        <v>10</v>
      </c>
      <c r="AA37" t="n">
        <v>3040.501449452866</v>
      </c>
      <c r="AB37" t="n">
        <v>4160.148220598653</v>
      </c>
      <c r="AC37" t="n">
        <v>3763.10951322926</v>
      </c>
      <c r="AD37" t="n">
        <v>3040501.449452866</v>
      </c>
      <c r="AE37" t="n">
        <v>4160148.220598653</v>
      </c>
      <c r="AF37" t="n">
        <v>1.700890682309146e-06</v>
      </c>
      <c r="AG37" t="n">
        <v>3.391666666666667</v>
      </c>
      <c r="AH37" t="n">
        <v>3763109.51322926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1.2283</v>
      </c>
      <c r="E38" t="n">
        <v>81.41</v>
      </c>
      <c r="F38" t="n">
        <v>78.16</v>
      </c>
      <c r="G38" t="n">
        <v>223.32</v>
      </c>
      <c r="H38" t="n">
        <v>2.69</v>
      </c>
      <c r="I38" t="n">
        <v>21</v>
      </c>
      <c r="J38" t="n">
        <v>244.34</v>
      </c>
      <c r="K38" t="n">
        <v>53.44</v>
      </c>
      <c r="L38" t="n">
        <v>37</v>
      </c>
      <c r="M38" t="n">
        <v>19</v>
      </c>
      <c r="N38" t="n">
        <v>58.9</v>
      </c>
      <c r="O38" t="n">
        <v>30368.96</v>
      </c>
      <c r="P38" t="n">
        <v>989.74</v>
      </c>
      <c r="Q38" t="n">
        <v>1261.88</v>
      </c>
      <c r="R38" t="n">
        <v>129.92</v>
      </c>
      <c r="S38" t="n">
        <v>108.84</v>
      </c>
      <c r="T38" t="n">
        <v>9603.940000000001</v>
      </c>
      <c r="U38" t="n">
        <v>0.84</v>
      </c>
      <c r="V38" t="n">
        <v>0.93</v>
      </c>
      <c r="W38" t="n">
        <v>20.68</v>
      </c>
      <c r="X38" t="n">
        <v>0.58</v>
      </c>
      <c r="Y38" t="n">
        <v>0.5</v>
      </c>
      <c r="Z38" t="n">
        <v>10</v>
      </c>
      <c r="AA38" t="n">
        <v>3035.62456367153</v>
      </c>
      <c r="AB38" t="n">
        <v>4153.475450319612</v>
      </c>
      <c r="AC38" t="n">
        <v>3757.073582780358</v>
      </c>
      <c r="AD38" t="n">
        <v>3035624.56367153</v>
      </c>
      <c r="AE38" t="n">
        <v>4153475.450319612</v>
      </c>
      <c r="AF38" t="n">
        <v>1.700475358196585e-06</v>
      </c>
      <c r="AG38" t="n">
        <v>3.392083333333333</v>
      </c>
      <c r="AH38" t="n">
        <v>3757073.582780358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1.2295</v>
      </c>
      <c r="E39" t="n">
        <v>81.33</v>
      </c>
      <c r="F39" t="n">
        <v>78.12</v>
      </c>
      <c r="G39" t="n">
        <v>234.35</v>
      </c>
      <c r="H39" t="n">
        <v>2.75</v>
      </c>
      <c r="I39" t="n">
        <v>20</v>
      </c>
      <c r="J39" t="n">
        <v>246.11</v>
      </c>
      <c r="K39" t="n">
        <v>53.44</v>
      </c>
      <c r="L39" t="n">
        <v>38</v>
      </c>
      <c r="M39" t="n">
        <v>18</v>
      </c>
      <c r="N39" t="n">
        <v>59.67</v>
      </c>
      <c r="O39" t="n">
        <v>30587.38</v>
      </c>
      <c r="P39" t="n">
        <v>992.95</v>
      </c>
      <c r="Q39" t="n">
        <v>1261.91</v>
      </c>
      <c r="R39" t="n">
        <v>128.38</v>
      </c>
      <c r="S39" t="n">
        <v>108.84</v>
      </c>
      <c r="T39" t="n">
        <v>8839.08</v>
      </c>
      <c r="U39" t="n">
        <v>0.85</v>
      </c>
      <c r="V39" t="n">
        <v>0.93</v>
      </c>
      <c r="W39" t="n">
        <v>20.68</v>
      </c>
      <c r="X39" t="n">
        <v>0.53</v>
      </c>
      <c r="Y39" t="n">
        <v>0.5</v>
      </c>
      <c r="Z39" t="n">
        <v>10</v>
      </c>
      <c r="AA39" t="n">
        <v>3038.439697185084</v>
      </c>
      <c r="AB39" t="n">
        <v>4157.327240187783</v>
      </c>
      <c r="AC39" t="n">
        <v>3760.557763229532</v>
      </c>
      <c r="AD39" t="n">
        <v>3038439.697185084</v>
      </c>
      <c r="AE39" t="n">
        <v>4157327.240187783</v>
      </c>
      <c r="AF39" t="n">
        <v>1.70213665464683e-06</v>
      </c>
      <c r="AG39" t="n">
        <v>3.38875</v>
      </c>
      <c r="AH39" t="n">
        <v>3760557.763229532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1.2292</v>
      </c>
      <c r="E40" t="n">
        <v>81.36</v>
      </c>
      <c r="F40" t="n">
        <v>78.14</v>
      </c>
      <c r="G40" t="n">
        <v>234.43</v>
      </c>
      <c r="H40" t="n">
        <v>2.8</v>
      </c>
      <c r="I40" t="n">
        <v>20</v>
      </c>
      <c r="J40" t="n">
        <v>247.89</v>
      </c>
      <c r="K40" t="n">
        <v>53.44</v>
      </c>
      <c r="L40" t="n">
        <v>39</v>
      </c>
      <c r="M40" t="n">
        <v>18</v>
      </c>
      <c r="N40" t="n">
        <v>60.45</v>
      </c>
      <c r="O40" t="n">
        <v>30806.92</v>
      </c>
      <c r="P40" t="n">
        <v>985.58</v>
      </c>
      <c r="Q40" t="n">
        <v>1261.87</v>
      </c>
      <c r="R40" t="n">
        <v>129.15</v>
      </c>
      <c r="S40" t="n">
        <v>108.84</v>
      </c>
      <c r="T40" t="n">
        <v>9220.309999999999</v>
      </c>
      <c r="U40" t="n">
        <v>0.84</v>
      </c>
      <c r="V40" t="n">
        <v>0.93</v>
      </c>
      <c r="W40" t="n">
        <v>20.68</v>
      </c>
      <c r="X40" t="n">
        <v>0.5600000000000001</v>
      </c>
      <c r="Y40" t="n">
        <v>0.5</v>
      </c>
      <c r="Z40" t="n">
        <v>10</v>
      </c>
      <c r="AA40" t="n">
        <v>3024.952395265694</v>
      </c>
      <c r="AB40" t="n">
        <v>4138.873318683905</v>
      </c>
      <c r="AC40" t="n">
        <v>3743.865058093744</v>
      </c>
      <c r="AD40" t="n">
        <v>3024952.395265694</v>
      </c>
      <c r="AE40" t="n">
        <v>4138873.318683906</v>
      </c>
      <c r="AF40" t="n">
        <v>1.701721330534269e-06</v>
      </c>
      <c r="AG40" t="n">
        <v>3.39</v>
      </c>
      <c r="AH40" t="n">
        <v>3743865.058093744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1.2304</v>
      </c>
      <c r="E41" t="n">
        <v>81.27</v>
      </c>
      <c r="F41" t="n">
        <v>78.09999999999999</v>
      </c>
      <c r="G41" t="n">
        <v>246.62</v>
      </c>
      <c r="H41" t="n">
        <v>2.85</v>
      </c>
      <c r="I41" t="n">
        <v>19</v>
      </c>
      <c r="J41" t="n">
        <v>249.68</v>
      </c>
      <c r="K41" t="n">
        <v>53.44</v>
      </c>
      <c r="L41" t="n">
        <v>40</v>
      </c>
      <c r="M41" t="n">
        <v>17</v>
      </c>
      <c r="N41" t="n">
        <v>61.24</v>
      </c>
      <c r="O41" t="n">
        <v>31027.6</v>
      </c>
      <c r="P41" t="n">
        <v>987.0700000000001</v>
      </c>
      <c r="Q41" t="n">
        <v>1261.9</v>
      </c>
      <c r="R41" t="n">
        <v>128</v>
      </c>
      <c r="S41" t="n">
        <v>108.84</v>
      </c>
      <c r="T41" t="n">
        <v>8654.17</v>
      </c>
      <c r="U41" t="n">
        <v>0.85</v>
      </c>
      <c r="V41" t="n">
        <v>0.93</v>
      </c>
      <c r="W41" t="n">
        <v>20.67</v>
      </c>
      <c r="X41" t="n">
        <v>0.51</v>
      </c>
      <c r="Y41" t="n">
        <v>0.5</v>
      </c>
      <c r="Z41" t="n">
        <v>10</v>
      </c>
      <c r="AA41" t="n">
        <v>3024.390734503407</v>
      </c>
      <c r="AB41" t="n">
        <v>4138.10482965022</v>
      </c>
      <c r="AC41" t="n">
        <v>3743.169912574853</v>
      </c>
      <c r="AD41" t="n">
        <v>3024390.734503407</v>
      </c>
      <c r="AE41" t="n">
        <v>4138104.82965022</v>
      </c>
      <c r="AF41" t="n">
        <v>1.703382626984514e-06</v>
      </c>
      <c r="AG41" t="n">
        <v>3.38625</v>
      </c>
      <c r="AH41" t="n">
        <v>3743169.912574853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0.8482</v>
      </c>
      <c r="E2" t="n">
        <v>117.9</v>
      </c>
      <c r="F2" t="n">
        <v>98.69</v>
      </c>
      <c r="G2" t="n">
        <v>8.26</v>
      </c>
      <c r="H2" t="n">
        <v>0.15</v>
      </c>
      <c r="I2" t="n">
        <v>717</v>
      </c>
      <c r="J2" t="n">
        <v>116.05</v>
      </c>
      <c r="K2" t="n">
        <v>43.4</v>
      </c>
      <c r="L2" t="n">
        <v>1</v>
      </c>
      <c r="M2" t="n">
        <v>715</v>
      </c>
      <c r="N2" t="n">
        <v>16.65</v>
      </c>
      <c r="O2" t="n">
        <v>14546.17</v>
      </c>
      <c r="P2" t="n">
        <v>993.84</v>
      </c>
      <c r="Q2" t="n">
        <v>1262.67</v>
      </c>
      <c r="R2" t="n">
        <v>798.58</v>
      </c>
      <c r="S2" t="n">
        <v>108.84</v>
      </c>
      <c r="T2" t="n">
        <v>340453.04</v>
      </c>
      <c r="U2" t="n">
        <v>0.14</v>
      </c>
      <c r="V2" t="n">
        <v>0.73</v>
      </c>
      <c r="W2" t="n">
        <v>21.83</v>
      </c>
      <c r="X2" t="n">
        <v>21.07</v>
      </c>
      <c r="Y2" t="n">
        <v>0.5</v>
      </c>
      <c r="Z2" t="n">
        <v>10</v>
      </c>
      <c r="AA2" t="n">
        <v>4425.643572207541</v>
      </c>
      <c r="AB2" t="n">
        <v>6055.360781109366</v>
      </c>
      <c r="AC2" t="n">
        <v>5477.445646912292</v>
      </c>
      <c r="AD2" t="n">
        <v>4425643.572207541</v>
      </c>
      <c r="AE2" t="n">
        <v>6055360.781109367</v>
      </c>
      <c r="AF2" t="n">
        <v>1.463888366773823e-06</v>
      </c>
      <c r="AG2" t="n">
        <v>4.912500000000001</v>
      </c>
      <c r="AH2" t="n">
        <v>5477445.646912293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1.0402</v>
      </c>
      <c r="E3" t="n">
        <v>96.13</v>
      </c>
      <c r="F3" t="n">
        <v>86.59</v>
      </c>
      <c r="G3" t="n">
        <v>16.65</v>
      </c>
      <c r="H3" t="n">
        <v>0.3</v>
      </c>
      <c r="I3" t="n">
        <v>312</v>
      </c>
      <c r="J3" t="n">
        <v>117.34</v>
      </c>
      <c r="K3" t="n">
        <v>43.4</v>
      </c>
      <c r="L3" t="n">
        <v>2</v>
      </c>
      <c r="M3" t="n">
        <v>310</v>
      </c>
      <c r="N3" t="n">
        <v>16.94</v>
      </c>
      <c r="O3" t="n">
        <v>14705.49</v>
      </c>
      <c r="P3" t="n">
        <v>866.52</v>
      </c>
      <c r="Q3" t="n">
        <v>1262.4</v>
      </c>
      <c r="R3" t="n">
        <v>403.63</v>
      </c>
      <c r="S3" t="n">
        <v>108.84</v>
      </c>
      <c r="T3" t="n">
        <v>145003.83</v>
      </c>
      <c r="U3" t="n">
        <v>0.27</v>
      </c>
      <c r="V3" t="n">
        <v>0.84</v>
      </c>
      <c r="W3" t="n">
        <v>21.17</v>
      </c>
      <c r="X3" t="n">
        <v>8.99</v>
      </c>
      <c r="Y3" t="n">
        <v>0.5</v>
      </c>
      <c r="Z3" t="n">
        <v>10</v>
      </c>
      <c r="AA3" t="n">
        <v>3158.642899324896</v>
      </c>
      <c r="AB3" t="n">
        <v>4321.794564346495</v>
      </c>
      <c r="AC3" t="n">
        <v>3909.328556801869</v>
      </c>
      <c r="AD3" t="n">
        <v>3158642.899324896</v>
      </c>
      <c r="AE3" t="n">
        <v>4321794.564346495</v>
      </c>
      <c r="AF3" t="n">
        <v>1.79525663654578e-06</v>
      </c>
      <c r="AG3" t="n">
        <v>4.005416666666666</v>
      </c>
      <c r="AH3" t="n">
        <v>3909328.556801869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1.1098</v>
      </c>
      <c r="E4" t="n">
        <v>90.11</v>
      </c>
      <c r="F4" t="n">
        <v>83.27</v>
      </c>
      <c r="G4" t="n">
        <v>25.11</v>
      </c>
      <c r="H4" t="n">
        <v>0.45</v>
      </c>
      <c r="I4" t="n">
        <v>199</v>
      </c>
      <c r="J4" t="n">
        <v>118.63</v>
      </c>
      <c r="K4" t="n">
        <v>43.4</v>
      </c>
      <c r="L4" t="n">
        <v>3</v>
      </c>
      <c r="M4" t="n">
        <v>197</v>
      </c>
      <c r="N4" t="n">
        <v>17.23</v>
      </c>
      <c r="O4" t="n">
        <v>14865.24</v>
      </c>
      <c r="P4" t="n">
        <v>827.15</v>
      </c>
      <c r="Q4" t="n">
        <v>1262.14</v>
      </c>
      <c r="R4" t="n">
        <v>296.2</v>
      </c>
      <c r="S4" t="n">
        <v>108.84</v>
      </c>
      <c r="T4" t="n">
        <v>91853.86</v>
      </c>
      <c r="U4" t="n">
        <v>0.37</v>
      </c>
      <c r="V4" t="n">
        <v>0.87</v>
      </c>
      <c r="W4" t="n">
        <v>20.97</v>
      </c>
      <c r="X4" t="n">
        <v>5.68</v>
      </c>
      <c r="Y4" t="n">
        <v>0.5</v>
      </c>
      <c r="Z4" t="n">
        <v>10</v>
      </c>
      <c r="AA4" t="n">
        <v>2835.078017701556</v>
      </c>
      <c r="AB4" t="n">
        <v>3879.078818634295</v>
      </c>
      <c r="AC4" t="n">
        <v>3508.864980505007</v>
      </c>
      <c r="AD4" t="n">
        <v>2835078.017701556</v>
      </c>
      <c r="AE4" t="n">
        <v>3879078.818634295</v>
      </c>
      <c r="AF4" t="n">
        <v>1.915377634338115e-06</v>
      </c>
      <c r="AG4" t="n">
        <v>3.754583333333333</v>
      </c>
      <c r="AH4" t="n">
        <v>3508864.980505007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1.145</v>
      </c>
      <c r="E5" t="n">
        <v>87.33</v>
      </c>
      <c r="F5" t="n">
        <v>81.76000000000001</v>
      </c>
      <c r="G5" t="n">
        <v>33.6</v>
      </c>
      <c r="H5" t="n">
        <v>0.59</v>
      </c>
      <c r="I5" t="n">
        <v>146</v>
      </c>
      <c r="J5" t="n">
        <v>119.93</v>
      </c>
      <c r="K5" t="n">
        <v>43.4</v>
      </c>
      <c r="L5" t="n">
        <v>4</v>
      </c>
      <c r="M5" t="n">
        <v>144</v>
      </c>
      <c r="N5" t="n">
        <v>17.53</v>
      </c>
      <c r="O5" t="n">
        <v>15025.44</v>
      </c>
      <c r="P5" t="n">
        <v>806.05</v>
      </c>
      <c r="Q5" t="n">
        <v>1261.98</v>
      </c>
      <c r="R5" t="n">
        <v>247.33</v>
      </c>
      <c r="S5" t="n">
        <v>108.84</v>
      </c>
      <c r="T5" t="n">
        <v>67684.03999999999</v>
      </c>
      <c r="U5" t="n">
        <v>0.44</v>
      </c>
      <c r="V5" t="n">
        <v>0.89</v>
      </c>
      <c r="W5" t="n">
        <v>20.87</v>
      </c>
      <c r="X5" t="n">
        <v>4.17</v>
      </c>
      <c r="Y5" t="n">
        <v>0.5</v>
      </c>
      <c r="Z5" t="n">
        <v>10</v>
      </c>
      <c r="AA5" t="n">
        <v>2685.902974393757</v>
      </c>
      <c r="AB5" t="n">
        <v>3674.970943242115</v>
      </c>
      <c r="AC5" t="n">
        <v>3324.236874273062</v>
      </c>
      <c r="AD5" t="n">
        <v>2685902.974393757</v>
      </c>
      <c r="AE5" t="n">
        <v>3674970.943242115</v>
      </c>
      <c r="AF5" t="n">
        <v>1.976128483796307e-06</v>
      </c>
      <c r="AG5" t="n">
        <v>3.63875</v>
      </c>
      <c r="AH5" t="n">
        <v>3324236.874273062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1.1668</v>
      </c>
      <c r="E6" t="n">
        <v>85.70999999999999</v>
      </c>
      <c r="F6" t="n">
        <v>80.88</v>
      </c>
      <c r="G6" t="n">
        <v>42.2</v>
      </c>
      <c r="H6" t="n">
        <v>0.73</v>
      </c>
      <c r="I6" t="n">
        <v>115</v>
      </c>
      <c r="J6" t="n">
        <v>121.23</v>
      </c>
      <c r="K6" t="n">
        <v>43.4</v>
      </c>
      <c r="L6" t="n">
        <v>5</v>
      </c>
      <c r="M6" t="n">
        <v>113</v>
      </c>
      <c r="N6" t="n">
        <v>17.83</v>
      </c>
      <c r="O6" t="n">
        <v>15186.08</v>
      </c>
      <c r="P6" t="n">
        <v>791.15</v>
      </c>
      <c r="Q6" t="n">
        <v>1262.03</v>
      </c>
      <c r="R6" t="n">
        <v>217.87</v>
      </c>
      <c r="S6" t="n">
        <v>108.84</v>
      </c>
      <c r="T6" t="n">
        <v>53107.29</v>
      </c>
      <c r="U6" t="n">
        <v>0.5</v>
      </c>
      <c r="V6" t="n">
        <v>0.9</v>
      </c>
      <c r="W6" t="n">
        <v>20.84</v>
      </c>
      <c r="X6" t="n">
        <v>3.29</v>
      </c>
      <c r="Y6" t="n">
        <v>0.5</v>
      </c>
      <c r="Z6" t="n">
        <v>10</v>
      </c>
      <c r="AA6" t="n">
        <v>2594.865240933492</v>
      </c>
      <c r="AB6" t="n">
        <v>3550.409100020429</v>
      </c>
      <c r="AC6" t="n">
        <v>3211.563038544813</v>
      </c>
      <c r="AD6" t="n">
        <v>2594865.240933492</v>
      </c>
      <c r="AE6" t="n">
        <v>3550409.10002043</v>
      </c>
      <c r="AF6" t="n">
        <v>2.013752589426665e-06</v>
      </c>
      <c r="AG6" t="n">
        <v>3.57125</v>
      </c>
      <c r="AH6" t="n">
        <v>3211563.038544814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1.1822</v>
      </c>
      <c r="E7" t="n">
        <v>84.59</v>
      </c>
      <c r="F7" t="n">
        <v>80.26000000000001</v>
      </c>
      <c r="G7" t="n">
        <v>51.23</v>
      </c>
      <c r="H7" t="n">
        <v>0.86</v>
      </c>
      <c r="I7" t="n">
        <v>94</v>
      </c>
      <c r="J7" t="n">
        <v>122.54</v>
      </c>
      <c r="K7" t="n">
        <v>43.4</v>
      </c>
      <c r="L7" t="n">
        <v>6</v>
      </c>
      <c r="M7" t="n">
        <v>92</v>
      </c>
      <c r="N7" t="n">
        <v>18.14</v>
      </c>
      <c r="O7" t="n">
        <v>15347.16</v>
      </c>
      <c r="P7" t="n">
        <v>778.78</v>
      </c>
      <c r="Q7" t="n">
        <v>1262.01</v>
      </c>
      <c r="R7" t="n">
        <v>197.81</v>
      </c>
      <c r="S7" t="n">
        <v>108.84</v>
      </c>
      <c r="T7" t="n">
        <v>43180.99</v>
      </c>
      <c r="U7" t="n">
        <v>0.55</v>
      </c>
      <c r="V7" t="n">
        <v>0.9</v>
      </c>
      <c r="W7" t="n">
        <v>20.81</v>
      </c>
      <c r="X7" t="n">
        <v>2.67</v>
      </c>
      <c r="Y7" t="n">
        <v>0.5</v>
      </c>
      <c r="Z7" t="n">
        <v>10</v>
      </c>
      <c r="AA7" t="n">
        <v>2528.818563923367</v>
      </c>
      <c r="AB7" t="n">
        <v>3460.041122761425</v>
      </c>
      <c r="AC7" t="n">
        <v>3129.819654203159</v>
      </c>
      <c r="AD7" t="n">
        <v>2528818.563923367</v>
      </c>
      <c r="AE7" t="n">
        <v>3460041.122761425</v>
      </c>
      <c r="AF7" t="n">
        <v>2.040331086064624e-06</v>
      </c>
      <c r="AG7" t="n">
        <v>3.524583333333334</v>
      </c>
      <c r="AH7" t="n">
        <v>3129819.654203159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1.1928</v>
      </c>
      <c r="E8" t="n">
        <v>83.83</v>
      </c>
      <c r="F8" t="n">
        <v>79.84</v>
      </c>
      <c r="G8" t="n">
        <v>59.88</v>
      </c>
      <c r="H8" t="n">
        <v>1</v>
      </c>
      <c r="I8" t="n">
        <v>80</v>
      </c>
      <c r="J8" t="n">
        <v>123.85</v>
      </c>
      <c r="K8" t="n">
        <v>43.4</v>
      </c>
      <c r="L8" t="n">
        <v>7</v>
      </c>
      <c r="M8" t="n">
        <v>78</v>
      </c>
      <c r="N8" t="n">
        <v>18.45</v>
      </c>
      <c r="O8" t="n">
        <v>15508.69</v>
      </c>
      <c r="P8" t="n">
        <v>768.64</v>
      </c>
      <c r="Q8" t="n">
        <v>1261.95</v>
      </c>
      <c r="R8" t="n">
        <v>184.66</v>
      </c>
      <c r="S8" t="n">
        <v>108.84</v>
      </c>
      <c r="T8" t="n">
        <v>36677.95</v>
      </c>
      <c r="U8" t="n">
        <v>0.59</v>
      </c>
      <c r="V8" t="n">
        <v>0.91</v>
      </c>
      <c r="W8" t="n">
        <v>20.77</v>
      </c>
      <c r="X8" t="n">
        <v>2.25</v>
      </c>
      <c r="Y8" t="n">
        <v>0.5</v>
      </c>
      <c r="Z8" t="n">
        <v>10</v>
      </c>
      <c r="AA8" t="n">
        <v>2481.023894344657</v>
      </c>
      <c r="AB8" t="n">
        <v>3394.646347291823</v>
      </c>
      <c r="AC8" t="n">
        <v>3070.666064322235</v>
      </c>
      <c r="AD8" t="n">
        <v>2481023.894344657</v>
      </c>
      <c r="AE8" t="n">
        <v>3394646.347291823</v>
      </c>
      <c r="AF8" t="n">
        <v>2.058625375958284e-06</v>
      </c>
      <c r="AG8" t="n">
        <v>3.492916666666666</v>
      </c>
      <c r="AH8" t="n">
        <v>3070666.064322235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1.2009</v>
      </c>
      <c r="E9" t="n">
        <v>83.27</v>
      </c>
      <c r="F9" t="n">
        <v>79.54000000000001</v>
      </c>
      <c r="G9" t="n">
        <v>69.16</v>
      </c>
      <c r="H9" t="n">
        <v>1.13</v>
      </c>
      <c r="I9" t="n">
        <v>69</v>
      </c>
      <c r="J9" t="n">
        <v>125.16</v>
      </c>
      <c r="K9" t="n">
        <v>43.4</v>
      </c>
      <c r="L9" t="n">
        <v>8</v>
      </c>
      <c r="M9" t="n">
        <v>67</v>
      </c>
      <c r="N9" t="n">
        <v>18.76</v>
      </c>
      <c r="O9" t="n">
        <v>15670.68</v>
      </c>
      <c r="P9" t="n">
        <v>759.02</v>
      </c>
      <c r="Q9" t="n">
        <v>1261.96</v>
      </c>
      <c r="R9" t="n">
        <v>174.51</v>
      </c>
      <c r="S9" t="n">
        <v>108.84</v>
      </c>
      <c r="T9" t="n">
        <v>31657.75</v>
      </c>
      <c r="U9" t="n">
        <v>0.62</v>
      </c>
      <c r="V9" t="n">
        <v>0.91</v>
      </c>
      <c r="W9" t="n">
        <v>20.76</v>
      </c>
      <c r="X9" t="n">
        <v>1.95</v>
      </c>
      <c r="Y9" t="n">
        <v>0.5</v>
      </c>
      <c r="Z9" t="n">
        <v>10</v>
      </c>
      <c r="AA9" t="n">
        <v>2441.613287626556</v>
      </c>
      <c r="AB9" t="n">
        <v>3340.723016506855</v>
      </c>
      <c r="AC9" t="n">
        <v>3021.889100545518</v>
      </c>
      <c r="AD9" t="n">
        <v>2441613.287626557</v>
      </c>
      <c r="AE9" t="n">
        <v>3340723.016506855</v>
      </c>
      <c r="AF9" t="n">
        <v>2.072604974839288e-06</v>
      </c>
      <c r="AG9" t="n">
        <v>3.469583333333333</v>
      </c>
      <c r="AH9" t="n">
        <v>3021889.100545518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1.207</v>
      </c>
      <c r="E10" t="n">
        <v>82.84999999999999</v>
      </c>
      <c r="F10" t="n">
        <v>79.31</v>
      </c>
      <c r="G10" t="n">
        <v>78.01000000000001</v>
      </c>
      <c r="H10" t="n">
        <v>1.26</v>
      </c>
      <c r="I10" t="n">
        <v>61</v>
      </c>
      <c r="J10" t="n">
        <v>126.48</v>
      </c>
      <c r="K10" t="n">
        <v>43.4</v>
      </c>
      <c r="L10" t="n">
        <v>9</v>
      </c>
      <c r="M10" t="n">
        <v>59</v>
      </c>
      <c r="N10" t="n">
        <v>19.08</v>
      </c>
      <c r="O10" t="n">
        <v>15833.12</v>
      </c>
      <c r="P10" t="n">
        <v>751.14</v>
      </c>
      <c r="Q10" t="n">
        <v>1261.93</v>
      </c>
      <c r="R10" t="n">
        <v>167.08</v>
      </c>
      <c r="S10" t="n">
        <v>108.84</v>
      </c>
      <c r="T10" t="n">
        <v>27983.43</v>
      </c>
      <c r="U10" t="n">
        <v>0.65</v>
      </c>
      <c r="V10" t="n">
        <v>0.91</v>
      </c>
      <c r="W10" t="n">
        <v>20.74</v>
      </c>
      <c r="X10" t="n">
        <v>1.72</v>
      </c>
      <c r="Y10" t="n">
        <v>0.5</v>
      </c>
      <c r="Z10" t="n">
        <v>10</v>
      </c>
      <c r="AA10" t="n">
        <v>2410.963755629009</v>
      </c>
      <c r="AB10" t="n">
        <v>3298.786974665887</v>
      </c>
      <c r="AC10" t="n">
        <v>2983.955375680248</v>
      </c>
      <c r="AD10" t="n">
        <v>2410963.755629009</v>
      </c>
      <c r="AE10" t="n">
        <v>3298786.974665887</v>
      </c>
      <c r="AF10" t="n">
        <v>2.083132820910168e-06</v>
      </c>
      <c r="AG10" t="n">
        <v>3.452083333333333</v>
      </c>
      <c r="AH10" t="n">
        <v>2983955.375680248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1.212</v>
      </c>
      <c r="E11" t="n">
        <v>82.51000000000001</v>
      </c>
      <c r="F11" t="n">
        <v>79.11</v>
      </c>
      <c r="G11" t="n">
        <v>86.31</v>
      </c>
      <c r="H11" t="n">
        <v>1.38</v>
      </c>
      <c r="I11" t="n">
        <v>55</v>
      </c>
      <c r="J11" t="n">
        <v>127.8</v>
      </c>
      <c r="K11" t="n">
        <v>43.4</v>
      </c>
      <c r="L11" t="n">
        <v>10</v>
      </c>
      <c r="M11" t="n">
        <v>53</v>
      </c>
      <c r="N11" t="n">
        <v>19.4</v>
      </c>
      <c r="O11" t="n">
        <v>15996.02</v>
      </c>
      <c r="P11" t="n">
        <v>742.24</v>
      </c>
      <c r="Q11" t="n">
        <v>1261.9</v>
      </c>
      <c r="R11" t="n">
        <v>161.19</v>
      </c>
      <c r="S11" t="n">
        <v>108.84</v>
      </c>
      <c r="T11" t="n">
        <v>25068.96</v>
      </c>
      <c r="U11" t="n">
        <v>0.68</v>
      </c>
      <c r="V11" t="n">
        <v>0.92</v>
      </c>
      <c r="W11" t="n">
        <v>20.72</v>
      </c>
      <c r="X11" t="n">
        <v>1.53</v>
      </c>
      <c r="Y11" t="n">
        <v>0.5</v>
      </c>
      <c r="Z11" t="n">
        <v>10</v>
      </c>
      <c r="AA11" t="n">
        <v>2381.074911229627</v>
      </c>
      <c r="AB11" t="n">
        <v>3257.891739155898</v>
      </c>
      <c r="AC11" t="n">
        <v>2946.963124050509</v>
      </c>
      <c r="AD11" t="n">
        <v>2381074.911229627</v>
      </c>
      <c r="AE11" t="n">
        <v>3257891.739155898</v>
      </c>
      <c r="AF11" t="n">
        <v>2.091762202935479e-06</v>
      </c>
      <c r="AG11" t="n">
        <v>3.437916666666667</v>
      </c>
      <c r="AH11" t="n">
        <v>2946963.124050509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1.2162</v>
      </c>
      <c r="E12" t="n">
        <v>82.22</v>
      </c>
      <c r="F12" t="n">
        <v>78.97</v>
      </c>
      <c r="G12" t="n">
        <v>96.69</v>
      </c>
      <c r="H12" t="n">
        <v>1.5</v>
      </c>
      <c r="I12" t="n">
        <v>49</v>
      </c>
      <c r="J12" t="n">
        <v>129.13</v>
      </c>
      <c r="K12" t="n">
        <v>43.4</v>
      </c>
      <c r="L12" t="n">
        <v>11</v>
      </c>
      <c r="M12" t="n">
        <v>47</v>
      </c>
      <c r="N12" t="n">
        <v>19.73</v>
      </c>
      <c r="O12" t="n">
        <v>16159.39</v>
      </c>
      <c r="P12" t="n">
        <v>733.6799999999999</v>
      </c>
      <c r="Q12" t="n">
        <v>1261.94</v>
      </c>
      <c r="R12" t="n">
        <v>156.1</v>
      </c>
      <c r="S12" t="n">
        <v>108.84</v>
      </c>
      <c r="T12" t="n">
        <v>22551.85</v>
      </c>
      <c r="U12" t="n">
        <v>0.7</v>
      </c>
      <c r="V12" t="n">
        <v>0.92</v>
      </c>
      <c r="W12" t="n">
        <v>20.72</v>
      </c>
      <c r="X12" t="n">
        <v>1.38</v>
      </c>
      <c r="Y12" t="n">
        <v>0.5</v>
      </c>
      <c r="Z12" t="n">
        <v>10</v>
      </c>
      <c r="AA12" t="n">
        <v>2354.30530683417</v>
      </c>
      <c r="AB12" t="n">
        <v>3221.264385430436</v>
      </c>
      <c r="AC12" t="n">
        <v>2913.831433557793</v>
      </c>
      <c r="AD12" t="n">
        <v>2354305.30683417</v>
      </c>
      <c r="AE12" t="n">
        <v>3221264.385430436</v>
      </c>
      <c r="AF12" t="n">
        <v>2.099010883836741e-06</v>
      </c>
      <c r="AG12" t="n">
        <v>3.425833333333333</v>
      </c>
      <c r="AH12" t="n">
        <v>2913831.433557793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1.2195</v>
      </c>
      <c r="E13" t="n">
        <v>82</v>
      </c>
      <c r="F13" t="n">
        <v>78.84</v>
      </c>
      <c r="G13" t="n">
        <v>105.13</v>
      </c>
      <c r="H13" t="n">
        <v>1.63</v>
      </c>
      <c r="I13" t="n">
        <v>45</v>
      </c>
      <c r="J13" t="n">
        <v>130.45</v>
      </c>
      <c r="K13" t="n">
        <v>43.4</v>
      </c>
      <c r="L13" t="n">
        <v>12</v>
      </c>
      <c r="M13" t="n">
        <v>43</v>
      </c>
      <c r="N13" t="n">
        <v>20.05</v>
      </c>
      <c r="O13" t="n">
        <v>16323.22</v>
      </c>
      <c r="P13" t="n">
        <v>726.1799999999999</v>
      </c>
      <c r="Q13" t="n">
        <v>1261.95</v>
      </c>
      <c r="R13" t="n">
        <v>151.88</v>
      </c>
      <c r="S13" t="n">
        <v>108.84</v>
      </c>
      <c r="T13" t="n">
        <v>20460.14</v>
      </c>
      <c r="U13" t="n">
        <v>0.72</v>
      </c>
      <c r="V13" t="n">
        <v>0.92</v>
      </c>
      <c r="W13" t="n">
        <v>20.72</v>
      </c>
      <c r="X13" t="n">
        <v>1.26</v>
      </c>
      <c r="Y13" t="n">
        <v>0.5</v>
      </c>
      <c r="Z13" t="n">
        <v>10</v>
      </c>
      <c r="AA13" t="n">
        <v>2331.650717378624</v>
      </c>
      <c r="AB13" t="n">
        <v>3190.267376687408</v>
      </c>
      <c r="AC13" t="n">
        <v>2885.792735824627</v>
      </c>
      <c r="AD13" t="n">
        <v>2331650.717378624</v>
      </c>
      <c r="AE13" t="n">
        <v>3190267.376687408</v>
      </c>
      <c r="AF13" t="n">
        <v>2.104706275973447e-06</v>
      </c>
      <c r="AG13" t="n">
        <v>3.416666666666667</v>
      </c>
      <c r="AH13" t="n">
        <v>2885792.735824627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1.2227</v>
      </c>
      <c r="E14" t="n">
        <v>81.78</v>
      </c>
      <c r="F14" t="n">
        <v>78.72</v>
      </c>
      <c r="G14" t="n">
        <v>115.2</v>
      </c>
      <c r="H14" t="n">
        <v>1.74</v>
      </c>
      <c r="I14" t="n">
        <v>41</v>
      </c>
      <c r="J14" t="n">
        <v>131.79</v>
      </c>
      <c r="K14" t="n">
        <v>43.4</v>
      </c>
      <c r="L14" t="n">
        <v>13</v>
      </c>
      <c r="M14" t="n">
        <v>39</v>
      </c>
      <c r="N14" t="n">
        <v>20.39</v>
      </c>
      <c r="O14" t="n">
        <v>16487.53</v>
      </c>
      <c r="P14" t="n">
        <v>717.8200000000001</v>
      </c>
      <c r="Q14" t="n">
        <v>1261.93</v>
      </c>
      <c r="R14" t="n">
        <v>147.95</v>
      </c>
      <c r="S14" t="n">
        <v>108.84</v>
      </c>
      <c r="T14" t="n">
        <v>18517.36</v>
      </c>
      <c r="U14" t="n">
        <v>0.74</v>
      </c>
      <c r="V14" t="n">
        <v>0.92</v>
      </c>
      <c r="W14" t="n">
        <v>20.71</v>
      </c>
      <c r="X14" t="n">
        <v>1.14</v>
      </c>
      <c r="Y14" t="n">
        <v>0.5</v>
      </c>
      <c r="Z14" t="n">
        <v>10</v>
      </c>
      <c r="AA14" t="n">
        <v>2307.711354806617</v>
      </c>
      <c r="AB14" t="n">
        <v>3157.512484686247</v>
      </c>
      <c r="AC14" t="n">
        <v>2856.163924744277</v>
      </c>
      <c r="AD14" t="n">
        <v>2307711.354806617</v>
      </c>
      <c r="AE14" t="n">
        <v>3157512.484686247</v>
      </c>
      <c r="AF14" t="n">
        <v>2.110229080469646e-06</v>
      </c>
      <c r="AG14" t="n">
        <v>3.4075</v>
      </c>
      <c r="AH14" t="n">
        <v>2856163.924744277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1.225</v>
      </c>
      <c r="E15" t="n">
        <v>81.64</v>
      </c>
      <c r="F15" t="n">
        <v>78.64</v>
      </c>
      <c r="G15" t="n">
        <v>124.17</v>
      </c>
      <c r="H15" t="n">
        <v>1.86</v>
      </c>
      <c r="I15" t="n">
        <v>38</v>
      </c>
      <c r="J15" t="n">
        <v>133.12</v>
      </c>
      <c r="K15" t="n">
        <v>43.4</v>
      </c>
      <c r="L15" t="n">
        <v>14</v>
      </c>
      <c r="M15" t="n">
        <v>36</v>
      </c>
      <c r="N15" t="n">
        <v>20.72</v>
      </c>
      <c r="O15" t="n">
        <v>16652.31</v>
      </c>
      <c r="P15" t="n">
        <v>709.42</v>
      </c>
      <c r="Q15" t="n">
        <v>1261.93</v>
      </c>
      <c r="R15" t="n">
        <v>145.28</v>
      </c>
      <c r="S15" t="n">
        <v>108.84</v>
      </c>
      <c r="T15" t="n">
        <v>17198.34</v>
      </c>
      <c r="U15" t="n">
        <v>0.75</v>
      </c>
      <c r="V15" t="n">
        <v>0.92</v>
      </c>
      <c r="W15" t="n">
        <v>20.72</v>
      </c>
      <c r="X15" t="n">
        <v>1.06</v>
      </c>
      <c r="Y15" t="n">
        <v>0.5</v>
      </c>
      <c r="Z15" t="n">
        <v>10</v>
      </c>
      <c r="AA15" t="n">
        <v>2285.935409355225</v>
      </c>
      <c r="AB15" t="n">
        <v>3127.717675432738</v>
      </c>
      <c r="AC15" t="n">
        <v>2829.212690268647</v>
      </c>
      <c r="AD15" t="n">
        <v>2285935.409355225</v>
      </c>
      <c r="AE15" t="n">
        <v>3127717.675432738</v>
      </c>
      <c r="AF15" t="n">
        <v>2.114198596201289e-06</v>
      </c>
      <c r="AG15" t="n">
        <v>3.401666666666667</v>
      </c>
      <c r="AH15" t="n">
        <v>2829212.690268647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1.2267</v>
      </c>
      <c r="E16" t="n">
        <v>81.52</v>
      </c>
      <c r="F16" t="n">
        <v>78.59999999999999</v>
      </c>
      <c r="G16" t="n">
        <v>134.75</v>
      </c>
      <c r="H16" t="n">
        <v>1.97</v>
      </c>
      <c r="I16" t="n">
        <v>35</v>
      </c>
      <c r="J16" t="n">
        <v>134.46</v>
      </c>
      <c r="K16" t="n">
        <v>43.4</v>
      </c>
      <c r="L16" t="n">
        <v>15</v>
      </c>
      <c r="M16" t="n">
        <v>33</v>
      </c>
      <c r="N16" t="n">
        <v>21.06</v>
      </c>
      <c r="O16" t="n">
        <v>16817.7</v>
      </c>
      <c r="P16" t="n">
        <v>703.78</v>
      </c>
      <c r="Q16" t="n">
        <v>1261.92</v>
      </c>
      <c r="R16" t="n">
        <v>144.15</v>
      </c>
      <c r="S16" t="n">
        <v>108.84</v>
      </c>
      <c r="T16" t="n">
        <v>16649.46</v>
      </c>
      <c r="U16" t="n">
        <v>0.76</v>
      </c>
      <c r="V16" t="n">
        <v>0.92</v>
      </c>
      <c r="W16" t="n">
        <v>20.71</v>
      </c>
      <c r="X16" t="n">
        <v>1.02</v>
      </c>
      <c r="Y16" t="n">
        <v>0.5</v>
      </c>
      <c r="Z16" t="n">
        <v>10</v>
      </c>
      <c r="AA16" t="n">
        <v>2271.214180859481</v>
      </c>
      <c r="AB16" t="n">
        <v>3107.575441150094</v>
      </c>
      <c r="AC16" t="n">
        <v>2810.992802556136</v>
      </c>
      <c r="AD16" t="n">
        <v>2271214.180859481</v>
      </c>
      <c r="AE16" t="n">
        <v>3107575.441150094</v>
      </c>
      <c r="AF16" t="n">
        <v>2.117132586089895e-06</v>
      </c>
      <c r="AG16" t="n">
        <v>3.396666666666667</v>
      </c>
      <c r="AH16" t="n">
        <v>2810992.802556136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1.2291</v>
      </c>
      <c r="E17" t="n">
        <v>81.36</v>
      </c>
      <c r="F17" t="n">
        <v>78.48999999999999</v>
      </c>
      <c r="G17" t="n">
        <v>142.7</v>
      </c>
      <c r="H17" t="n">
        <v>2.08</v>
      </c>
      <c r="I17" t="n">
        <v>33</v>
      </c>
      <c r="J17" t="n">
        <v>135.81</v>
      </c>
      <c r="K17" t="n">
        <v>43.4</v>
      </c>
      <c r="L17" t="n">
        <v>16</v>
      </c>
      <c r="M17" t="n">
        <v>31</v>
      </c>
      <c r="N17" t="n">
        <v>21.41</v>
      </c>
      <c r="O17" t="n">
        <v>16983.46</v>
      </c>
      <c r="P17" t="n">
        <v>695.4</v>
      </c>
      <c r="Q17" t="n">
        <v>1261.89</v>
      </c>
      <c r="R17" t="n">
        <v>140.71</v>
      </c>
      <c r="S17" t="n">
        <v>108.84</v>
      </c>
      <c r="T17" t="n">
        <v>14937.33</v>
      </c>
      <c r="U17" t="n">
        <v>0.77</v>
      </c>
      <c r="V17" t="n">
        <v>0.92</v>
      </c>
      <c r="W17" t="n">
        <v>20.69</v>
      </c>
      <c r="X17" t="n">
        <v>0.9</v>
      </c>
      <c r="Y17" t="n">
        <v>0.5</v>
      </c>
      <c r="Z17" t="n">
        <v>10</v>
      </c>
      <c r="AA17" t="n">
        <v>2249.104447337834</v>
      </c>
      <c r="AB17" t="n">
        <v>3077.323928333175</v>
      </c>
      <c r="AC17" t="n">
        <v>2783.6284516642</v>
      </c>
      <c r="AD17" t="n">
        <v>2249104.447337834</v>
      </c>
      <c r="AE17" t="n">
        <v>3077323.928333175</v>
      </c>
      <c r="AF17" t="n">
        <v>2.121274689462045e-06</v>
      </c>
      <c r="AG17" t="n">
        <v>3.39</v>
      </c>
      <c r="AH17" t="n">
        <v>2783628.451664201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1.2314</v>
      </c>
      <c r="E18" t="n">
        <v>81.20999999999999</v>
      </c>
      <c r="F18" t="n">
        <v>78.41</v>
      </c>
      <c r="G18" t="n">
        <v>156.81</v>
      </c>
      <c r="H18" t="n">
        <v>2.19</v>
      </c>
      <c r="I18" t="n">
        <v>30</v>
      </c>
      <c r="J18" t="n">
        <v>137.15</v>
      </c>
      <c r="K18" t="n">
        <v>43.4</v>
      </c>
      <c r="L18" t="n">
        <v>17</v>
      </c>
      <c r="M18" t="n">
        <v>28</v>
      </c>
      <c r="N18" t="n">
        <v>21.75</v>
      </c>
      <c r="O18" t="n">
        <v>17149.71</v>
      </c>
      <c r="P18" t="n">
        <v>686.6</v>
      </c>
      <c r="Q18" t="n">
        <v>1261.88</v>
      </c>
      <c r="R18" t="n">
        <v>137.89</v>
      </c>
      <c r="S18" t="n">
        <v>108.84</v>
      </c>
      <c r="T18" t="n">
        <v>13541.29</v>
      </c>
      <c r="U18" t="n">
        <v>0.79</v>
      </c>
      <c r="V18" t="n">
        <v>0.92</v>
      </c>
      <c r="W18" t="n">
        <v>20.69</v>
      </c>
      <c r="X18" t="n">
        <v>0.82</v>
      </c>
      <c r="Y18" t="n">
        <v>0.5</v>
      </c>
      <c r="Z18" t="n">
        <v>10</v>
      </c>
      <c r="AA18" t="n">
        <v>2226.760969146576</v>
      </c>
      <c r="AB18" t="n">
        <v>3046.752595747205</v>
      </c>
      <c r="AC18" t="n">
        <v>2755.974804153102</v>
      </c>
      <c r="AD18" t="n">
        <v>2226760.969146576</v>
      </c>
      <c r="AE18" t="n">
        <v>3046752.595747205</v>
      </c>
      <c r="AF18" t="n">
        <v>2.125244205193687e-06</v>
      </c>
      <c r="AG18" t="n">
        <v>3.38375</v>
      </c>
      <c r="AH18" t="n">
        <v>2755974.804153102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1.2327</v>
      </c>
      <c r="E19" t="n">
        <v>81.13</v>
      </c>
      <c r="F19" t="n">
        <v>78.37</v>
      </c>
      <c r="G19" t="n">
        <v>167.94</v>
      </c>
      <c r="H19" t="n">
        <v>2.3</v>
      </c>
      <c r="I19" t="n">
        <v>28</v>
      </c>
      <c r="J19" t="n">
        <v>138.51</v>
      </c>
      <c r="K19" t="n">
        <v>43.4</v>
      </c>
      <c r="L19" t="n">
        <v>18</v>
      </c>
      <c r="M19" t="n">
        <v>26</v>
      </c>
      <c r="N19" t="n">
        <v>22.11</v>
      </c>
      <c r="O19" t="n">
        <v>17316.45</v>
      </c>
      <c r="P19" t="n">
        <v>678.8</v>
      </c>
      <c r="Q19" t="n">
        <v>1261.88</v>
      </c>
      <c r="R19" t="n">
        <v>136.85</v>
      </c>
      <c r="S19" t="n">
        <v>108.84</v>
      </c>
      <c r="T19" t="n">
        <v>13035</v>
      </c>
      <c r="U19" t="n">
        <v>0.8</v>
      </c>
      <c r="V19" t="n">
        <v>0.92</v>
      </c>
      <c r="W19" t="n">
        <v>20.69</v>
      </c>
      <c r="X19" t="n">
        <v>0.79</v>
      </c>
      <c r="Y19" t="n">
        <v>0.5</v>
      </c>
      <c r="Z19" t="n">
        <v>10</v>
      </c>
      <c r="AA19" t="n">
        <v>2208.681866158257</v>
      </c>
      <c r="AB19" t="n">
        <v>3022.015969444854</v>
      </c>
      <c r="AC19" t="n">
        <v>2733.599006746974</v>
      </c>
      <c r="AD19" t="n">
        <v>2208681.866158257</v>
      </c>
      <c r="AE19" t="n">
        <v>3022015.969444854</v>
      </c>
      <c r="AF19" t="n">
        <v>2.127487844520268e-06</v>
      </c>
      <c r="AG19" t="n">
        <v>3.380416666666667</v>
      </c>
      <c r="AH19" t="n">
        <v>2733599.006746974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1.2338</v>
      </c>
      <c r="E20" t="n">
        <v>81.05</v>
      </c>
      <c r="F20" t="n">
        <v>78.31999999999999</v>
      </c>
      <c r="G20" t="n">
        <v>174.05</v>
      </c>
      <c r="H20" t="n">
        <v>2.4</v>
      </c>
      <c r="I20" t="n">
        <v>27</v>
      </c>
      <c r="J20" t="n">
        <v>139.86</v>
      </c>
      <c r="K20" t="n">
        <v>43.4</v>
      </c>
      <c r="L20" t="n">
        <v>19</v>
      </c>
      <c r="M20" t="n">
        <v>23</v>
      </c>
      <c r="N20" t="n">
        <v>22.46</v>
      </c>
      <c r="O20" t="n">
        <v>17483.7</v>
      </c>
      <c r="P20" t="n">
        <v>669.71</v>
      </c>
      <c r="Q20" t="n">
        <v>1261.95</v>
      </c>
      <c r="R20" t="n">
        <v>135.04</v>
      </c>
      <c r="S20" t="n">
        <v>108.84</v>
      </c>
      <c r="T20" t="n">
        <v>12133.88</v>
      </c>
      <c r="U20" t="n">
        <v>0.8100000000000001</v>
      </c>
      <c r="V20" t="n">
        <v>0.92</v>
      </c>
      <c r="W20" t="n">
        <v>20.69</v>
      </c>
      <c r="X20" t="n">
        <v>0.74</v>
      </c>
      <c r="Y20" t="n">
        <v>0.5</v>
      </c>
      <c r="Z20" t="n">
        <v>10</v>
      </c>
      <c r="AA20" t="n">
        <v>2188.354140653849</v>
      </c>
      <c r="AB20" t="n">
        <v>2994.202678613593</v>
      </c>
      <c r="AC20" t="n">
        <v>2708.440177356564</v>
      </c>
      <c r="AD20" t="n">
        <v>2188354.140653849</v>
      </c>
      <c r="AE20" t="n">
        <v>2994202.678613593</v>
      </c>
      <c r="AF20" t="n">
        <v>2.129386308565837e-06</v>
      </c>
      <c r="AG20" t="n">
        <v>3.377083333333333</v>
      </c>
      <c r="AH20" t="n">
        <v>2708440.177356564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1.2351</v>
      </c>
      <c r="E21" t="n">
        <v>80.95999999999999</v>
      </c>
      <c r="F21" t="n">
        <v>78.28</v>
      </c>
      <c r="G21" t="n">
        <v>187.88</v>
      </c>
      <c r="H21" t="n">
        <v>2.5</v>
      </c>
      <c r="I21" t="n">
        <v>25</v>
      </c>
      <c r="J21" t="n">
        <v>141.22</v>
      </c>
      <c r="K21" t="n">
        <v>43.4</v>
      </c>
      <c r="L21" t="n">
        <v>20</v>
      </c>
      <c r="M21" t="n">
        <v>16</v>
      </c>
      <c r="N21" t="n">
        <v>22.82</v>
      </c>
      <c r="O21" t="n">
        <v>17651.44</v>
      </c>
      <c r="P21" t="n">
        <v>664.15</v>
      </c>
      <c r="Q21" t="n">
        <v>1261.9</v>
      </c>
      <c r="R21" t="n">
        <v>133.66</v>
      </c>
      <c r="S21" t="n">
        <v>108.84</v>
      </c>
      <c r="T21" t="n">
        <v>11453.01</v>
      </c>
      <c r="U21" t="n">
        <v>0.8100000000000001</v>
      </c>
      <c r="V21" t="n">
        <v>0.93</v>
      </c>
      <c r="W21" t="n">
        <v>20.69</v>
      </c>
      <c r="X21" t="n">
        <v>0.7</v>
      </c>
      <c r="Y21" t="n">
        <v>0.5</v>
      </c>
      <c r="Z21" t="n">
        <v>10</v>
      </c>
      <c r="AA21" t="n">
        <v>2174.733047142067</v>
      </c>
      <c r="AB21" t="n">
        <v>2975.565697550538</v>
      </c>
      <c r="AC21" t="n">
        <v>2691.581883608999</v>
      </c>
      <c r="AD21" t="n">
        <v>2174733.047142067</v>
      </c>
      <c r="AE21" t="n">
        <v>2975565.697550538</v>
      </c>
      <c r="AF21" t="n">
        <v>2.131629947892418e-06</v>
      </c>
      <c r="AG21" t="n">
        <v>3.373333333333333</v>
      </c>
      <c r="AH21" t="n">
        <v>2691581.883608999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1.2346</v>
      </c>
      <c r="E22" t="n">
        <v>81</v>
      </c>
      <c r="F22" t="n">
        <v>78.31</v>
      </c>
      <c r="G22" t="n">
        <v>187.95</v>
      </c>
      <c r="H22" t="n">
        <v>2.61</v>
      </c>
      <c r="I22" t="n">
        <v>25</v>
      </c>
      <c r="J22" t="n">
        <v>142.59</v>
      </c>
      <c r="K22" t="n">
        <v>43.4</v>
      </c>
      <c r="L22" t="n">
        <v>21</v>
      </c>
      <c r="M22" t="n">
        <v>6</v>
      </c>
      <c r="N22" t="n">
        <v>23.19</v>
      </c>
      <c r="O22" t="n">
        <v>17819.69</v>
      </c>
      <c r="P22" t="n">
        <v>661.88</v>
      </c>
      <c r="Q22" t="n">
        <v>1261.93</v>
      </c>
      <c r="R22" t="n">
        <v>134.08</v>
      </c>
      <c r="S22" t="n">
        <v>108.84</v>
      </c>
      <c r="T22" t="n">
        <v>11665.07</v>
      </c>
      <c r="U22" t="n">
        <v>0.8100000000000001</v>
      </c>
      <c r="V22" t="n">
        <v>0.92</v>
      </c>
      <c r="W22" t="n">
        <v>20.71</v>
      </c>
      <c r="X22" t="n">
        <v>0.73</v>
      </c>
      <c r="Y22" t="n">
        <v>0.5</v>
      </c>
      <c r="Z22" t="n">
        <v>10</v>
      </c>
      <c r="AA22" t="n">
        <v>2171.491288886206</v>
      </c>
      <c r="AB22" t="n">
        <v>2971.130180888589</v>
      </c>
      <c r="AC22" t="n">
        <v>2687.569686431979</v>
      </c>
      <c r="AD22" t="n">
        <v>2171491.288886206</v>
      </c>
      <c r="AE22" t="n">
        <v>2971130.180888589</v>
      </c>
      <c r="AF22" t="n">
        <v>2.130767009689887e-06</v>
      </c>
      <c r="AG22" t="n">
        <v>3.375</v>
      </c>
      <c r="AH22" t="n">
        <v>2687569.686431979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1.2358</v>
      </c>
      <c r="E23" t="n">
        <v>80.92</v>
      </c>
      <c r="F23" t="n">
        <v>78.26000000000001</v>
      </c>
      <c r="G23" t="n">
        <v>195.65</v>
      </c>
      <c r="H23" t="n">
        <v>2.7</v>
      </c>
      <c r="I23" t="n">
        <v>24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665.26</v>
      </c>
      <c r="Q23" t="n">
        <v>1261.91</v>
      </c>
      <c r="R23" t="n">
        <v>132.24</v>
      </c>
      <c r="S23" t="n">
        <v>108.84</v>
      </c>
      <c r="T23" t="n">
        <v>10746.5</v>
      </c>
      <c r="U23" t="n">
        <v>0.82</v>
      </c>
      <c r="V23" t="n">
        <v>0.93</v>
      </c>
      <c r="W23" t="n">
        <v>20.71</v>
      </c>
      <c r="X23" t="n">
        <v>0.68</v>
      </c>
      <c r="Y23" t="n">
        <v>0.5</v>
      </c>
      <c r="Z23" t="n">
        <v>10</v>
      </c>
      <c r="AA23" t="n">
        <v>2175.462136867829</v>
      </c>
      <c r="AB23" t="n">
        <v>2976.563270278494</v>
      </c>
      <c r="AC23" t="n">
        <v>2692.484249395901</v>
      </c>
      <c r="AD23" t="n">
        <v>2175462.136867829</v>
      </c>
      <c r="AE23" t="n">
        <v>2976563.270278494</v>
      </c>
      <c r="AF23" t="n">
        <v>2.132838061375962e-06</v>
      </c>
      <c r="AG23" t="n">
        <v>3.371666666666667</v>
      </c>
      <c r="AH23" t="n">
        <v>2692484.249395901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0.9319</v>
      </c>
      <c r="E2" t="n">
        <v>107.31</v>
      </c>
      <c r="F2" t="n">
        <v>94.47</v>
      </c>
      <c r="G2" t="n">
        <v>9.82</v>
      </c>
      <c r="H2" t="n">
        <v>0.2</v>
      </c>
      <c r="I2" t="n">
        <v>577</v>
      </c>
      <c r="J2" t="n">
        <v>89.87</v>
      </c>
      <c r="K2" t="n">
        <v>37.55</v>
      </c>
      <c r="L2" t="n">
        <v>1</v>
      </c>
      <c r="M2" t="n">
        <v>575</v>
      </c>
      <c r="N2" t="n">
        <v>11.32</v>
      </c>
      <c r="O2" t="n">
        <v>11317.98</v>
      </c>
      <c r="P2" t="n">
        <v>800.12</v>
      </c>
      <c r="Q2" t="n">
        <v>1262.84</v>
      </c>
      <c r="R2" t="n">
        <v>660.53</v>
      </c>
      <c r="S2" t="n">
        <v>108.84</v>
      </c>
      <c r="T2" t="n">
        <v>272128.73</v>
      </c>
      <c r="U2" t="n">
        <v>0.16</v>
      </c>
      <c r="V2" t="n">
        <v>0.77</v>
      </c>
      <c r="W2" t="n">
        <v>21.6</v>
      </c>
      <c r="X2" t="n">
        <v>16.85</v>
      </c>
      <c r="Y2" t="n">
        <v>0.5</v>
      </c>
      <c r="Z2" t="n">
        <v>10</v>
      </c>
      <c r="AA2" t="n">
        <v>3302.71413139106</v>
      </c>
      <c r="AB2" t="n">
        <v>4518.919180033607</v>
      </c>
      <c r="AC2" t="n">
        <v>4087.639875833932</v>
      </c>
      <c r="AD2" t="n">
        <v>3302714.13139106</v>
      </c>
      <c r="AE2" t="n">
        <v>4518919.180033606</v>
      </c>
      <c r="AF2" t="n">
        <v>1.828798628543883e-06</v>
      </c>
      <c r="AG2" t="n">
        <v>4.47125</v>
      </c>
      <c r="AH2" t="n">
        <v>4087639.875833932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1.0894</v>
      </c>
      <c r="E3" t="n">
        <v>91.8</v>
      </c>
      <c r="F3" t="n">
        <v>85</v>
      </c>
      <c r="G3" t="n">
        <v>19.84</v>
      </c>
      <c r="H3" t="n">
        <v>0.39</v>
      </c>
      <c r="I3" t="n">
        <v>257</v>
      </c>
      <c r="J3" t="n">
        <v>91.09999999999999</v>
      </c>
      <c r="K3" t="n">
        <v>37.55</v>
      </c>
      <c r="L3" t="n">
        <v>2</v>
      </c>
      <c r="M3" t="n">
        <v>255</v>
      </c>
      <c r="N3" t="n">
        <v>11.54</v>
      </c>
      <c r="O3" t="n">
        <v>11468.97</v>
      </c>
      <c r="P3" t="n">
        <v>711.8099999999999</v>
      </c>
      <c r="Q3" t="n">
        <v>1262.26</v>
      </c>
      <c r="R3" t="n">
        <v>351.45</v>
      </c>
      <c r="S3" t="n">
        <v>108.84</v>
      </c>
      <c r="T3" t="n">
        <v>119185.59</v>
      </c>
      <c r="U3" t="n">
        <v>0.31</v>
      </c>
      <c r="V3" t="n">
        <v>0.85</v>
      </c>
      <c r="W3" t="n">
        <v>21.09</v>
      </c>
      <c r="X3" t="n">
        <v>7.41</v>
      </c>
      <c r="Y3" t="n">
        <v>0.5</v>
      </c>
      <c r="Z3" t="n">
        <v>10</v>
      </c>
      <c r="AA3" t="n">
        <v>2527.899608360115</v>
      </c>
      <c r="AB3" t="n">
        <v>3458.783767218325</v>
      </c>
      <c r="AC3" t="n">
        <v>3128.682298908383</v>
      </c>
      <c r="AD3" t="n">
        <v>2527899.608360115</v>
      </c>
      <c r="AE3" t="n">
        <v>3458783.767218325</v>
      </c>
      <c r="AF3" t="n">
        <v>2.137883062491369e-06</v>
      </c>
      <c r="AG3" t="n">
        <v>3.825</v>
      </c>
      <c r="AH3" t="n">
        <v>3128682.298908383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1.145</v>
      </c>
      <c r="E4" t="n">
        <v>87.34</v>
      </c>
      <c r="F4" t="n">
        <v>82.3</v>
      </c>
      <c r="G4" t="n">
        <v>30.11</v>
      </c>
      <c r="H4" t="n">
        <v>0.57</v>
      </c>
      <c r="I4" t="n">
        <v>164</v>
      </c>
      <c r="J4" t="n">
        <v>92.31999999999999</v>
      </c>
      <c r="K4" t="n">
        <v>37.55</v>
      </c>
      <c r="L4" t="n">
        <v>3</v>
      </c>
      <c r="M4" t="n">
        <v>162</v>
      </c>
      <c r="N4" t="n">
        <v>11.77</v>
      </c>
      <c r="O4" t="n">
        <v>11620.34</v>
      </c>
      <c r="P4" t="n">
        <v>680.45</v>
      </c>
      <c r="Q4" t="n">
        <v>1262.12</v>
      </c>
      <c r="R4" t="n">
        <v>264.41</v>
      </c>
      <c r="S4" t="n">
        <v>108.84</v>
      </c>
      <c r="T4" t="n">
        <v>76131.84</v>
      </c>
      <c r="U4" t="n">
        <v>0.41</v>
      </c>
      <c r="V4" t="n">
        <v>0.88</v>
      </c>
      <c r="W4" t="n">
        <v>20.91</v>
      </c>
      <c r="X4" t="n">
        <v>4.71</v>
      </c>
      <c r="Y4" t="n">
        <v>0.5</v>
      </c>
      <c r="Z4" t="n">
        <v>10</v>
      </c>
      <c r="AA4" t="n">
        <v>2311.472955229575</v>
      </c>
      <c r="AB4" t="n">
        <v>3162.659272335037</v>
      </c>
      <c r="AC4" t="n">
        <v>2860.819510203429</v>
      </c>
      <c r="AD4" t="n">
        <v>2311472.955229575</v>
      </c>
      <c r="AE4" t="n">
        <v>3162659.272335037</v>
      </c>
      <c r="AF4" t="n">
        <v>2.246994773776958e-06</v>
      </c>
      <c r="AG4" t="n">
        <v>3.639166666666667</v>
      </c>
      <c r="AH4" t="n">
        <v>2860819.510203429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1.1736</v>
      </c>
      <c r="E5" t="n">
        <v>85.20999999999999</v>
      </c>
      <c r="F5" t="n">
        <v>81</v>
      </c>
      <c r="G5" t="n">
        <v>40.5</v>
      </c>
      <c r="H5" t="n">
        <v>0.75</v>
      </c>
      <c r="I5" t="n">
        <v>120</v>
      </c>
      <c r="J5" t="n">
        <v>93.55</v>
      </c>
      <c r="K5" t="n">
        <v>37.55</v>
      </c>
      <c r="L5" t="n">
        <v>4</v>
      </c>
      <c r="M5" t="n">
        <v>118</v>
      </c>
      <c r="N5" t="n">
        <v>12</v>
      </c>
      <c r="O5" t="n">
        <v>11772.07</v>
      </c>
      <c r="P5" t="n">
        <v>660.91</v>
      </c>
      <c r="Q5" t="n">
        <v>1261.98</v>
      </c>
      <c r="R5" t="n">
        <v>222.21</v>
      </c>
      <c r="S5" t="n">
        <v>108.84</v>
      </c>
      <c r="T5" t="n">
        <v>55251.03</v>
      </c>
      <c r="U5" t="n">
        <v>0.49</v>
      </c>
      <c r="V5" t="n">
        <v>0.89</v>
      </c>
      <c r="W5" t="n">
        <v>20.84</v>
      </c>
      <c r="X5" t="n">
        <v>3.42</v>
      </c>
      <c r="Y5" t="n">
        <v>0.5</v>
      </c>
      <c r="Z5" t="n">
        <v>10</v>
      </c>
      <c r="AA5" t="n">
        <v>2201.990790467904</v>
      </c>
      <c r="AB5" t="n">
        <v>3012.860944495886</v>
      </c>
      <c r="AC5" t="n">
        <v>2725.317724529978</v>
      </c>
      <c r="AD5" t="n">
        <v>2201990.790467904</v>
      </c>
      <c r="AE5" t="n">
        <v>3012860.944495886</v>
      </c>
      <c r="AF5" t="n">
        <v>2.30312058210012e-06</v>
      </c>
      <c r="AG5" t="n">
        <v>3.550416666666667</v>
      </c>
      <c r="AH5" t="n">
        <v>2725317.724529978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1.1908</v>
      </c>
      <c r="E6" t="n">
        <v>83.98</v>
      </c>
      <c r="F6" t="n">
        <v>80.26000000000001</v>
      </c>
      <c r="G6" t="n">
        <v>51.23</v>
      </c>
      <c r="H6" t="n">
        <v>0.93</v>
      </c>
      <c r="I6" t="n">
        <v>94</v>
      </c>
      <c r="J6" t="n">
        <v>94.79000000000001</v>
      </c>
      <c r="K6" t="n">
        <v>37.55</v>
      </c>
      <c r="L6" t="n">
        <v>5</v>
      </c>
      <c r="M6" t="n">
        <v>92</v>
      </c>
      <c r="N6" t="n">
        <v>12.23</v>
      </c>
      <c r="O6" t="n">
        <v>11924.18</v>
      </c>
      <c r="P6" t="n">
        <v>646.0700000000001</v>
      </c>
      <c r="Q6" t="n">
        <v>1261.97</v>
      </c>
      <c r="R6" t="n">
        <v>198.35</v>
      </c>
      <c r="S6" t="n">
        <v>108.84</v>
      </c>
      <c r="T6" t="n">
        <v>43450.09</v>
      </c>
      <c r="U6" t="n">
        <v>0.55</v>
      </c>
      <c r="V6" t="n">
        <v>0.9</v>
      </c>
      <c r="W6" t="n">
        <v>20.79</v>
      </c>
      <c r="X6" t="n">
        <v>2.67</v>
      </c>
      <c r="Y6" t="n">
        <v>0.5</v>
      </c>
      <c r="Z6" t="n">
        <v>10</v>
      </c>
      <c r="AA6" t="n">
        <v>2132.716229906112</v>
      </c>
      <c r="AB6" t="n">
        <v>2918.076434557152</v>
      </c>
      <c r="AC6" t="n">
        <v>2639.579315189015</v>
      </c>
      <c r="AD6" t="n">
        <v>2132716.229906112</v>
      </c>
      <c r="AE6" t="n">
        <v>2918076.434557152</v>
      </c>
      <c r="AF6" t="n">
        <v>2.336874564728036e-06</v>
      </c>
      <c r="AG6" t="n">
        <v>3.499166666666667</v>
      </c>
      <c r="AH6" t="n">
        <v>2639579.315189015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1.2025</v>
      </c>
      <c r="E7" t="n">
        <v>83.16</v>
      </c>
      <c r="F7" t="n">
        <v>79.76000000000001</v>
      </c>
      <c r="G7" t="n">
        <v>62.15</v>
      </c>
      <c r="H7" t="n">
        <v>1.1</v>
      </c>
      <c r="I7" t="n">
        <v>77</v>
      </c>
      <c r="J7" t="n">
        <v>96.02</v>
      </c>
      <c r="K7" t="n">
        <v>37.55</v>
      </c>
      <c r="L7" t="n">
        <v>6</v>
      </c>
      <c r="M7" t="n">
        <v>75</v>
      </c>
      <c r="N7" t="n">
        <v>12.47</v>
      </c>
      <c r="O7" t="n">
        <v>12076.67</v>
      </c>
      <c r="P7" t="n">
        <v>632.51</v>
      </c>
      <c r="Q7" t="n">
        <v>1262.04</v>
      </c>
      <c r="R7" t="n">
        <v>182.19</v>
      </c>
      <c r="S7" t="n">
        <v>108.84</v>
      </c>
      <c r="T7" t="n">
        <v>35458.35</v>
      </c>
      <c r="U7" t="n">
        <v>0.6</v>
      </c>
      <c r="V7" t="n">
        <v>0.91</v>
      </c>
      <c r="W7" t="n">
        <v>20.76</v>
      </c>
      <c r="X7" t="n">
        <v>2.18</v>
      </c>
      <c r="Y7" t="n">
        <v>0.5</v>
      </c>
      <c r="Z7" t="n">
        <v>10</v>
      </c>
      <c r="AA7" t="n">
        <v>2079.854669956337</v>
      </c>
      <c r="AB7" t="n">
        <v>2845.748916146434</v>
      </c>
      <c r="AC7" t="n">
        <v>2574.154633623107</v>
      </c>
      <c r="AD7" t="n">
        <v>2079854.669956337</v>
      </c>
      <c r="AE7" t="n">
        <v>2845748.916146434</v>
      </c>
      <c r="AF7" t="n">
        <v>2.35983512267842e-06</v>
      </c>
      <c r="AG7" t="n">
        <v>3.465</v>
      </c>
      <c r="AH7" t="n">
        <v>2574154.633623107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1.2106</v>
      </c>
      <c r="E8" t="n">
        <v>82.61</v>
      </c>
      <c r="F8" t="n">
        <v>79.44</v>
      </c>
      <c r="G8" t="n">
        <v>73.33</v>
      </c>
      <c r="H8" t="n">
        <v>1.27</v>
      </c>
      <c r="I8" t="n">
        <v>65</v>
      </c>
      <c r="J8" t="n">
        <v>97.26000000000001</v>
      </c>
      <c r="K8" t="n">
        <v>37.55</v>
      </c>
      <c r="L8" t="n">
        <v>7</v>
      </c>
      <c r="M8" t="n">
        <v>63</v>
      </c>
      <c r="N8" t="n">
        <v>12.71</v>
      </c>
      <c r="O8" t="n">
        <v>12229.54</v>
      </c>
      <c r="P8" t="n">
        <v>620.05</v>
      </c>
      <c r="Q8" t="n">
        <v>1261.95</v>
      </c>
      <c r="R8" t="n">
        <v>171.3</v>
      </c>
      <c r="S8" t="n">
        <v>108.84</v>
      </c>
      <c r="T8" t="n">
        <v>30071.69</v>
      </c>
      <c r="U8" t="n">
        <v>0.64</v>
      </c>
      <c r="V8" t="n">
        <v>0.91</v>
      </c>
      <c r="W8" t="n">
        <v>20.75</v>
      </c>
      <c r="X8" t="n">
        <v>1.85</v>
      </c>
      <c r="Y8" t="n">
        <v>0.5</v>
      </c>
      <c r="Z8" t="n">
        <v>10</v>
      </c>
      <c r="AA8" t="n">
        <v>2037.973932608852</v>
      </c>
      <c r="AB8" t="n">
        <v>2788.445843659874</v>
      </c>
      <c r="AC8" t="n">
        <v>2522.320485949297</v>
      </c>
      <c r="AD8" t="n">
        <v>2037973.932608852</v>
      </c>
      <c r="AE8" t="n">
        <v>2788445.843659875</v>
      </c>
      <c r="AF8" t="n">
        <v>2.375730893567148e-06</v>
      </c>
      <c r="AG8" t="n">
        <v>3.442083333333333</v>
      </c>
      <c r="AH8" t="n">
        <v>2522320.485949297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1.2169</v>
      </c>
      <c r="E9" t="n">
        <v>82.18000000000001</v>
      </c>
      <c r="F9" t="n">
        <v>79.18000000000001</v>
      </c>
      <c r="G9" t="n">
        <v>84.83</v>
      </c>
      <c r="H9" t="n">
        <v>1.43</v>
      </c>
      <c r="I9" t="n">
        <v>56</v>
      </c>
      <c r="J9" t="n">
        <v>98.5</v>
      </c>
      <c r="K9" t="n">
        <v>37.55</v>
      </c>
      <c r="L9" t="n">
        <v>8</v>
      </c>
      <c r="M9" t="n">
        <v>54</v>
      </c>
      <c r="N9" t="n">
        <v>12.95</v>
      </c>
      <c r="O9" t="n">
        <v>12382.79</v>
      </c>
      <c r="P9" t="n">
        <v>608.84</v>
      </c>
      <c r="Q9" t="n">
        <v>1261.93</v>
      </c>
      <c r="R9" t="n">
        <v>162.64</v>
      </c>
      <c r="S9" t="n">
        <v>108.84</v>
      </c>
      <c r="T9" t="n">
        <v>25785.7</v>
      </c>
      <c r="U9" t="n">
        <v>0.67</v>
      </c>
      <c r="V9" t="n">
        <v>0.91</v>
      </c>
      <c r="W9" t="n">
        <v>20.75</v>
      </c>
      <c r="X9" t="n">
        <v>1.59</v>
      </c>
      <c r="Y9" t="n">
        <v>0.5</v>
      </c>
      <c r="Z9" t="n">
        <v>10</v>
      </c>
      <c r="AA9" t="n">
        <v>2002.657268224441</v>
      </c>
      <c r="AB9" t="n">
        <v>2740.124025387852</v>
      </c>
      <c r="AC9" t="n">
        <v>2478.610434193059</v>
      </c>
      <c r="AD9" t="n">
        <v>2002657.268224441</v>
      </c>
      <c r="AE9" t="n">
        <v>2740124.025387852</v>
      </c>
      <c r="AF9" t="n">
        <v>2.388094270925048e-06</v>
      </c>
      <c r="AG9" t="n">
        <v>3.424166666666667</v>
      </c>
      <c r="AH9" t="n">
        <v>2478610.434193059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1.2224</v>
      </c>
      <c r="E10" t="n">
        <v>81.81</v>
      </c>
      <c r="F10" t="n">
        <v>78.94</v>
      </c>
      <c r="G10" t="n">
        <v>96.66</v>
      </c>
      <c r="H10" t="n">
        <v>1.59</v>
      </c>
      <c r="I10" t="n">
        <v>49</v>
      </c>
      <c r="J10" t="n">
        <v>99.75</v>
      </c>
      <c r="K10" t="n">
        <v>37.55</v>
      </c>
      <c r="L10" t="n">
        <v>9</v>
      </c>
      <c r="M10" t="n">
        <v>47</v>
      </c>
      <c r="N10" t="n">
        <v>13.2</v>
      </c>
      <c r="O10" t="n">
        <v>12536.43</v>
      </c>
      <c r="P10" t="n">
        <v>597.4400000000001</v>
      </c>
      <c r="Q10" t="n">
        <v>1261.94</v>
      </c>
      <c r="R10" t="n">
        <v>155.65</v>
      </c>
      <c r="S10" t="n">
        <v>108.84</v>
      </c>
      <c r="T10" t="n">
        <v>22325.87</v>
      </c>
      <c r="U10" t="n">
        <v>0.7</v>
      </c>
      <c r="V10" t="n">
        <v>0.92</v>
      </c>
      <c r="W10" t="n">
        <v>20.71</v>
      </c>
      <c r="X10" t="n">
        <v>1.36</v>
      </c>
      <c r="Y10" t="n">
        <v>0.5</v>
      </c>
      <c r="Z10" t="n">
        <v>10</v>
      </c>
      <c r="AA10" t="n">
        <v>1968.806878652291</v>
      </c>
      <c r="AB10" t="n">
        <v>2693.808429001447</v>
      </c>
      <c r="AC10" t="n">
        <v>2436.715133321425</v>
      </c>
      <c r="AD10" t="n">
        <v>1968806.878652291</v>
      </c>
      <c r="AE10" t="n">
        <v>2693808.429001447</v>
      </c>
      <c r="AF10" t="n">
        <v>2.398887695602579e-06</v>
      </c>
      <c r="AG10" t="n">
        <v>3.40875</v>
      </c>
      <c r="AH10" t="n">
        <v>2436715.133321424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1.2264</v>
      </c>
      <c r="E11" t="n">
        <v>81.54000000000001</v>
      </c>
      <c r="F11" t="n">
        <v>78.79000000000001</v>
      </c>
      <c r="G11" t="n">
        <v>109.93</v>
      </c>
      <c r="H11" t="n">
        <v>1.74</v>
      </c>
      <c r="I11" t="n">
        <v>43</v>
      </c>
      <c r="J11" t="n">
        <v>101</v>
      </c>
      <c r="K11" t="n">
        <v>37.55</v>
      </c>
      <c r="L11" t="n">
        <v>10</v>
      </c>
      <c r="M11" t="n">
        <v>41</v>
      </c>
      <c r="N11" t="n">
        <v>13.45</v>
      </c>
      <c r="O11" t="n">
        <v>12690.46</v>
      </c>
      <c r="P11" t="n">
        <v>585.54</v>
      </c>
      <c r="Q11" t="n">
        <v>1261.94</v>
      </c>
      <c r="R11" t="n">
        <v>150.14</v>
      </c>
      <c r="S11" t="n">
        <v>108.84</v>
      </c>
      <c r="T11" t="n">
        <v>19601.34</v>
      </c>
      <c r="U11" t="n">
        <v>0.72</v>
      </c>
      <c r="V11" t="n">
        <v>0.92</v>
      </c>
      <c r="W11" t="n">
        <v>20.72</v>
      </c>
      <c r="X11" t="n">
        <v>1.2</v>
      </c>
      <c r="Y11" t="n">
        <v>0.5</v>
      </c>
      <c r="Z11" t="n">
        <v>10</v>
      </c>
      <c r="AA11" t="n">
        <v>1937.493782210153</v>
      </c>
      <c r="AB11" t="n">
        <v>2650.964469012996</v>
      </c>
      <c r="AC11" t="n">
        <v>2397.960140742395</v>
      </c>
      <c r="AD11" t="n">
        <v>1937493.782210153</v>
      </c>
      <c r="AE11" t="n">
        <v>2650964.469012996</v>
      </c>
      <c r="AF11" t="n">
        <v>2.40673745900442e-06</v>
      </c>
      <c r="AG11" t="n">
        <v>3.3975</v>
      </c>
      <c r="AH11" t="n">
        <v>2397960.140742395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1.229</v>
      </c>
      <c r="E12" t="n">
        <v>81.36</v>
      </c>
      <c r="F12" t="n">
        <v>78.69</v>
      </c>
      <c r="G12" t="n">
        <v>121.06</v>
      </c>
      <c r="H12" t="n">
        <v>1.89</v>
      </c>
      <c r="I12" t="n">
        <v>39</v>
      </c>
      <c r="J12" t="n">
        <v>102.25</v>
      </c>
      <c r="K12" t="n">
        <v>37.55</v>
      </c>
      <c r="L12" t="n">
        <v>11</v>
      </c>
      <c r="M12" t="n">
        <v>36</v>
      </c>
      <c r="N12" t="n">
        <v>13.7</v>
      </c>
      <c r="O12" t="n">
        <v>12844.88</v>
      </c>
      <c r="P12" t="n">
        <v>574.78</v>
      </c>
      <c r="Q12" t="n">
        <v>1261.96</v>
      </c>
      <c r="R12" t="n">
        <v>146.91</v>
      </c>
      <c r="S12" t="n">
        <v>108.84</v>
      </c>
      <c r="T12" t="n">
        <v>18007.42</v>
      </c>
      <c r="U12" t="n">
        <v>0.74</v>
      </c>
      <c r="V12" t="n">
        <v>0.92</v>
      </c>
      <c r="W12" t="n">
        <v>20.71</v>
      </c>
      <c r="X12" t="n">
        <v>1.1</v>
      </c>
      <c r="Y12" t="n">
        <v>0.5</v>
      </c>
      <c r="Z12" t="n">
        <v>10</v>
      </c>
      <c r="AA12" t="n">
        <v>1911.270589434992</v>
      </c>
      <c r="AB12" t="n">
        <v>2615.084739772403</v>
      </c>
      <c r="AC12" t="n">
        <v>2365.504722503008</v>
      </c>
      <c r="AD12" t="n">
        <v>1911270.589434992</v>
      </c>
      <c r="AE12" t="n">
        <v>2615084.739772403</v>
      </c>
      <c r="AF12" t="n">
        <v>2.411839805215617e-06</v>
      </c>
      <c r="AG12" t="n">
        <v>3.39</v>
      </c>
      <c r="AH12" t="n">
        <v>2365504.722503008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1.2315</v>
      </c>
      <c r="E13" t="n">
        <v>81.2</v>
      </c>
      <c r="F13" t="n">
        <v>78.59999999999999</v>
      </c>
      <c r="G13" t="n">
        <v>134.74</v>
      </c>
      <c r="H13" t="n">
        <v>2.04</v>
      </c>
      <c r="I13" t="n">
        <v>35</v>
      </c>
      <c r="J13" t="n">
        <v>103.51</v>
      </c>
      <c r="K13" t="n">
        <v>37.55</v>
      </c>
      <c r="L13" t="n">
        <v>12</v>
      </c>
      <c r="M13" t="n">
        <v>27</v>
      </c>
      <c r="N13" t="n">
        <v>13.95</v>
      </c>
      <c r="O13" t="n">
        <v>12999.7</v>
      </c>
      <c r="P13" t="n">
        <v>562.83</v>
      </c>
      <c r="Q13" t="n">
        <v>1261.96</v>
      </c>
      <c r="R13" t="n">
        <v>143.69</v>
      </c>
      <c r="S13" t="n">
        <v>108.84</v>
      </c>
      <c r="T13" t="n">
        <v>16417.17</v>
      </c>
      <c r="U13" t="n">
        <v>0.76</v>
      </c>
      <c r="V13" t="n">
        <v>0.92</v>
      </c>
      <c r="W13" t="n">
        <v>20.72</v>
      </c>
      <c r="X13" t="n">
        <v>1.01</v>
      </c>
      <c r="Y13" t="n">
        <v>0.5</v>
      </c>
      <c r="Z13" t="n">
        <v>10</v>
      </c>
      <c r="AA13" t="n">
        <v>1883.073560590559</v>
      </c>
      <c r="AB13" t="n">
        <v>2576.504320942333</v>
      </c>
      <c r="AC13" t="n">
        <v>2330.606364698123</v>
      </c>
      <c r="AD13" t="n">
        <v>1883073.560590559</v>
      </c>
      <c r="AE13" t="n">
        <v>2576504.320942333</v>
      </c>
      <c r="AF13" t="n">
        <v>2.416745907341767e-06</v>
      </c>
      <c r="AG13" t="n">
        <v>3.383333333333333</v>
      </c>
      <c r="AH13" t="n">
        <v>2330606.364698123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1.2333</v>
      </c>
      <c r="E14" t="n">
        <v>81.08</v>
      </c>
      <c r="F14" t="n">
        <v>78.52</v>
      </c>
      <c r="G14" t="n">
        <v>142.76</v>
      </c>
      <c r="H14" t="n">
        <v>2.18</v>
      </c>
      <c r="I14" t="n">
        <v>33</v>
      </c>
      <c r="J14" t="n">
        <v>104.76</v>
      </c>
      <c r="K14" t="n">
        <v>37.55</v>
      </c>
      <c r="L14" t="n">
        <v>13</v>
      </c>
      <c r="M14" t="n">
        <v>7</v>
      </c>
      <c r="N14" t="n">
        <v>14.21</v>
      </c>
      <c r="O14" t="n">
        <v>13154.91</v>
      </c>
      <c r="P14" t="n">
        <v>558.08</v>
      </c>
      <c r="Q14" t="n">
        <v>1262</v>
      </c>
      <c r="R14" t="n">
        <v>140.28</v>
      </c>
      <c r="S14" t="n">
        <v>108.84</v>
      </c>
      <c r="T14" t="n">
        <v>14723.57</v>
      </c>
      <c r="U14" t="n">
        <v>0.78</v>
      </c>
      <c r="V14" t="n">
        <v>0.92</v>
      </c>
      <c r="W14" t="n">
        <v>20.73</v>
      </c>
      <c r="X14" t="n">
        <v>0.93</v>
      </c>
      <c r="Y14" t="n">
        <v>0.5</v>
      </c>
      <c r="Z14" t="n">
        <v>10</v>
      </c>
      <c r="AA14" t="n">
        <v>1870.25482966653</v>
      </c>
      <c r="AB14" t="n">
        <v>2558.96516776958</v>
      </c>
      <c r="AC14" t="n">
        <v>2314.741123687821</v>
      </c>
      <c r="AD14" t="n">
        <v>1870254.82966653</v>
      </c>
      <c r="AE14" t="n">
        <v>2558965.16776958</v>
      </c>
      <c r="AF14" t="n">
        <v>2.420278300872596e-06</v>
      </c>
      <c r="AG14" t="n">
        <v>3.378333333333333</v>
      </c>
      <c r="AH14" t="n">
        <v>2314741.123687821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1.2332</v>
      </c>
      <c r="E15" t="n">
        <v>81.09</v>
      </c>
      <c r="F15" t="n">
        <v>78.53</v>
      </c>
      <c r="G15" t="n">
        <v>142.77</v>
      </c>
      <c r="H15" t="n">
        <v>2.33</v>
      </c>
      <c r="I15" t="n">
        <v>33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563.88</v>
      </c>
      <c r="Q15" t="n">
        <v>1261.97</v>
      </c>
      <c r="R15" t="n">
        <v>140.36</v>
      </c>
      <c r="S15" t="n">
        <v>108.84</v>
      </c>
      <c r="T15" t="n">
        <v>14763.97</v>
      </c>
      <c r="U15" t="n">
        <v>0.78</v>
      </c>
      <c r="V15" t="n">
        <v>0.92</v>
      </c>
      <c r="W15" t="n">
        <v>20.74</v>
      </c>
      <c r="X15" t="n">
        <v>0.9399999999999999</v>
      </c>
      <c r="Y15" t="n">
        <v>0.5</v>
      </c>
      <c r="Z15" t="n">
        <v>10</v>
      </c>
      <c r="AA15" t="n">
        <v>1881.877708471395</v>
      </c>
      <c r="AB15" t="n">
        <v>2574.86810331562</v>
      </c>
      <c r="AC15" t="n">
        <v>2329.126305385257</v>
      </c>
      <c r="AD15" t="n">
        <v>1881877.708471395</v>
      </c>
      <c r="AE15" t="n">
        <v>2574868.10331562</v>
      </c>
      <c r="AF15" t="n">
        <v>2.42008205678755e-06</v>
      </c>
      <c r="AG15" t="n">
        <v>3.37875</v>
      </c>
      <c r="AH15" t="n">
        <v>2329126.305385257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0.6314</v>
      </c>
      <c r="E2" t="n">
        <v>158.37</v>
      </c>
      <c r="F2" t="n">
        <v>111.64</v>
      </c>
      <c r="G2" t="n">
        <v>5.89</v>
      </c>
      <c r="H2" t="n">
        <v>0.09</v>
      </c>
      <c r="I2" t="n">
        <v>1137</v>
      </c>
      <c r="J2" t="n">
        <v>194.77</v>
      </c>
      <c r="K2" t="n">
        <v>54.38</v>
      </c>
      <c r="L2" t="n">
        <v>1</v>
      </c>
      <c r="M2" t="n">
        <v>1135</v>
      </c>
      <c r="N2" t="n">
        <v>39.4</v>
      </c>
      <c r="O2" t="n">
        <v>24256.19</v>
      </c>
      <c r="P2" t="n">
        <v>1572.23</v>
      </c>
      <c r="Q2" t="n">
        <v>1263.44</v>
      </c>
      <c r="R2" t="n">
        <v>1222.07</v>
      </c>
      <c r="S2" t="n">
        <v>108.84</v>
      </c>
      <c r="T2" t="n">
        <v>550098.27</v>
      </c>
      <c r="U2" t="n">
        <v>0.09</v>
      </c>
      <c r="V2" t="n">
        <v>0.65</v>
      </c>
      <c r="W2" t="n">
        <v>22.52</v>
      </c>
      <c r="X2" t="n">
        <v>34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0.8974</v>
      </c>
      <c r="E3" t="n">
        <v>111.43</v>
      </c>
      <c r="F3" t="n">
        <v>90.98</v>
      </c>
      <c r="G3" t="n">
        <v>11.84</v>
      </c>
      <c r="H3" t="n">
        <v>0.18</v>
      </c>
      <c r="I3" t="n">
        <v>461</v>
      </c>
      <c r="J3" t="n">
        <v>196.32</v>
      </c>
      <c r="K3" t="n">
        <v>54.38</v>
      </c>
      <c r="L3" t="n">
        <v>2</v>
      </c>
      <c r="M3" t="n">
        <v>459</v>
      </c>
      <c r="N3" t="n">
        <v>39.95</v>
      </c>
      <c r="O3" t="n">
        <v>24447.22</v>
      </c>
      <c r="P3" t="n">
        <v>1280.25</v>
      </c>
      <c r="Q3" t="n">
        <v>1262.59</v>
      </c>
      <c r="R3" t="n">
        <v>547.51</v>
      </c>
      <c r="S3" t="n">
        <v>108.84</v>
      </c>
      <c r="T3" t="n">
        <v>216198.48</v>
      </c>
      <c r="U3" t="n">
        <v>0.2</v>
      </c>
      <c r="V3" t="n">
        <v>0.8</v>
      </c>
      <c r="W3" t="n">
        <v>21.39</v>
      </c>
      <c r="X3" t="n">
        <v>13.38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1.0024</v>
      </c>
      <c r="E4" t="n">
        <v>99.76000000000001</v>
      </c>
      <c r="F4" t="n">
        <v>85.97</v>
      </c>
      <c r="G4" t="n">
        <v>17.79</v>
      </c>
      <c r="H4" t="n">
        <v>0.27</v>
      </c>
      <c r="I4" t="n">
        <v>290</v>
      </c>
      <c r="J4" t="n">
        <v>197.88</v>
      </c>
      <c r="K4" t="n">
        <v>54.38</v>
      </c>
      <c r="L4" t="n">
        <v>3</v>
      </c>
      <c r="M4" t="n">
        <v>288</v>
      </c>
      <c r="N4" t="n">
        <v>40.5</v>
      </c>
      <c r="O4" t="n">
        <v>24639</v>
      </c>
      <c r="P4" t="n">
        <v>1207.72</v>
      </c>
      <c r="Q4" t="n">
        <v>1262.2</v>
      </c>
      <c r="R4" t="n">
        <v>383.34</v>
      </c>
      <c r="S4" t="n">
        <v>108.84</v>
      </c>
      <c r="T4" t="n">
        <v>134970.02</v>
      </c>
      <c r="U4" t="n">
        <v>0.28</v>
      </c>
      <c r="V4" t="n">
        <v>0.84</v>
      </c>
      <c r="W4" t="n">
        <v>21.14</v>
      </c>
      <c r="X4" t="n">
        <v>8.369999999999999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1.0591</v>
      </c>
      <c r="E5" t="n">
        <v>94.42</v>
      </c>
      <c r="F5" t="n">
        <v>83.66</v>
      </c>
      <c r="G5" t="n">
        <v>23.68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1173.18</v>
      </c>
      <c r="Q5" t="n">
        <v>1262.08</v>
      </c>
      <c r="R5" t="n">
        <v>308.99</v>
      </c>
      <c r="S5" t="n">
        <v>108.84</v>
      </c>
      <c r="T5" t="n">
        <v>98183.91</v>
      </c>
      <c r="U5" t="n">
        <v>0.35</v>
      </c>
      <c r="V5" t="n">
        <v>0.87</v>
      </c>
      <c r="W5" t="n">
        <v>20.98</v>
      </c>
      <c r="X5" t="n">
        <v>6.07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1.0944</v>
      </c>
      <c r="E6" t="n">
        <v>91.37</v>
      </c>
      <c r="F6" t="n">
        <v>82.36</v>
      </c>
      <c r="G6" t="n">
        <v>29.59</v>
      </c>
      <c r="H6" t="n">
        <v>0.44</v>
      </c>
      <c r="I6" t="n">
        <v>167</v>
      </c>
      <c r="J6" t="n">
        <v>201.01</v>
      </c>
      <c r="K6" t="n">
        <v>54.38</v>
      </c>
      <c r="L6" t="n">
        <v>5</v>
      </c>
      <c r="M6" t="n">
        <v>165</v>
      </c>
      <c r="N6" t="n">
        <v>41.63</v>
      </c>
      <c r="O6" t="n">
        <v>25024.84</v>
      </c>
      <c r="P6" t="n">
        <v>1152.57</v>
      </c>
      <c r="Q6" t="n">
        <v>1262.1</v>
      </c>
      <c r="R6" t="n">
        <v>265.96</v>
      </c>
      <c r="S6" t="n">
        <v>108.84</v>
      </c>
      <c r="T6" t="n">
        <v>76894.52</v>
      </c>
      <c r="U6" t="n">
        <v>0.41</v>
      </c>
      <c r="V6" t="n">
        <v>0.88</v>
      </c>
      <c r="W6" t="n">
        <v>20.93</v>
      </c>
      <c r="X6" t="n">
        <v>4.77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1.1194</v>
      </c>
      <c r="E7" t="n">
        <v>89.33</v>
      </c>
      <c r="F7" t="n">
        <v>81.48999999999999</v>
      </c>
      <c r="G7" t="n">
        <v>35.69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1138.16</v>
      </c>
      <c r="Q7" t="n">
        <v>1262.04</v>
      </c>
      <c r="R7" t="n">
        <v>238.1</v>
      </c>
      <c r="S7" t="n">
        <v>108.84</v>
      </c>
      <c r="T7" t="n">
        <v>63111.83</v>
      </c>
      <c r="U7" t="n">
        <v>0.46</v>
      </c>
      <c r="V7" t="n">
        <v>0.89</v>
      </c>
      <c r="W7" t="n">
        <v>20.86</v>
      </c>
      <c r="X7" t="n">
        <v>3.9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1.1366</v>
      </c>
      <c r="E8" t="n">
        <v>87.98</v>
      </c>
      <c r="F8" t="n">
        <v>80.92</v>
      </c>
      <c r="G8" t="n">
        <v>41.5</v>
      </c>
      <c r="H8" t="n">
        <v>0.61</v>
      </c>
      <c r="I8" t="n">
        <v>117</v>
      </c>
      <c r="J8" t="n">
        <v>204.16</v>
      </c>
      <c r="K8" t="n">
        <v>54.38</v>
      </c>
      <c r="L8" t="n">
        <v>7</v>
      </c>
      <c r="M8" t="n">
        <v>115</v>
      </c>
      <c r="N8" t="n">
        <v>42.78</v>
      </c>
      <c r="O8" t="n">
        <v>25413.94</v>
      </c>
      <c r="P8" t="n">
        <v>1128.17</v>
      </c>
      <c r="Q8" t="n">
        <v>1262.06</v>
      </c>
      <c r="R8" t="n">
        <v>218.84</v>
      </c>
      <c r="S8" t="n">
        <v>108.84</v>
      </c>
      <c r="T8" t="n">
        <v>53581.34</v>
      </c>
      <c r="U8" t="n">
        <v>0.5</v>
      </c>
      <c r="V8" t="n">
        <v>0.9</v>
      </c>
      <c r="W8" t="n">
        <v>20.85</v>
      </c>
      <c r="X8" t="n">
        <v>3.33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1.1496</v>
      </c>
      <c r="E9" t="n">
        <v>86.98</v>
      </c>
      <c r="F9" t="n">
        <v>80.5</v>
      </c>
      <c r="G9" t="n">
        <v>47.35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100</v>
      </c>
      <c r="N9" t="n">
        <v>43.37</v>
      </c>
      <c r="O9" t="n">
        <v>25609.61</v>
      </c>
      <c r="P9" t="n">
        <v>1119.83</v>
      </c>
      <c r="Q9" t="n">
        <v>1262.02</v>
      </c>
      <c r="R9" t="n">
        <v>205.99</v>
      </c>
      <c r="S9" t="n">
        <v>108.84</v>
      </c>
      <c r="T9" t="n">
        <v>47232.5</v>
      </c>
      <c r="U9" t="n">
        <v>0.53</v>
      </c>
      <c r="V9" t="n">
        <v>0.9</v>
      </c>
      <c r="W9" t="n">
        <v>20.81</v>
      </c>
      <c r="X9" t="n">
        <v>2.91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1.1608</v>
      </c>
      <c r="E10" t="n">
        <v>86.15000000000001</v>
      </c>
      <c r="F10" t="n">
        <v>80.13</v>
      </c>
      <c r="G10" t="n">
        <v>53.42</v>
      </c>
      <c r="H10" t="n">
        <v>0.77</v>
      </c>
      <c r="I10" t="n">
        <v>90</v>
      </c>
      <c r="J10" t="n">
        <v>207.34</v>
      </c>
      <c r="K10" t="n">
        <v>54.38</v>
      </c>
      <c r="L10" t="n">
        <v>9</v>
      </c>
      <c r="M10" t="n">
        <v>88</v>
      </c>
      <c r="N10" t="n">
        <v>43.96</v>
      </c>
      <c r="O10" t="n">
        <v>25806.1</v>
      </c>
      <c r="P10" t="n">
        <v>1112.93</v>
      </c>
      <c r="Q10" t="n">
        <v>1262.02</v>
      </c>
      <c r="R10" t="n">
        <v>193.87</v>
      </c>
      <c r="S10" t="n">
        <v>108.84</v>
      </c>
      <c r="T10" t="n">
        <v>41231.2</v>
      </c>
      <c r="U10" t="n">
        <v>0.5600000000000001</v>
      </c>
      <c r="V10" t="n">
        <v>0.9</v>
      </c>
      <c r="W10" t="n">
        <v>20.79</v>
      </c>
      <c r="X10" t="n">
        <v>2.55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1.169</v>
      </c>
      <c r="E11" t="n">
        <v>85.55</v>
      </c>
      <c r="F11" t="n">
        <v>79.88</v>
      </c>
      <c r="G11" t="n">
        <v>59.17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1106.74</v>
      </c>
      <c r="Q11" t="n">
        <v>1261.97</v>
      </c>
      <c r="R11" t="n">
        <v>185.43</v>
      </c>
      <c r="S11" t="n">
        <v>108.84</v>
      </c>
      <c r="T11" t="n">
        <v>37059.73</v>
      </c>
      <c r="U11" t="n">
        <v>0.59</v>
      </c>
      <c r="V11" t="n">
        <v>0.91</v>
      </c>
      <c r="W11" t="n">
        <v>20.79</v>
      </c>
      <c r="X11" t="n">
        <v>2.29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1.1768</v>
      </c>
      <c r="E12" t="n">
        <v>84.98</v>
      </c>
      <c r="F12" t="n">
        <v>79.62</v>
      </c>
      <c r="G12" t="n">
        <v>65.44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1101.46</v>
      </c>
      <c r="Q12" t="n">
        <v>1261.97</v>
      </c>
      <c r="R12" t="n">
        <v>177.68</v>
      </c>
      <c r="S12" t="n">
        <v>108.84</v>
      </c>
      <c r="T12" t="n">
        <v>33222.73</v>
      </c>
      <c r="U12" t="n">
        <v>0.61</v>
      </c>
      <c r="V12" t="n">
        <v>0.91</v>
      </c>
      <c r="W12" t="n">
        <v>20.75</v>
      </c>
      <c r="X12" t="n">
        <v>2.04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1.1821</v>
      </c>
      <c r="E13" t="n">
        <v>84.59999999999999</v>
      </c>
      <c r="F13" t="n">
        <v>79.48</v>
      </c>
      <c r="G13" t="n">
        <v>71.17</v>
      </c>
      <c r="H13" t="n">
        <v>1</v>
      </c>
      <c r="I13" t="n">
        <v>67</v>
      </c>
      <c r="J13" t="n">
        <v>212.16</v>
      </c>
      <c r="K13" t="n">
        <v>54.38</v>
      </c>
      <c r="L13" t="n">
        <v>12</v>
      </c>
      <c r="M13" t="n">
        <v>65</v>
      </c>
      <c r="N13" t="n">
        <v>45.78</v>
      </c>
      <c r="O13" t="n">
        <v>26400.51</v>
      </c>
      <c r="P13" t="n">
        <v>1097.45</v>
      </c>
      <c r="Q13" t="n">
        <v>1261.95</v>
      </c>
      <c r="R13" t="n">
        <v>172.21</v>
      </c>
      <c r="S13" t="n">
        <v>108.84</v>
      </c>
      <c r="T13" t="n">
        <v>30515.31</v>
      </c>
      <c r="U13" t="n">
        <v>0.63</v>
      </c>
      <c r="V13" t="n">
        <v>0.91</v>
      </c>
      <c r="W13" t="n">
        <v>20.76</v>
      </c>
      <c r="X13" t="n">
        <v>1.89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1.1866</v>
      </c>
      <c r="E14" t="n">
        <v>84.27</v>
      </c>
      <c r="F14" t="n">
        <v>79.34999999999999</v>
      </c>
      <c r="G14" t="n">
        <v>76.79000000000001</v>
      </c>
      <c r="H14" t="n">
        <v>1.08</v>
      </c>
      <c r="I14" t="n">
        <v>62</v>
      </c>
      <c r="J14" t="n">
        <v>213.78</v>
      </c>
      <c r="K14" t="n">
        <v>54.38</v>
      </c>
      <c r="L14" t="n">
        <v>13</v>
      </c>
      <c r="M14" t="n">
        <v>60</v>
      </c>
      <c r="N14" t="n">
        <v>46.4</v>
      </c>
      <c r="O14" t="n">
        <v>26600.32</v>
      </c>
      <c r="P14" t="n">
        <v>1093.46</v>
      </c>
      <c r="Q14" t="n">
        <v>1261.99</v>
      </c>
      <c r="R14" t="n">
        <v>168.36</v>
      </c>
      <c r="S14" t="n">
        <v>108.84</v>
      </c>
      <c r="T14" t="n">
        <v>28617.02</v>
      </c>
      <c r="U14" t="n">
        <v>0.65</v>
      </c>
      <c r="V14" t="n">
        <v>0.91</v>
      </c>
      <c r="W14" t="n">
        <v>20.75</v>
      </c>
      <c r="X14" t="n">
        <v>1.76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1.1918</v>
      </c>
      <c r="E15" t="n">
        <v>83.91</v>
      </c>
      <c r="F15" t="n">
        <v>79.17</v>
      </c>
      <c r="G15" t="n">
        <v>83.34</v>
      </c>
      <c r="H15" t="n">
        <v>1.15</v>
      </c>
      <c r="I15" t="n">
        <v>57</v>
      </c>
      <c r="J15" t="n">
        <v>215.41</v>
      </c>
      <c r="K15" t="n">
        <v>54.38</v>
      </c>
      <c r="L15" t="n">
        <v>14</v>
      </c>
      <c r="M15" t="n">
        <v>55</v>
      </c>
      <c r="N15" t="n">
        <v>47.03</v>
      </c>
      <c r="O15" t="n">
        <v>26801</v>
      </c>
      <c r="P15" t="n">
        <v>1089.96</v>
      </c>
      <c r="Q15" t="n">
        <v>1261.91</v>
      </c>
      <c r="R15" t="n">
        <v>162.82</v>
      </c>
      <c r="S15" t="n">
        <v>108.84</v>
      </c>
      <c r="T15" t="n">
        <v>25874.08</v>
      </c>
      <c r="U15" t="n">
        <v>0.67</v>
      </c>
      <c r="V15" t="n">
        <v>0.91</v>
      </c>
      <c r="W15" t="n">
        <v>20.74</v>
      </c>
      <c r="X15" t="n">
        <v>1.59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1.1953</v>
      </c>
      <c r="E16" t="n">
        <v>83.66</v>
      </c>
      <c r="F16" t="n">
        <v>79.08</v>
      </c>
      <c r="G16" t="n">
        <v>89.53</v>
      </c>
      <c r="H16" t="n">
        <v>1.23</v>
      </c>
      <c r="I16" t="n">
        <v>53</v>
      </c>
      <c r="J16" t="n">
        <v>217.04</v>
      </c>
      <c r="K16" t="n">
        <v>54.38</v>
      </c>
      <c r="L16" t="n">
        <v>15</v>
      </c>
      <c r="M16" t="n">
        <v>51</v>
      </c>
      <c r="N16" t="n">
        <v>47.66</v>
      </c>
      <c r="O16" t="n">
        <v>27002.55</v>
      </c>
      <c r="P16" t="n">
        <v>1085.8</v>
      </c>
      <c r="Q16" t="n">
        <v>1261.94</v>
      </c>
      <c r="R16" t="n">
        <v>159.84</v>
      </c>
      <c r="S16" t="n">
        <v>108.84</v>
      </c>
      <c r="T16" t="n">
        <v>24400.12</v>
      </c>
      <c r="U16" t="n">
        <v>0.68</v>
      </c>
      <c r="V16" t="n">
        <v>0.92</v>
      </c>
      <c r="W16" t="n">
        <v>20.73</v>
      </c>
      <c r="X16" t="n">
        <v>1.5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1.1982</v>
      </c>
      <c r="E17" t="n">
        <v>83.45999999999999</v>
      </c>
      <c r="F17" t="n">
        <v>79</v>
      </c>
      <c r="G17" t="n">
        <v>94.79000000000001</v>
      </c>
      <c r="H17" t="n">
        <v>1.3</v>
      </c>
      <c r="I17" t="n">
        <v>50</v>
      </c>
      <c r="J17" t="n">
        <v>218.68</v>
      </c>
      <c r="K17" t="n">
        <v>54.38</v>
      </c>
      <c r="L17" t="n">
        <v>16</v>
      </c>
      <c r="M17" t="n">
        <v>48</v>
      </c>
      <c r="N17" t="n">
        <v>48.31</v>
      </c>
      <c r="O17" t="n">
        <v>27204.98</v>
      </c>
      <c r="P17" t="n">
        <v>1082.94</v>
      </c>
      <c r="Q17" t="n">
        <v>1261.9</v>
      </c>
      <c r="R17" t="n">
        <v>156.96</v>
      </c>
      <c r="S17" t="n">
        <v>108.84</v>
      </c>
      <c r="T17" t="n">
        <v>22978.21</v>
      </c>
      <c r="U17" t="n">
        <v>0.6899999999999999</v>
      </c>
      <c r="V17" t="n">
        <v>0.92</v>
      </c>
      <c r="W17" t="n">
        <v>20.73</v>
      </c>
      <c r="X17" t="n">
        <v>1.41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1.2013</v>
      </c>
      <c r="E18" t="n">
        <v>83.23999999999999</v>
      </c>
      <c r="F18" t="n">
        <v>78.90000000000001</v>
      </c>
      <c r="G18" t="n">
        <v>100.72</v>
      </c>
      <c r="H18" t="n">
        <v>1.37</v>
      </c>
      <c r="I18" t="n">
        <v>47</v>
      </c>
      <c r="J18" t="n">
        <v>220.33</v>
      </c>
      <c r="K18" t="n">
        <v>54.38</v>
      </c>
      <c r="L18" t="n">
        <v>17</v>
      </c>
      <c r="M18" t="n">
        <v>45</v>
      </c>
      <c r="N18" t="n">
        <v>48.95</v>
      </c>
      <c r="O18" t="n">
        <v>27408.3</v>
      </c>
      <c r="P18" t="n">
        <v>1079.35</v>
      </c>
      <c r="Q18" t="n">
        <v>1261.91</v>
      </c>
      <c r="R18" t="n">
        <v>153.85</v>
      </c>
      <c r="S18" t="n">
        <v>108.84</v>
      </c>
      <c r="T18" t="n">
        <v>21437.11</v>
      </c>
      <c r="U18" t="n">
        <v>0.71</v>
      </c>
      <c r="V18" t="n">
        <v>0.92</v>
      </c>
      <c r="W18" t="n">
        <v>20.72</v>
      </c>
      <c r="X18" t="n">
        <v>1.32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1.2044</v>
      </c>
      <c r="E19" t="n">
        <v>83.03</v>
      </c>
      <c r="F19" t="n">
        <v>78.8</v>
      </c>
      <c r="G19" t="n">
        <v>107.46</v>
      </c>
      <c r="H19" t="n">
        <v>1.44</v>
      </c>
      <c r="I19" t="n">
        <v>44</v>
      </c>
      <c r="J19" t="n">
        <v>221.99</v>
      </c>
      <c r="K19" t="n">
        <v>54.38</v>
      </c>
      <c r="L19" t="n">
        <v>18</v>
      </c>
      <c r="M19" t="n">
        <v>42</v>
      </c>
      <c r="N19" t="n">
        <v>49.61</v>
      </c>
      <c r="O19" t="n">
        <v>27612.53</v>
      </c>
      <c r="P19" t="n">
        <v>1076.08</v>
      </c>
      <c r="Q19" t="n">
        <v>1261.96</v>
      </c>
      <c r="R19" t="n">
        <v>150.55</v>
      </c>
      <c r="S19" t="n">
        <v>108.84</v>
      </c>
      <c r="T19" t="n">
        <v>19802.48</v>
      </c>
      <c r="U19" t="n">
        <v>0.72</v>
      </c>
      <c r="V19" t="n">
        <v>0.92</v>
      </c>
      <c r="W19" t="n">
        <v>20.72</v>
      </c>
      <c r="X19" t="n">
        <v>1.22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1.2063</v>
      </c>
      <c r="E20" t="n">
        <v>82.90000000000001</v>
      </c>
      <c r="F20" t="n">
        <v>78.75</v>
      </c>
      <c r="G20" t="n">
        <v>112.5</v>
      </c>
      <c r="H20" t="n">
        <v>1.51</v>
      </c>
      <c r="I20" t="n">
        <v>42</v>
      </c>
      <c r="J20" t="n">
        <v>223.65</v>
      </c>
      <c r="K20" t="n">
        <v>54.38</v>
      </c>
      <c r="L20" t="n">
        <v>19</v>
      </c>
      <c r="M20" t="n">
        <v>40</v>
      </c>
      <c r="N20" t="n">
        <v>50.27</v>
      </c>
      <c r="O20" t="n">
        <v>27817.81</v>
      </c>
      <c r="P20" t="n">
        <v>1074.17</v>
      </c>
      <c r="Q20" t="n">
        <v>1261.92</v>
      </c>
      <c r="R20" t="n">
        <v>149.12</v>
      </c>
      <c r="S20" t="n">
        <v>108.84</v>
      </c>
      <c r="T20" t="n">
        <v>19095.34</v>
      </c>
      <c r="U20" t="n">
        <v>0.73</v>
      </c>
      <c r="V20" t="n">
        <v>0.92</v>
      </c>
      <c r="W20" t="n">
        <v>20.71</v>
      </c>
      <c r="X20" t="n">
        <v>1.16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1.2082</v>
      </c>
      <c r="E21" t="n">
        <v>82.77</v>
      </c>
      <c r="F21" t="n">
        <v>78.7</v>
      </c>
      <c r="G21" t="n">
        <v>118.05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38</v>
      </c>
      <c r="N21" t="n">
        <v>50.95</v>
      </c>
      <c r="O21" t="n">
        <v>28023.89</v>
      </c>
      <c r="P21" t="n">
        <v>1071.99</v>
      </c>
      <c r="Q21" t="n">
        <v>1261.91</v>
      </c>
      <c r="R21" t="n">
        <v>147.6</v>
      </c>
      <c r="S21" t="n">
        <v>108.84</v>
      </c>
      <c r="T21" t="n">
        <v>18349.98</v>
      </c>
      <c r="U21" t="n">
        <v>0.74</v>
      </c>
      <c r="V21" t="n">
        <v>0.92</v>
      </c>
      <c r="W21" t="n">
        <v>20.7</v>
      </c>
      <c r="X21" t="n">
        <v>1.11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1.2105</v>
      </c>
      <c r="E22" t="n">
        <v>82.61</v>
      </c>
      <c r="F22" t="n">
        <v>78.61</v>
      </c>
      <c r="G22" t="n">
        <v>124.13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36</v>
      </c>
      <c r="N22" t="n">
        <v>51.62</v>
      </c>
      <c r="O22" t="n">
        <v>28230.92</v>
      </c>
      <c r="P22" t="n">
        <v>1068.89</v>
      </c>
      <c r="Q22" t="n">
        <v>1261.89</v>
      </c>
      <c r="R22" t="n">
        <v>144.82</v>
      </c>
      <c r="S22" t="n">
        <v>108.84</v>
      </c>
      <c r="T22" t="n">
        <v>16965.66</v>
      </c>
      <c r="U22" t="n">
        <v>0.75</v>
      </c>
      <c r="V22" t="n">
        <v>0.92</v>
      </c>
      <c r="W22" t="n">
        <v>20.7</v>
      </c>
      <c r="X22" t="n">
        <v>1.03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1.2121</v>
      </c>
      <c r="E23" t="n">
        <v>82.5</v>
      </c>
      <c r="F23" t="n">
        <v>78.58</v>
      </c>
      <c r="G23" t="n">
        <v>130.97</v>
      </c>
      <c r="H23" t="n">
        <v>1.71</v>
      </c>
      <c r="I23" t="n">
        <v>36</v>
      </c>
      <c r="J23" t="n">
        <v>228.69</v>
      </c>
      <c r="K23" t="n">
        <v>54.38</v>
      </c>
      <c r="L23" t="n">
        <v>22</v>
      </c>
      <c r="M23" t="n">
        <v>34</v>
      </c>
      <c r="N23" t="n">
        <v>52.31</v>
      </c>
      <c r="O23" t="n">
        <v>28438.91</v>
      </c>
      <c r="P23" t="n">
        <v>1066.23</v>
      </c>
      <c r="Q23" t="n">
        <v>1261.91</v>
      </c>
      <c r="R23" t="n">
        <v>143.8</v>
      </c>
      <c r="S23" t="n">
        <v>108.84</v>
      </c>
      <c r="T23" t="n">
        <v>16467.51</v>
      </c>
      <c r="U23" t="n">
        <v>0.76</v>
      </c>
      <c r="V23" t="n">
        <v>0.92</v>
      </c>
      <c r="W23" t="n">
        <v>20.7</v>
      </c>
      <c r="X23" t="n">
        <v>1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1.2126</v>
      </c>
      <c r="E24" t="n">
        <v>82.45999999999999</v>
      </c>
      <c r="F24" t="n">
        <v>78.59</v>
      </c>
      <c r="G24" t="n">
        <v>134.72</v>
      </c>
      <c r="H24" t="n">
        <v>1.77</v>
      </c>
      <c r="I24" t="n">
        <v>35</v>
      </c>
      <c r="J24" t="n">
        <v>230.38</v>
      </c>
      <c r="K24" t="n">
        <v>54.38</v>
      </c>
      <c r="L24" t="n">
        <v>23</v>
      </c>
      <c r="M24" t="n">
        <v>33</v>
      </c>
      <c r="N24" t="n">
        <v>53</v>
      </c>
      <c r="O24" t="n">
        <v>28647.87</v>
      </c>
      <c r="P24" t="n">
        <v>1063.62</v>
      </c>
      <c r="Q24" t="n">
        <v>1261.91</v>
      </c>
      <c r="R24" t="n">
        <v>143.81</v>
      </c>
      <c r="S24" t="n">
        <v>108.84</v>
      </c>
      <c r="T24" t="n">
        <v>16475.16</v>
      </c>
      <c r="U24" t="n">
        <v>0.76</v>
      </c>
      <c r="V24" t="n">
        <v>0.92</v>
      </c>
      <c r="W24" t="n">
        <v>20.7</v>
      </c>
      <c r="X24" t="n">
        <v>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1.2151</v>
      </c>
      <c r="E25" t="n">
        <v>82.3</v>
      </c>
      <c r="F25" t="n">
        <v>78.5</v>
      </c>
      <c r="G25" t="n">
        <v>142.73</v>
      </c>
      <c r="H25" t="n">
        <v>1.84</v>
      </c>
      <c r="I25" t="n">
        <v>33</v>
      </c>
      <c r="J25" t="n">
        <v>232.08</v>
      </c>
      <c r="K25" t="n">
        <v>54.38</v>
      </c>
      <c r="L25" t="n">
        <v>24</v>
      </c>
      <c r="M25" t="n">
        <v>31</v>
      </c>
      <c r="N25" t="n">
        <v>53.71</v>
      </c>
      <c r="O25" t="n">
        <v>28857.81</v>
      </c>
      <c r="P25" t="n">
        <v>1061.83</v>
      </c>
      <c r="Q25" t="n">
        <v>1261.93</v>
      </c>
      <c r="R25" t="n">
        <v>141.02</v>
      </c>
      <c r="S25" t="n">
        <v>108.84</v>
      </c>
      <c r="T25" t="n">
        <v>15093.69</v>
      </c>
      <c r="U25" t="n">
        <v>0.77</v>
      </c>
      <c r="V25" t="n">
        <v>0.92</v>
      </c>
      <c r="W25" t="n">
        <v>20.7</v>
      </c>
      <c r="X25" t="n">
        <v>0.92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1.2161</v>
      </c>
      <c r="E26" t="n">
        <v>82.23</v>
      </c>
      <c r="F26" t="n">
        <v>78.47</v>
      </c>
      <c r="G26" t="n">
        <v>147.12</v>
      </c>
      <c r="H26" t="n">
        <v>1.9</v>
      </c>
      <c r="I26" t="n">
        <v>32</v>
      </c>
      <c r="J26" t="n">
        <v>233.79</v>
      </c>
      <c r="K26" t="n">
        <v>54.38</v>
      </c>
      <c r="L26" t="n">
        <v>25</v>
      </c>
      <c r="M26" t="n">
        <v>30</v>
      </c>
      <c r="N26" t="n">
        <v>54.42</v>
      </c>
      <c r="O26" t="n">
        <v>29068.74</v>
      </c>
      <c r="P26" t="n">
        <v>1058.83</v>
      </c>
      <c r="Q26" t="n">
        <v>1261.88</v>
      </c>
      <c r="R26" t="n">
        <v>139.95</v>
      </c>
      <c r="S26" t="n">
        <v>108.84</v>
      </c>
      <c r="T26" t="n">
        <v>14564.75</v>
      </c>
      <c r="U26" t="n">
        <v>0.78</v>
      </c>
      <c r="V26" t="n">
        <v>0.92</v>
      </c>
      <c r="W26" t="n">
        <v>20.69</v>
      </c>
      <c r="X26" t="n">
        <v>0.88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1.2171</v>
      </c>
      <c r="E27" t="n">
        <v>82.16</v>
      </c>
      <c r="F27" t="n">
        <v>78.44</v>
      </c>
      <c r="G27" t="n">
        <v>151.81</v>
      </c>
      <c r="H27" t="n">
        <v>1.96</v>
      </c>
      <c r="I27" t="n">
        <v>31</v>
      </c>
      <c r="J27" t="n">
        <v>235.51</v>
      </c>
      <c r="K27" t="n">
        <v>54.38</v>
      </c>
      <c r="L27" t="n">
        <v>26</v>
      </c>
      <c r="M27" t="n">
        <v>29</v>
      </c>
      <c r="N27" t="n">
        <v>55.14</v>
      </c>
      <c r="O27" t="n">
        <v>29280.69</v>
      </c>
      <c r="P27" t="n">
        <v>1057.01</v>
      </c>
      <c r="Q27" t="n">
        <v>1261.92</v>
      </c>
      <c r="R27" t="n">
        <v>138.95</v>
      </c>
      <c r="S27" t="n">
        <v>108.84</v>
      </c>
      <c r="T27" t="n">
        <v>14066.48</v>
      </c>
      <c r="U27" t="n">
        <v>0.78</v>
      </c>
      <c r="V27" t="n">
        <v>0.92</v>
      </c>
      <c r="W27" t="n">
        <v>20.69</v>
      </c>
      <c r="X27" t="n">
        <v>0.85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1.2194</v>
      </c>
      <c r="E28" t="n">
        <v>82.01000000000001</v>
      </c>
      <c r="F28" t="n">
        <v>78.36</v>
      </c>
      <c r="G28" t="n">
        <v>162.13</v>
      </c>
      <c r="H28" t="n">
        <v>2.02</v>
      </c>
      <c r="I28" t="n">
        <v>29</v>
      </c>
      <c r="J28" t="n">
        <v>237.24</v>
      </c>
      <c r="K28" t="n">
        <v>54.38</v>
      </c>
      <c r="L28" t="n">
        <v>27</v>
      </c>
      <c r="M28" t="n">
        <v>27</v>
      </c>
      <c r="N28" t="n">
        <v>55.86</v>
      </c>
      <c r="O28" t="n">
        <v>29493.67</v>
      </c>
      <c r="P28" t="n">
        <v>1054.53</v>
      </c>
      <c r="Q28" t="n">
        <v>1261.9</v>
      </c>
      <c r="R28" t="n">
        <v>136.5</v>
      </c>
      <c r="S28" t="n">
        <v>108.84</v>
      </c>
      <c r="T28" t="n">
        <v>12854.14</v>
      </c>
      <c r="U28" t="n">
        <v>0.8</v>
      </c>
      <c r="V28" t="n">
        <v>0.92</v>
      </c>
      <c r="W28" t="n">
        <v>20.69</v>
      </c>
      <c r="X28" t="n">
        <v>0.78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1.2198</v>
      </c>
      <c r="E29" t="n">
        <v>81.98</v>
      </c>
      <c r="F29" t="n">
        <v>78.38</v>
      </c>
      <c r="G29" t="n">
        <v>167.95</v>
      </c>
      <c r="H29" t="n">
        <v>2.08</v>
      </c>
      <c r="I29" t="n">
        <v>28</v>
      </c>
      <c r="J29" t="n">
        <v>238.97</v>
      </c>
      <c r="K29" t="n">
        <v>54.38</v>
      </c>
      <c r="L29" t="n">
        <v>28</v>
      </c>
      <c r="M29" t="n">
        <v>26</v>
      </c>
      <c r="N29" t="n">
        <v>56.6</v>
      </c>
      <c r="O29" t="n">
        <v>29707.68</v>
      </c>
      <c r="P29" t="n">
        <v>1053.39</v>
      </c>
      <c r="Q29" t="n">
        <v>1261.91</v>
      </c>
      <c r="R29" t="n">
        <v>136.82</v>
      </c>
      <c r="S29" t="n">
        <v>108.84</v>
      </c>
      <c r="T29" t="n">
        <v>13016.38</v>
      </c>
      <c r="U29" t="n">
        <v>0.8</v>
      </c>
      <c r="V29" t="n">
        <v>0.92</v>
      </c>
      <c r="W29" t="n">
        <v>20.69</v>
      </c>
      <c r="X29" t="n">
        <v>0.79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1.2212</v>
      </c>
      <c r="E30" t="n">
        <v>81.88</v>
      </c>
      <c r="F30" t="n">
        <v>78.31999999999999</v>
      </c>
      <c r="G30" t="n">
        <v>174.04</v>
      </c>
      <c r="H30" t="n">
        <v>2.14</v>
      </c>
      <c r="I30" t="n">
        <v>27</v>
      </c>
      <c r="J30" t="n">
        <v>240.72</v>
      </c>
      <c r="K30" t="n">
        <v>54.38</v>
      </c>
      <c r="L30" t="n">
        <v>29</v>
      </c>
      <c r="M30" t="n">
        <v>25</v>
      </c>
      <c r="N30" t="n">
        <v>57.34</v>
      </c>
      <c r="O30" t="n">
        <v>29922.88</v>
      </c>
      <c r="P30" t="n">
        <v>1051.48</v>
      </c>
      <c r="Q30" t="n">
        <v>1261.9</v>
      </c>
      <c r="R30" t="n">
        <v>135.05</v>
      </c>
      <c r="S30" t="n">
        <v>108.84</v>
      </c>
      <c r="T30" t="n">
        <v>12135.9</v>
      </c>
      <c r="U30" t="n">
        <v>0.8100000000000001</v>
      </c>
      <c r="V30" t="n">
        <v>0.92</v>
      </c>
      <c r="W30" t="n">
        <v>20.69</v>
      </c>
      <c r="X30" t="n">
        <v>0.73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1.2221</v>
      </c>
      <c r="E31" t="n">
        <v>81.83</v>
      </c>
      <c r="F31" t="n">
        <v>78.3</v>
      </c>
      <c r="G31" t="n">
        <v>180.69</v>
      </c>
      <c r="H31" t="n">
        <v>2.2</v>
      </c>
      <c r="I31" t="n">
        <v>26</v>
      </c>
      <c r="J31" t="n">
        <v>242.47</v>
      </c>
      <c r="K31" t="n">
        <v>54.38</v>
      </c>
      <c r="L31" t="n">
        <v>30</v>
      </c>
      <c r="M31" t="n">
        <v>24</v>
      </c>
      <c r="N31" t="n">
        <v>58.1</v>
      </c>
      <c r="O31" t="n">
        <v>30139.04</v>
      </c>
      <c r="P31" t="n">
        <v>1046.76</v>
      </c>
      <c r="Q31" t="n">
        <v>1261.88</v>
      </c>
      <c r="R31" t="n">
        <v>134.41</v>
      </c>
      <c r="S31" t="n">
        <v>108.84</v>
      </c>
      <c r="T31" t="n">
        <v>11822.19</v>
      </c>
      <c r="U31" t="n">
        <v>0.8100000000000001</v>
      </c>
      <c r="V31" t="n">
        <v>0.93</v>
      </c>
      <c r="W31" t="n">
        <v>20.68</v>
      </c>
      <c r="X31" t="n">
        <v>0.71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1.2219</v>
      </c>
      <c r="E32" t="n">
        <v>81.84</v>
      </c>
      <c r="F32" t="n">
        <v>78.31</v>
      </c>
      <c r="G32" t="n">
        <v>180.72</v>
      </c>
      <c r="H32" t="n">
        <v>2.26</v>
      </c>
      <c r="I32" t="n">
        <v>26</v>
      </c>
      <c r="J32" t="n">
        <v>244.23</v>
      </c>
      <c r="K32" t="n">
        <v>54.38</v>
      </c>
      <c r="L32" t="n">
        <v>31</v>
      </c>
      <c r="M32" t="n">
        <v>24</v>
      </c>
      <c r="N32" t="n">
        <v>58.86</v>
      </c>
      <c r="O32" t="n">
        <v>30356.28</v>
      </c>
      <c r="P32" t="n">
        <v>1047.16</v>
      </c>
      <c r="Q32" t="n">
        <v>1261.9</v>
      </c>
      <c r="R32" t="n">
        <v>134.87</v>
      </c>
      <c r="S32" t="n">
        <v>108.84</v>
      </c>
      <c r="T32" t="n">
        <v>12050.19</v>
      </c>
      <c r="U32" t="n">
        <v>0.8100000000000001</v>
      </c>
      <c r="V32" t="n">
        <v>0.92</v>
      </c>
      <c r="W32" t="n">
        <v>20.69</v>
      </c>
      <c r="X32" t="n">
        <v>0.73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1.223</v>
      </c>
      <c r="E33" t="n">
        <v>81.76000000000001</v>
      </c>
      <c r="F33" t="n">
        <v>78.27</v>
      </c>
      <c r="G33" t="n">
        <v>187.86</v>
      </c>
      <c r="H33" t="n">
        <v>2.31</v>
      </c>
      <c r="I33" t="n">
        <v>25</v>
      </c>
      <c r="J33" t="n">
        <v>246</v>
      </c>
      <c r="K33" t="n">
        <v>54.38</v>
      </c>
      <c r="L33" t="n">
        <v>32</v>
      </c>
      <c r="M33" t="n">
        <v>23</v>
      </c>
      <c r="N33" t="n">
        <v>59.63</v>
      </c>
      <c r="O33" t="n">
        <v>30574.64</v>
      </c>
      <c r="P33" t="n">
        <v>1047.38</v>
      </c>
      <c r="Q33" t="n">
        <v>1261.89</v>
      </c>
      <c r="R33" t="n">
        <v>133.59</v>
      </c>
      <c r="S33" t="n">
        <v>108.84</v>
      </c>
      <c r="T33" t="n">
        <v>11418.07</v>
      </c>
      <c r="U33" t="n">
        <v>0.8100000000000001</v>
      </c>
      <c r="V33" t="n">
        <v>0.93</v>
      </c>
      <c r="W33" t="n">
        <v>20.68</v>
      </c>
      <c r="X33" t="n">
        <v>0.6899999999999999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1.2241</v>
      </c>
      <c r="E34" t="n">
        <v>81.69</v>
      </c>
      <c r="F34" t="n">
        <v>78.23999999999999</v>
      </c>
      <c r="G34" t="n">
        <v>195.6</v>
      </c>
      <c r="H34" t="n">
        <v>2.37</v>
      </c>
      <c r="I34" t="n">
        <v>24</v>
      </c>
      <c r="J34" t="n">
        <v>247.78</v>
      </c>
      <c r="K34" t="n">
        <v>54.38</v>
      </c>
      <c r="L34" t="n">
        <v>33</v>
      </c>
      <c r="M34" t="n">
        <v>22</v>
      </c>
      <c r="N34" t="n">
        <v>60.41</v>
      </c>
      <c r="O34" t="n">
        <v>30794.11</v>
      </c>
      <c r="P34" t="n">
        <v>1044.68</v>
      </c>
      <c r="Q34" t="n">
        <v>1261.91</v>
      </c>
      <c r="R34" t="n">
        <v>132.3</v>
      </c>
      <c r="S34" t="n">
        <v>108.84</v>
      </c>
      <c r="T34" t="n">
        <v>10779.81</v>
      </c>
      <c r="U34" t="n">
        <v>0.82</v>
      </c>
      <c r="V34" t="n">
        <v>0.93</v>
      </c>
      <c r="W34" t="n">
        <v>20.69</v>
      </c>
      <c r="X34" t="n">
        <v>0.66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1.225</v>
      </c>
      <c r="E35" t="n">
        <v>81.63</v>
      </c>
      <c r="F35" t="n">
        <v>78.22</v>
      </c>
      <c r="G35" t="n">
        <v>204.05</v>
      </c>
      <c r="H35" t="n">
        <v>2.42</v>
      </c>
      <c r="I35" t="n">
        <v>23</v>
      </c>
      <c r="J35" t="n">
        <v>249.57</v>
      </c>
      <c r="K35" t="n">
        <v>54.38</v>
      </c>
      <c r="L35" t="n">
        <v>34</v>
      </c>
      <c r="M35" t="n">
        <v>21</v>
      </c>
      <c r="N35" t="n">
        <v>61.2</v>
      </c>
      <c r="O35" t="n">
        <v>31014.73</v>
      </c>
      <c r="P35" t="n">
        <v>1043.06</v>
      </c>
      <c r="Q35" t="n">
        <v>1261.89</v>
      </c>
      <c r="R35" t="n">
        <v>131.71</v>
      </c>
      <c r="S35" t="n">
        <v>108.84</v>
      </c>
      <c r="T35" t="n">
        <v>10487.71</v>
      </c>
      <c r="U35" t="n">
        <v>0.83</v>
      </c>
      <c r="V35" t="n">
        <v>0.93</v>
      </c>
      <c r="W35" t="n">
        <v>20.69</v>
      </c>
      <c r="X35" t="n">
        <v>0.64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1.2249</v>
      </c>
      <c r="E36" t="n">
        <v>81.64</v>
      </c>
      <c r="F36" t="n">
        <v>78.23</v>
      </c>
      <c r="G36" t="n">
        <v>204.08</v>
      </c>
      <c r="H36" t="n">
        <v>2.48</v>
      </c>
      <c r="I36" t="n">
        <v>23</v>
      </c>
      <c r="J36" t="n">
        <v>251.37</v>
      </c>
      <c r="K36" t="n">
        <v>54.38</v>
      </c>
      <c r="L36" t="n">
        <v>35</v>
      </c>
      <c r="M36" t="n">
        <v>21</v>
      </c>
      <c r="N36" t="n">
        <v>61.99</v>
      </c>
      <c r="O36" t="n">
        <v>31236.5</v>
      </c>
      <c r="P36" t="n">
        <v>1042.84</v>
      </c>
      <c r="Q36" t="n">
        <v>1261.93</v>
      </c>
      <c r="R36" t="n">
        <v>132.26</v>
      </c>
      <c r="S36" t="n">
        <v>108.84</v>
      </c>
      <c r="T36" t="n">
        <v>10762.26</v>
      </c>
      <c r="U36" t="n">
        <v>0.82</v>
      </c>
      <c r="V36" t="n">
        <v>0.93</v>
      </c>
      <c r="W36" t="n">
        <v>20.68</v>
      </c>
      <c r="X36" t="n">
        <v>0.65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1.2265</v>
      </c>
      <c r="E37" t="n">
        <v>81.54000000000001</v>
      </c>
      <c r="F37" t="n">
        <v>78.16</v>
      </c>
      <c r="G37" t="n">
        <v>213.17</v>
      </c>
      <c r="H37" t="n">
        <v>2.53</v>
      </c>
      <c r="I37" t="n">
        <v>22</v>
      </c>
      <c r="J37" t="n">
        <v>253.18</v>
      </c>
      <c r="K37" t="n">
        <v>54.38</v>
      </c>
      <c r="L37" t="n">
        <v>36</v>
      </c>
      <c r="M37" t="n">
        <v>20</v>
      </c>
      <c r="N37" t="n">
        <v>62.8</v>
      </c>
      <c r="O37" t="n">
        <v>31459.45</v>
      </c>
      <c r="P37" t="n">
        <v>1040.94</v>
      </c>
      <c r="Q37" t="n">
        <v>1261.88</v>
      </c>
      <c r="R37" t="n">
        <v>130.01</v>
      </c>
      <c r="S37" t="n">
        <v>108.84</v>
      </c>
      <c r="T37" t="n">
        <v>9644.76</v>
      </c>
      <c r="U37" t="n">
        <v>0.84</v>
      </c>
      <c r="V37" t="n">
        <v>0.93</v>
      </c>
      <c r="W37" t="n">
        <v>20.68</v>
      </c>
      <c r="X37" t="n">
        <v>0.58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1.226</v>
      </c>
      <c r="E38" t="n">
        <v>81.56</v>
      </c>
      <c r="F38" t="n">
        <v>78.19</v>
      </c>
      <c r="G38" t="n">
        <v>213.25</v>
      </c>
      <c r="H38" t="n">
        <v>2.58</v>
      </c>
      <c r="I38" t="n">
        <v>22</v>
      </c>
      <c r="J38" t="n">
        <v>255</v>
      </c>
      <c r="K38" t="n">
        <v>54.38</v>
      </c>
      <c r="L38" t="n">
        <v>37</v>
      </c>
      <c r="M38" t="n">
        <v>20</v>
      </c>
      <c r="N38" t="n">
        <v>63.62</v>
      </c>
      <c r="O38" t="n">
        <v>31683.59</v>
      </c>
      <c r="P38" t="n">
        <v>1037.23</v>
      </c>
      <c r="Q38" t="n">
        <v>1261.89</v>
      </c>
      <c r="R38" t="n">
        <v>130.83</v>
      </c>
      <c r="S38" t="n">
        <v>108.84</v>
      </c>
      <c r="T38" t="n">
        <v>10050.57</v>
      </c>
      <c r="U38" t="n">
        <v>0.83</v>
      </c>
      <c r="V38" t="n">
        <v>0.93</v>
      </c>
      <c r="W38" t="n">
        <v>20.68</v>
      </c>
      <c r="X38" t="n">
        <v>0.61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1.2273</v>
      </c>
      <c r="E39" t="n">
        <v>81.48</v>
      </c>
      <c r="F39" t="n">
        <v>78.15000000000001</v>
      </c>
      <c r="G39" t="n">
        <v>223.28</v>
      </c>
      <c r="H39" t="n">
        <v>2.63</v>
      </c>
      <c r="I39" t="n">
        <v>21</v>
      </c>
      <c r="J39" t="n">
        <v>256.82</v>
      </c>
      <c r="K39" t="n">
        <v>54.38</v>
      </c>
      <c r="L39" t="n">
        <v>38</v>
      </c>
      <c r="M39" t="n">
        <v>19</v>
      </c>
      <c r="N39" t="n">
        <v>64.45</v>
      </c>
      <c r="O39" t="n">
        <v>31909.08</v>
      </c>
      <c r="P39" t="n">
        <v>1038.48</v>
      </c>
      <c r="Q39" t="n">
        <v>1261.87</v>
      </c>
      <c r="R39" t="n">
        <v>129.35</v>
      </c>
      <c r="S39" t="n">
        <v>108.84</v>
      </c>
      <c r="T39" t="n">
        <v>9315.48</v>
      </c>
      <c r="U39" t="n">
        <v>0.84</v>
      </c>
      <c r="V39" t="n">
        <v>0.93</v>
      </c>
      <c r="W39" t="n">
        <v>20.68</v>
      </c>
      <c r="X39" t="n">
        <v>0.5600000000000001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1.2285</v>
      </c>
      <c r="E40" t="n">
        <v>81.40000000000001</v>
      </c>
      <c r="F40" t="n">
        <v>78.11</v>
      </c>
      <c r="G40" t="n">
        <v>234.32</v>
      </c>
      <c r="H40" t="n">
        <v>2.68</v>
      </c>
      <c r="I40" t="n">
        <v>20</v>
      </c>
      <c r="J40" t="n">
        <v>258.66</v>
      </c>
      <c r="K40" t="n">
        <v>54.38</v>
      </c>
      <c r="L40" t="n">
        <v>39</v>
      </c>
      <c r="M40" t="n">
        <v>18</v>
      </c>
      <c r="N40" t="n">
        <v>65.28</v>
      </c>
      <c r="O40" t="n">
        <v>32135.68</v>
      </c>
      <c r="P40" t="n">
        <v>1033.36</v>
      </c>
      <c r="Q40" t="n">
        <v>1261.88</v>
      </c>
      <c r="R40" t="n">
        <v>128.28</v>
      </c>
      <c r="S40" t="n">
        <v>108.84</v>
      </c>
      <c r="T40" t="n">
        <v>8785.379999999999</v>
      </c>
      <c r="U40" t="n">
        <v>0.85</v>
      </c>
      <c r="V40" t="n">
        <v>0.93</v>
      </c>
      <c r="W40" t="n">
        <v>20.67</v>
      </c>
      <c r="X40" t="n">
        <v>0.52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1.2283</v>
      </c>
      <c r="E41" t="n">
        <v>81.41</v>
      </c>
      <c r="F41" t="n">
        <v>78.12</v>
      </c>
      <c r="G41" t="n">
        <v>234.35</v>
      </c>
      <c r="H41" t="n">
        <v>2.73</v>
      </c>
      <c r="I41" t="n">
        <v>20</v>
      </c>
      <c r="J41" t="n">
        <v>260.51</v>
      </c>
      <c r="K41" t="n">
        <v>54.38</v>
      </c>
      <c r="L41" t="n">
        <v>40</v>
      </c>
      <c r="M41" t="n">
        <v>18</v>
      </c>
      <c r="N41" t="n">
        <v>66.13</v>
      </c>
      <c r="O41" t="n">
        <v>32363.54</v>
      </c>
      <c r="P41" t="n">
        <v>1038.28</v>
      </c>
      <c r="Q41" t="n">
        <v>1261.87</v>
      </c>
      <c r="R41" t="n">
        <v>128.52</v>
      </c>
      <c r="S41" t="n">
        <v>108.84</v>
      </c>
      <c r="T41" t="n">
        <v>8906.440000000001</v>
      </c>
      <c r="U41" t="n">
        <v>0.85</v>
      </c>
      <c r="V41" t="n">
        <v>0.93</v>
      </c>
      <c r="W41" t="n">
        <v>20.68</v>
      </c>
      <c r="X41" t="n">
        <v>0.54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0.9319</v>
      </c>
      <c r="E42" t="n">
        <v>107.31</v>
      </c>
      <c r="F42" t="n">
        <v>94.47</v>
      </c>
      <c r="G42" t="n">
        <v>9.82</v>
      </c>
      <c r="H42" t="n">
        <v>0.2</v>
      </c>
      <c r="I42" t="n">
        <v>577</v>
      </c>
      <c r="J42" t="n">
        <v>89.87</v>
      </c>
      <c r="K42" t="n">
        <v>37.55</v>
      </c>
      <c r="L42" t="n">
        <v>1</v>
      </c>
      <c r="M42" t="n">
        <v>575</v>
      </c>
      <c r="N42" t="n">
        <v>11.32</v>
      </c>
      <c r="O42" t="n">
        <v>11317.98</v>
      </c>
      <c r="P42" t="n">
        <v>800.12</v>
      </c>
      <c r="Q42" t="n">
        <v>1262.84</v>
      </c>
      <c r="R42" t="n">
        <v>660.53</v>
      </c>
      <c r="S42" t="n">
        <v>108.84</v>
      </c>
      <c r="T42" t="n">
        <v>272128.73</v>
      </c>
      <c r="U42" t="n">
        <v>0.16</v>
      </c>
      <c r="V42" t="n">
        <v>0.77</v>
      </c>
      <c r="W42" t="n">
        <v>21.6</v>
      </c>
      <c r="X42" t="n">
        <v>16.85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1.0894</v>
      </c>
      <c r="E43" t="n">
        <v>91.8</v>
      </c>
      <c r="F43" t="n">
        <v>85</v>
      </c>
      <c r="G43" t="n">
        <v>19.84</v>
      </c>
      <c r="H43" t="n">
        <v>0.39</v>
      </c>
      <c r="I43" t="n">
        <v>257</v>
      </c>
      <c r="J43" t="n">
        <v>91.09999999999999</v>
      </c>
      <c r="K43" t="n">
        <v>37.55</v>
      </c>
      <c r="L43" t="n">
        <v>2</v>
      </c>
      <c r="M43" t="n">
        <v>255</v>
      </c>
      <c r="N43" t="n">
        <v>11.54</v>
      </c>
      <c r="O43" t="n">
        <v>11468.97</v>
      </c>
      <c r="P43" t="n">
        <v>711.8099999999999</v>
      </c>
      <c r="Q43" t="n">
        <v>1262.26</v>
      </c>
      <c r="R43" t="n">
        <v>351.45</v>
      </c>
      <c r="S43" t="n">
        <v>108.84</v>
      </c>
      <c r="T43" t="n">
        <v>119185.59</v>
      </c>
      <c r="U43" t="n">
        <v>0.31</v>
      </c>
      <c r="V43" t="n">
        <v>0.85</v>
      </c>
      <c r="W43" t="n">
        <v>21.09</v>
      </c>
      <c r="X43" t="n">
        <v>7.41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1.145</v>
      </c>
      <c r="E44" t="n">
        <v>87.34</v>
      </c>
      <c r="F44" t="n">
        <v>82.3</v>
      </c>
      <c r="G44" t="n">
        <v>30.11</v>
      </c>
      <c r="H44" t="n">
        <v>0.57</v>
      </c>
      <c r="I44" t="n">
        <v>164</v>
      </c>
      <c r="J44" t="n">
        <v>92.31999999999999</v>
      </c>
      <c r="K44" t="n">
        <v>37.55</v>
      </c>
      <c r="L44" t="n">
        <v>3</v>
      </c>
      <c r="M44" t="n">
        <v>162</v>
      </c>
      <c r="N44" t="n">
        <v>11.77</v>
      </c>
      <c r="O44" t="n">
        <v>11620.34</v>
      </c>
      <c r="P44" t="n">
        <v>680.45</v>
      </c>
      <c r="Q44" t="n">
        <v>1262.12</v>
      </c>
      <c r="R44" t="n">
        <v>264.41</v>
      </c>
      <c r="S44" t="n">
        <v>108.84</v>
      </c>
      <c r="T44" t="n">
        <v>76131.84</v>
      </c>
      <c r="U44" t="n">
        <v>0.41</v>
      </c>
      <c r="V44" t="n">
        <v>0.88</v>
      </c>
      <c r="W44" t="n">
        <v>20.91</v>
      </c>
      <c r="X44" t="n">
        <v>4.71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1.1736</v>
      </c>
      <c r="E45" t="n">
        <v>85.20999999999999</v>
      </c>
      <c r="F45" t="n">
        <v>81</v>
      </c>
      <c r="G45" t="n">
        <v>40.5</v>
      </c>
      <c r="H45" t="n">
        <v>0.75</v>
      </c>
      <c r="I45" t="n">
        <v>120</v>
      </c>
      <c r="J45" t="n">
        <v>93.55</v>
      </c>
      <c r="K45" t="n">
        <v>37.55</v>
      </c>
      <c r="L45" t="n">
        <v>4</v>
      </c>
      <c r="M45" t="n">
        <v>118</v>
      </c>
      <c r="N45" t="n">
        <v>12</v>
      </c>
      <c r="O45" t="n">
        <v>11772.07</v>
      </c>
      <c r="P45" t="n">
        <v>660.91</v>
      </c>
      <c r="Q45" t="n">
        <v>1261.98</v>
      </c>
      <c r="R45" t="n">
        <v>222.21</v>
      </c>
      <c r="S45" t="n">
        <v>108.84</v>
      </c>
      <c r="T45" t="n">
        <v>55251.03</v>
      </c>
      <c r="U45" t="n">
        <v>0.49</v>
      </c>
      <c r="V45" t="n">
        <v>0.89</v>
      </c>
      <c r="W45" t="n">
        <v>20.84</v>
      </c>
      <c r="X45" t="n">
        <v>3.42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1.1908</v>
      </c>
      <c r="E46" t="n">
        <v>83.98</v>
      </c>
      <c r="F46" t="n">
        <v>80.26000000000001</v>
      </c>
      <c r="G46" t="n">
        <v>51.23</v>
      </c>
      <c r="H46" t="n">
        <v>0.93</v>
      </c>
      <c r="I46" t="n">
        <v>94</v>
      </c>
      <c r="J46" t="n">
        <v>94.79000000000001</v>
      </c>
      <c r="K46" t="n">
        <v>37.55</v>
      </c>
      <c r="L46" t="n">
        <v>5</v>
      </c>
      <c r="M46" t="n">
        <v>92</v>
      </c>
      <c r="N46" t="n">
        <v>12.23</v>
      </c>
      <c r="O46" t="n">
        <v>11924.18</v>
      </c>
      <c r="P46" t="n">
        <v>646.0700000000001</v>
      </c>
      <c r="Q46" t="n">
        <v>1261.97</v>
      </c>
      <c r="R46" t="n">
        <v>198.35</v>
      </c>
      <c r="S46" t="n">
        <v>108.84</v>
      </c>
      <c r="T46" t="n">
        <v>43450.09</v>
      </c>
      <c r="U46" t="n">
        <v>0.55</v>
      </c>
      <c r="V46" t="n">
        <v>0.9</v>
      </c>
      <c r="W46" t="n">
        <v>20.79</v>
      </c>
      <c r="X46" t="n">
        <v>2.67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1.2025</v>
      </c>
      <c r="E47" t="n">
        <v>83.16</v>
      </c>
      <c r="F47" t="n">
        <v>79.76000000000001</v>
      </c>
      <c r="G47" t="n">
        <v>62.15</v>
      </c>
      <c r="H47" t="n">
        <v>1.1</v>
      </c>
      <c r="I47" t="n">
        <v>77</v>
      </c>
      <c r="J47" t="n">
        <v>96.02</v>
      </c>
      <c r="K47" t="n">
        <v>37.55</v>
      </c>
      <c r="L47" t="n">
        <v>6</v>
      </c>
      <c r="M47" t="n">
        <v>75</v>
      </c>
      <c r="N47" t="n">
        <v>12.47</v>
      </c>
      <c r="O47" t="n">
        <v>12076.67</v>
      </c>
      <c r="P47" t="n">
        <v>632.51</v>
      </c>
      <c r="Q47" t="n">
        <v>1262.04</v>
      </c>
      <c r="R47" t="n">
        <v>182.19</v>
      </c>
      <c r="S47" t="n">
        <v>108.84</v>
      </c>
      <c r="T47" t="n">
        <v>35458.35</v>
      </c>
      <c r="U47" t="n">
        <v>0.6</v>
      </c>
      <c r="V47" t="n">
        <v>0.91</v>
      </c>
      <c r="W47" t="n">
        <v>20.76</v>
      </c>
      <c r="X47" t="n">
        <v>2.18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1.2106</v>
      </c>
      <c r="E48" t="n">
        <v>82.61</v>
      </c>
      <c r="F48" t="n">
        <v>79.44</v>
      </c>
      <c r="G48" t="n">
        <v>73.33</v>
      </c>
      <c r="H48" t="n">
        <v>1.27</v>
      </c>
      <c r="I48" t="n">
        <v>65</v>
      </c>
      <c r="J48" t="n">
        <v>97.26000000000001</v>
      </c>
      <c r="K48" t="n">
        <v>37.55</v>
      </c>
      <c r="L48" t="n">
        <v>7</v>
      </c>
      <c r="M48" t="n">
        <v>63</v>
      </c>
      <c r="N48" t="n">
        <v>12.71</v>
      </c>
      <c r="O48" t="n">
        <v>12229.54</v>
      </c>
      <c r="P48" t="n">
        <v>620.05</v>
      </c>
      <c r="Q48" t="n">
        <v>1261.95</v>
      </c>
      <c r="R48" t="n">
        <v>171.3</v>
      </c>
      <c r="S48" t="n">
        <v>108.84</v>
      </c>
      <c r="T48" t="n">
        <v>30071.69</v>
      </c>
      <c r="U48" t="n">
        <v>0.64</v>
      </c>
      <c r="V48" t="n">
        <v>0.91</v>
      </c>
      <c r="W48" t="n">
        <v>20.75</v>
      </c>
      <c r="X48" t="n">
        <v>1.85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1.2169</v>
      </c>
      <c r="E49" t="n">
        <v>82.18000000000001</v>
      </c>
      <c r="F49" t="n">
        <v>79.18000000000001</v>
      </c>
      <c r="G49" t="n">
        <v>84.83</v>
      </c>
      <c r="H49" t="n">
        <v>1.43</v>
      </c>
      <c r="I49" t="n">
        <v>56</v>
      </c>
      <c r="J49" t="n">
        <v>98.5</v>
      </c>
      <c r="K49" t="n">
        <v>37.55</v>
      </c>
      <c r="L49" t="n">
        <v>8</v>
      </c>
      <c r="M49" t="n">
        <v>54</v>
      </c>
      <c r="N49" t="n">
        <v>12.95</v>
      </c>
      <c r="O49" t="n">
        <v>12382.79</v>
      </c>
      <c r="P49" t="n">
        <v>608.84</v>
      </c>
      <c r="Q49" t="n">
        <v>1261.93</v>
      </c>
      <c r="R49" t="n">
        <v>162.64</v>
      </c>
      <c r="S49" t="n">
        <v>108.84</v>
      </c>
      <c r="T49" t="n">
        <v>25785.7</v>
      </c>
      <c r="U49" t="n">
        <v>0.67</v>
      </c>
      <c r="V49" t="n">
        <v>0.91</v>
      </c>
      <c r="W49" t="n">
        <v>20.75</v>
      </c>
      <c r="X49" t="n">
        <v>1.59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1.2224</v>
      </c>
      <c r="E50" t="n">
        <v>81.81</v>
      </c>
      <c r="F50" t="n">
        <v>78.94</v>
      </c>
      <c r="G50" t="n">
        <v>96.66</v>
      </c>
      <c r="H50" t="n">
        <v>1.59</v>
      </c>
      <c r="I50" t="n">
        <v>49</v>
      </c>
      <c r="J50" t="n">
        <v>99.75</v>
      </c>
      <c r="K50" t="n">
        <v>37.55</v>
      </c>
      <c r="L50" t="n">
        <v>9</v>
      </c>
      <c r="M50" t="n">
        <v>47</v>
      </c>
      <c r="N50" t="n">
        <v>13.2</v>
      </c>
      <c r="O50" t="n">
        <v>12536.43</v>
      </c>
      <c r="P50" t="n">
        <v>597.4400000000001</v>
      </c>
      <c r="Q50" t="n">
        <v>1261.94</v>
      </c>
      <c r="R50" t="n">
        <v>155.65</v>
      </c>
      <c r="S50" t="n">
        <v>108.84</v>
      </c>
      <c r="T50" t="n">
        <v>22325.87</v>
      </c>
      <c r="U50" t="n">
        <v>0.7</v>
      </c>
      <c r="V50" t="n">
        <v>0.92</v>
      </c>
      <c r="W50" t="n">
        <v>20.71</v>
      </c>
      <c r="X50" t="n">
        <v>1.36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1.2264</v>
      </c>
      <c r="E51" t="n">
        <v>81.54000000000001</v>
      </c>
      <c r="F51" t="n">
        <v>78.79000000000001</v>
      </c>
      <c r="G51" t="n">
        <v>109.93</v>
      </c>
      <c r="H51" t="n">
        <v>1.74</v>
      </c>
      <c r="I51" t="n">
        <v>43</v>
      </c>
      <c r="J51" t="n">
        <v>101</v>
      </c>
      <c r="K51" t="n">
        <v>37.55</v>
      </c>
      <c r="L51" t="n">
        <v>10</v>
      </c>
      <c r="M51" t="n">
        <v>41</v>
      </c>
      <c r="N51" t="n">
        <v>13.45</v>
      </c>
      <c r="O51" t="n">
        <v>12690.46</v>
      </c>
      <c r="P51" t="n">
        <v>585.54</v>
      </c>
      <c r="Q51" t="n">
        <v>1261.94</v>
      </c>
      <c r="R51" t="n">
        <v>150.14</v>
      </c>
      <c r="S51" t="n">
        <v>108.84</v>
      </c>
      <c r="T51" t="n">
        <v>19601.34</v>
      </c>
      <c r="U51" t="n">
        <v>0.72</v>
      </c>
      <c r="V51" t="n">
        <v>0.92</v>
      </c>
      <c r="W51" t="n">
        <v>20.72</v>
      </c>
      <c r="X51" t="n">
        <v>1.2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1.229</v>
      </c>
      <c r="E52" t="n">
        <v>81.36</v>
      </c>
      <c r="F52" t="n">
        <v>78.69</v>
      </c>
      <c r="G52" t="n">
        <v>121.06</v>
      </c>
      <c r="H52" t="n">
        <v>1.89</v>
      </c>
      <c r="I52" t="n">
        <v>39</v>
      </c>
      <c r="J52" t="n">
        <v>102.25</v>
      </c>
      <c r="K52" t="n">
        <v>37.55</v>
      </c>
      <c r="L52" t="n">
        <v>11</v>
      </c>
      <c r="M52" t="n">
        <v>36</v>
      </c>
      <c r="N52" t="n">
        <v>13.7</v>
      </c>
      <c r="O52" t="n">
        <v>12844.88</v>
      </c>
      <c r="P52" t="n">
        <v>574.78</v>
      </c>
      <c r="Q52" t="n">
        <v>1261.96</v>
      </c>
      <c r="R52" t="n">
        <v>146.91</v>
      </c>
      <c r="S52" t="n">
        <v>108.84</v>
      </c>
      <c r="T52" t="n">
        <v>18007.42</v>
      </c>
      <c r="U52" t="n">
        <v>0.74</v>
      </c>
      <c r="V52" t="n">
        <v>0.92</v>
      </c>
      <c r="W52" t="n">
        <v>20.71</v>
      </c>
      <c r="X52" t="n">
        <v>1.1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1.2315</v>
      </c>
      <c r="E53" t="n">
        <v>81.2</v>
      </c>
      <c r="F53" t="n">
        <v>78.59999999999999</v>
      </c>
      <c r="G53" t="n">
        <v>134.74</v>
      </c>
      <c r="H53" t="n">
        <v>2.04</v>
      </c>
      <c r="I53" t="n">
        <v>35</v>
      </c>
      <c r="J53" t="n">
        <v>103.51</v>
      </c>
      <c r="K53" t="n">
        <v>37.55</v>
      </c>
      <c r="L53" t="n">
        <v>12</v>
      </c>
      <c r="M53" t="n">
        <v>27</v>
      </c>
      <c r="N53" t="n">
        <v>13.95</v>
      </c>
      <c r="O53" t="n">
        <v>12999.7</v>
      </c>
      <c r="P53" t="n">
        <v>562.83</v>
      </c>
      <c r="Q53" t="n">
        <v>1261.96</v>
      </c>
      <c r="R53" t="n">
        <v>143.69</v>
      </c>
      <c r="S53" t="n">
        <v>108.84</v>
      </c>
      <c r="T53" t="n">
        <v>16417.17</v>
      </c>
      <c r="U53" t="n">
        <v>0.76</v>
      </c>
      <c r="V53" t="n">
        <v>0.92</v>
      </c>
      <c r="W53" t="n">
        <v>20.72</v>
      </c>
      <c r="X53" t="n">
        <v>1.01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1.2333</v>
      </c>
      <c r="E54" t="n">
        <v>81.08</v>
      </c>
      <c r="F54" t="n">
        <v>78.52</v>
      </c>
      <c r="G54" t="n">
        <v>142.76</v>
      </c>
      <c r="H54" t="n">
        <v>2.18</v>
      </c>
      <c r="I54" t="n">
        <v>33</v>
      </c>
      <c r="J54" t="n">
        <v>104.76</v>
      </c>
      <c r="K54" t="n">
        <v>37.55</v>
      </c>
      <c r="L54" t="n">
        <v>13</v>
      </c>
      <c r="M54" t="n">
        <v>7</v>
      </c>
      <c r="N54" t="n">
        <v>14.21</v>
      </c>
      <c r="O54" t="n">
        <v>13154.91</v>
      </c>
      <c r="P54" t="n">
        <v>558.08</v>
      </c>
      <c r="Q54" t="n">
        <v>1262</v>
      </c>
      <c r="R54" t="n">
        <v>140.28</v>
      </c>
      <c r="S54" t="n">
        <v>108.84</v>
      </c>
      <c r="T54" t="n">
        <v>14723.57</v>
      </c>
      <c r="U54" t="n">
        <v>0.78</v>
      </c>
      <c r="V54" t="n">
        <v>0.92</v>
      </c>
      <c r="W54" t="n">
        <v>20.73</v>
      </c>
      <c r="X54" t="n">
        <v>0.93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1.2332</v>
      </c>
      <c r="E55" t="n">
        <v>81.09</v>
      </c>
      <c r="F55" t="n">
        <v>78.53</v>
      </c>
      <c r="G55" t="n">
        <v>142.77</v>
      </c>
      <c r="H55" t="n">
        <v>2.33</v>
      </c>
      <c r="I55" t="n">
        <v>33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563.88</v>
      </c>
      <c r="Q55" t="n">
        <v>1261.97</v>
      </c>
      <c r="R55" t="n">
        <v>140.36</v>
      </c>
      <c r="S55" t="n">
        <v>108.84</v>
      </c>
      <c r="T55" t="n">
        <v>14763.97</v>
      </c>
      <c r="U55" t="n">
        <v>0.78</v>
      </c>
      <c r="V55" t="n">
        <v>0.92</v>
      </c>
      <c r="W55" t="n">
        <v>20.74</v>
      </c>
      <c r="X55" t="n">
        <v>0.9399999999999999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0.9939</v>
      </c>
      <c r="E56" t="n">
        <v>100.62</v>
      </c>
      <c r="F56" t="n">
        <v>91.39</v>
      </c>
      <c r="G56" t="n">
        <v>11.54</v>
      </c>
      <c r="H56" t="n">
        <v>0.24</v>
      </c>
      <c r="I56" t="n">
        <v>475</v>
      </c>
      <c r="J56" t="n">
        <v>71.52</v>
      </c>
      <c r="K56" t="n">
        <v>32.27</v>
      </c>
      <c r="L56" t="n">
        <v>1</v>
      </c>
      <c r="M56" t="n">
        <v>473</v>
      </c>
      <c r="N56" t="n">
        <v>8.25</v>
      </c>
      <c r="O56" t="n">
        <v>9054.6</v>
      </c>
      <c r="P56" t="n">
        <v>658.9299999999999</v>
      </c>
      <c r="Q56" t="n">
        <v>1262.43</v>
      </c>
      <c r="R56" t="n">
        <v>560.3</v>
      </c>
      <c r="S56" t="n">
        <v>108.84</v>
      </c>
      <c r="T56" t="n">
        <v>222522.95</v>
      </c>
      <c r="U56" t="n">
        <v>0.19</v>
      </c>
      <c r="V56" t="n">
        <v>0.79</v>
      </c>
      <c r="W56" t="n">
        <v>21.42</v>
      </c>
      <c r="X56" t="n">
        <v>13.78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1.1248</v>
      </c>
      <c r="E57" t="n">
        <v>88.90000000000001</v>
      </c>
      <c r="F57" t="n">
        <v>83.73</v>
      </c>
      <c r="G57" t="n">
        <v>23.48</v>
      </c>
      <c r="H57" t="n">
        <v>0.48</v>
      </c>
      <c r="I57" t="n">
        <v>214</v>
      </c>
      <c r="J57" t="n">
        <v>72.7</v>
      </c>
      <c r="K57" t="n">
        <v>32.27</v>
      </c>
      <c r="L57" t="n">
        <v>2</v>
      </c>
      <c r="M57" t="n">
        <v>212</v>
      </c>
      <c r="N57" t="n">
        <v>8.43</v>
      </c>
      <c r="O57" t="n">
        <v>9200.25</v>
      </c>
      <c r="P57" t="n">
        <v>592.53</v>
      </c>
      <c r="Q57" t="n">
        <v>1262.2</v>
      </c>
      <c r="R57" t="n">
        <v>310.75</v>
      </c>
      <c r="S57" t="n">
        <v>108.84</v>
      </c>
      <c r="T57" t="n">
        <v>99050.25</v>
      </c>
      <c r="U57" t="n">
        <v>0.35</v>
      </c>
      <c r="V57" t="n">
        <v>0.87</v>
      </c>
      <c r="W57" t="n">
        <v>21</v>
      </c>
      <c r="X57" t="n">
        <v>6.13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1.1706</v>
      </c>
      <c r="E58" t="n">
        <v>85.42</v>
      </c>
      <c r="F58" t="n">
        <v>81.45999999999999</v>
      </c>
      <c r="G58" t="n">
        <v>35.94</v>
      </c>
      <c r="H58" t="n">
        <v>0.71</v>
      </c>
      <c r="I58" t="n">
        <v>136</v>
      </c>
      <c r="J58" t="n">
        <v>73.88</v>
      </c>
      <c r="K58" t="n">
        <v>32.27</v>
      </c>
      <c r="L58" t="n">
        <v>3</v>
      </c>
      <c r="M58" t="n">
        <v>134</v>
      </c>
      <c r="N58" t="n">
        <v>8.609999999999999</v>
      </c>
      <c r="O58" t="n">
        <v>9346.23</v>
      </c>
      <c r="P58" t="n">
        <v>565.05</v>
      </c>
      <c r="Q58" t="n">
        <v>1261.97</v>
      </c>
      <c r="R58" t="n">
        <v>237.6</v>
      </c>
      <c r="S58" t="n">
        <v>108.84</v>
      </c>
      <c r="T58" t="n">
        <v>62868.19</v>
      </c>
      <c r="U58" t="n">
        <v>0.46</v>
      </c>
      <c r="V58" t="n">
        <v>0.89</v>
      </c>
      <c r="W58" t="n">
        <v>20.86</v>
      </c>
      <c r="X58" t="n">
        <v>3.88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1.1934</v>
      </c>
      <c r="E59" t="n">
        <v>83.79000000000001</v>
      </c>
      <c r="F59" t="n">
        <v>80.41</v>
      </c>
      <c r="G59" t="n">
        <v>48.73</v>
      </c>
      <c r="H59" t="n">
        <v>0.93</v>
      </c>
      <c r="I59" t="n">
        <v>99</v>
      </c>
      <c r="J59" t="n">
        <v>75.06999999999999</v>
      </c>
      <c r="K59" t="n">
        <v>32.27</v>
      </c>
      <c r="L59" t="n">
        <v>4</v>
      </c>
      <c r="M59" t="n">
        <v>97</v>
      </c>
      <c r="N59" t="n">
        <v>8.800000000000001</v>
      </c>
      <c r="O59" t="n">
        <v>9492.549999999999</v>
      </c>
      <c r="P59" t="n">
        <v>545.26</v>
      </c>
      <c r="Q59" t="n">
        <v>1262.05</v>
      </c>
      <c r="R59" t="n">
        <v>202.37</v>
      </c>
      <c r="S59" t="n">
        <v>108.84</v>
      </c>
      <c r="T59" t="n">
        <v>45437.12</v>
      </c>
      <c r="U59" t="n">
        <v>0.54</v>
      </c>
      <c r="V59" t="n">
        <v>0.9</v>
      </c>
      <c r="W59" t="n">
        <v>20.82</v>
      </c>
      <c r="X59" t="n">
        <v>2.82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1.2076</v>
      </c>
      <c r="E60" t="n">
        <v>82.81</v>
      </c>
      <c r="F60" t="n">
        <v>79.77</v>
      </c>
      <c r="G60" t="n">
        <v>62.16</v>
      </c>
      <c r="H60" t="n">
        <v>1.15</v>
      </c>
      <c r="I60" t="n">
        <v>77</v>
      </c>
      <c r="J60" t="n">
        <v>76.26000000000001</v>
      </c>
      <c r="K60" t="n">
        <v>32.27</v>
      </c>
      <c r="L60" t="n">
        <v>5</v>
      </c>
      <c r="M60" t="n">
        <v>75</v>
      </c>
      <c r="N60" t="n">
        <v>8.99</v>
      </c>
      <c r="O60" t="n">
        <v>9639.200000000001</v>
      </c>
      <c r="P60" t="n">
        <v>528.22</v>
      </c>
      <c r="Q60" t="n">
        <v>1261.97</v>
      </c>
      <c r="R60" t="n">
        <v>181.74</v>
      </c>
      <c r="S60" t="n">
        <v>108.84</v>
      </c>
      <c r="T60" t="n">
        <v>35234.99</v>
      </c>
      <c r="U60" t="n">
        <v>0.6</v>
      </c>
      <c r="V60" t="n">
        <v>0.91</v>
      </c>
      <c r="W60" t="n">
        <v>20.78</v>
      </c>
      <c r="X60" t="n">
        <v>2.18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1.2166</v>
      </c>
      <c r="E61" t="n">
        <v>82.2</v>
      </c>
      <c r="F61" t="n">
        <v>79.37</v>
      </c>
      <c r="G61" t="n">
        <v>75.59</v>
      </c>
      <c r="H61" t="n">
        <v>1.36</v>
      </c>
      <c r="I61" t="n">
        <v>63</v>
      </c>
      <c r="J61" t="n">
        <v>77.45</v>
      </c>
      <c r="K61" t="n">
        <v>32.27</v>
      </c>
      <c r="L61" t="n">
        <v>6</v>
      </c>
      <c r="M61" t="n">
        <v>61</v>
      </c>
      <c r="N61" t="n">
        <v>9.18</v>
      </c>
      <c r="O61" t="n">
        <v>9786.190000000001</v>
      </c>
      <c r="P61" t="n">
        <v>512.29</v>
      </c>
      <c r="Q61" t="n">
        <v>1261.95</v>
      </c>
      <c r="R61" t="n">
        <v>169.14</v>
      </c>
      <c r="S61" t="n">
        <v>108.84</v>
      </c>
      <c r="T61" t="n">
        <v>29001.06</v>
      </c>
      <c r="U61" t="n">
        <v>0.64</v>
      </c>
      <c r="V61" t="n">
        <v>0.91</v>
      </c>
      <c r="W61" t="n">
        <v>20.75</v>
      </c>
      <c r="X61" t="n">
        <v>1.79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1.2239</v>
      </c>
      <c r="E62" t="n">
        <v>81.70999999999999</v>
      </c>
      <c r="F62" t="n">
        <v>79.06</v>
      </c>
      <c r="G62" t="n">
        <v>91.22</v>
      </c>
      <c r="H62" t="n">
        <v>1.56</v>
      </c>
      <c r="I62" t="n">
        <v>52</v>
      </c>
      <c r="J62" t="n">
        <v>78.65000000000001</v>
      </c>
      <c r="K62" t="n">
        <v>32.27</v>
      </c>
      <c r="L62" t="n">
        <v>7</v>
      </c>
      <c r="M62" t="n">
        <v>50</v>
      </c>
      <c r="N62" t="n">
        <v>9.380000000000001</v>
      </c>
      <c r="O62" t="n">
        <v>9933.52</v>
      </c>
      <c r="P62" t="n">
        <v>496.39</v>
      </c>
      <c r="Q62" t="n">
        <v>1261.91</v>
      </c>
      <c r="R62" t="n">
        <v>158.69</v>
      </c>
      <c r="S62" t="n">
        <v>108.84</v>
      </c>
      <c r="T62" t="n">
        <v>23832.95</v>
      </c>
      <c r="U62" t="n">
        <v>0.6899999999999999</v>
      </c>
      <c r="V62" t="n">
        <v>0.92</v>
      </c>
      <c r="W62" t="n">
        <v>20.74</v>
      </c>
      <c r="X62" t="n">
        <v>1.47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1.2284</v>
      </c>
      <c r="E63" t="n">
        <v>81.41</v>
      </c>
      <c r="F63" t="n">
        <v>78.86</v>
      </c>
      <c r="G63" t="n">
        <v>105.15</v>
      </c>
      <c r="H63" t="n">
        <v>1.75</v>
      </c>
      <c r="I63" t="n">
        <v>45</v>
      </c>
      <c r="J63" t="n">
        <v>79.84</v>
      </c>
      <c r="K63" t="n">
        <v>32.27</v>
      </c>
      <c r="L63" t="n">
        <v>8</v>
      </c>
      <c r="M63" t="n">
        <v>27</v>
      </c>
      <c r="N63" t="n">
        <v>9.57</v>
      </c>
      <c r="O63" t="n">
        <v>10081.19</v>
      </c>
      <c r="P63" t="n">
        <v>483.58</v>
      </c>
      <c r="Q63" t="n">
        <v>1261.88</v>
      </c>
      <c r="R63" t="n">
        <v>152.21</v>
      </c>
      <c r="S63" t="n">
        <v>108.84</v>
      </c>
      <c r="T63" t="n">
        <v>20628.11</v>
      </c>
      <c r="U63" t="n">
        <v>0.72</v>
      </c>
      <c r="V63" t="n">
        <v>0.92</v>
      </c>
      <c r="W63" t="n">
        <v>20.73</v>
      </c>
      <c r="X63" t="n">
        <v>1.28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1.2283</v>
      </c>
      <c r="E64" t="n">
        <v>81.41</v>
      </c>
      <c r="F64" t="n">
        <v>78.89</v>
      </c>
      <c r="G64" t="n">
        <v>107.57</v>
      </c>
      <c r="H64" t="n">
        <v>1.94</v>
      </c>
      <c r="I64" t="n">
        <v>44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483.91</v>
      </c>
      <c r="Q64" t="n">
        <v>1262.01</v>
      </c>
      <c r="R64" t="n">
        <v>151.49</v>
      </c>
      <c r="S64" t="n">
        <v>108.84</v>
      </c>
      <c r="T64" t="n">
        <v>20271.58</v>
      </c>
      <c r="U64" t="n">
        <v>0.72</v>
      </c>
      <c r="V64" t="n">
        <v>0.92</v>
      </c>
      <c r="W64" t="n">
        <v>20.78</v>
      </c>
      <c r="X64" t="n">
        <v>1.3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1.1043</v>
      </c>
      <c r="E65" t="n">
        <v>90.55</v>
      </c>
      <c r="F65" t="n">
        <v>85.70999999999999</v>
      </c>
      <c r="G65" t="n">
        <v>18.17</v>
      </c>
      <c r="H65" t="n">
        <v>0.43</v>
      </c>
      <c r="I65" t="n">
        <v>283</v>
      </c>
      <c r="J65" t="n">
        <v>39.78</v>
      </c>
      <c r="K65" t="n">
        <v>19.54</v>
      </c>
      <c r="L65" t="n">
        <v>1</v>
      </c>
      <c r="M65" t="n">
        <v>281</v>
      </c>
      <c r="N65" t="n">
        <v>4.24</v>
      </c>
      <c r="O65" t="n">
        <v>5140</v>
      </c>
      <c r="P65" t="n">
        <v>392.35</v>
      </c>
      <c r="Q65" t="n">
        <v>1262.1</v>
      </c>
      <c r="R65" t="n">
        <v>375.69</v>
      </c>
      <c r="S65" t="n">
        <v>108.84</v>
      </c>
      <c r="T65" t="n">
        <v>131176.47</v>
      </c>
      <c r="U65" t="n">
        <v>0.29</v>
      </c>
      <c r="V65" t="n">
        <v>0.85</v>
      </c>
      <c r="W65" t="n">
        <v>21.1</v>
      </c>
      <c r="X65" t="n">
        <v>8.119999999999999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1.1862</v>
      </c>
      <c r="E66" t="n">
        <v>84.3</v>
      </c>
      <c r="F66" t="n">
        <v>81.2</v>
      </c>
      <c r="G66" t="n">
        <v>38.67</v>
      </c>
      <c r="H66" t="n">
        <v>0.84</v>
      </c>
      <c r="I66" t="n">
        <v>126</v>
      </c>
      <c r="J66" t="n">
        <v>40.89</v>
      </c>
      <c r="K66" t="n">
        <v>19.54</v>
      </c>
      <c r="L66" t="n">
        <v>2</v>
      </c>
      <c r="M66" t="n">
        <v>124</v>
      </c>
      <c r="N66" t="n">
        <v>4.35</v>
      </c>
      <c r="O66" t="n">
        <v>5277.26</v>
      </c>
      <c r="P66" t="n">
        <v>347.51</v>
      </c>
      <c r="Q66" t="n">
        <v>1262.03</v>
      </c>
      <c r="R66" t="n">
        <v>228.64</v>
      </c>
      <c r="S66" t="n">
        <v>108.84</v>
      </c>
      <c r="T66" t="n">
        <v>58436.78</v>
      </c>
      <c r="U66" t="n">
        <v>0.48</v>
      </c>
      <c r="V66" t="n">
        <v>0.89</v>
      </c>
      <c r="W66" t="n">
        <v>20.86</v>
      </c>
      <c r="X66" t="n">
        <v>3.61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1.2085</v>
      </c>
      <c r="E67" t="n">
        <v>82.75</v>
      </c>
      <c r="F67" t="n">
        <v>80.09</v>
      </c>
      <c r="G67" t="n">
        <v>55.88</v>
      </c>
      <c r="H67" t="n">
        <v>1.22</v>
      </c>
      <c r="I67" t="n">
        <v>86</v>
      </c>
      <c r="J67" t="n">
        <v>42.01</v>
      </c>
      <c r="K67" t="n">
        <v>19.54</v>
      </c>
      <c r="L67" t="n">
        <v>3</v>
      </c>
      <c r="M67" t="n">
        <v>7</v>
      </c>
      <c r="N67" t="n">
        <v>4.46</v>
      </c>
      <c r="O67" t="n">
        <v>5414.79</v>
      </c>
      <c r="P67" t="n">
        <v>324.64</v>
      </c>
      <c r="Q67" t="n">
        <v>1262.23</v>
      </c>
      <c r="R67" t="n">
        <v>189.26</v>
      </c>
      <c r="S67" t="n">
        <v>108.84</v>
      </c>
      <c r="T67" t="n">
        <v>38949.28</v>
      </c>
      <c r="U67" t="n">
        <v>0.58</v>
      </c>
      <c r="V67" t="n">
        <v>0.9</v>
      </c>
      <c r="W67" t="n">
        <v>20.88</v>
      </c>
      <c r="X67" t="n">
        <v>2.5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1.2081</v>
      </c>
      <c r="E68" t="n">
        <v>82.78</v>
      </c>
      <c r="F68" t="n">
        <v>80.12</v>
      </c>
      <c r="G68" t="n">
        <v>55.9</v>
      </c>
      <c r="H68" t="n">
        <v>1.59</v>
      </c>
      <c r="I68" t="n">
        <v>86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331.96</v>
      </c>
      <c r="Q68" t="n">
        <v>1262.16</v>
      </c>
      <c r="R68" t="n">
        <v>189.4</v>
      </c>
      <c r="S68" t="n">
        <v>108.84</v>
      </c>
      <c r="T68" t="n">
        <v>39017.38</v>
      </c>
      <c r="U68" t="n">
        <v>0.57</v>
      </c>
      <c r="V68" t="n">
        <v>0.9</v>
      </c>
      <c r="W68" t="n">
        <v>20.9</v>
      </c>
      <c r="X68" t="n">
        <v>2.53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0.7708</v>
      </c>
      <c r="E69" t="n">
        <v>129.74</v>
      </c>
      <c r="F69" t="n">
        <v>102.87</v>
      </c>
      <c r="G69" t="n">
        <v>7.24</v>
      </c>
      <c r="H69" t="n">
        <v>0.12</v>
      </c>
      <c r="I69" t="n">
        <v>853</v>
      </c>
      <c r="J69" t="n">
        <v>141.81</v>
      </c>
      <c r="K69" t="n">
        <v>47.83</v>
      </c>
      <c r="L69" t="n">
        <v>1</v>
      </c>
      <c r="M69" t="n">
        <v>851</v>
      </c>
      <c r="N69" t="n">
        <v>22.98</v>
      </c>
      <c r="O69" t="n">
        <v>17723.39</v>
      </c>
      <c r="P69" t="n">
        <v>1181.99</v>
      </c>
      <c r="Q69" t="n">
        <v>1263</v>
      </c>
      <c r="R69" t="n">
        <v>933.75</v>
      </c>
      <c r="S69" t="n">
        <v>108.84</v>
      </c>
      <c r="T69" t="n">
        <v>407357.83</v>
      </c>
      <c r="U69" t="n">
        <v>0.12</v>
      </c>
      <c r="V69" t="n">
        <v>0.7</v>
      </c>
      <c r="W69" t="n">
        <v>22.09</v>
      </c>
      <c r="X69" t="n">
        <v>25.24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0.9918</v>
      </c>
      <c r="E70" t="n">
        <v>100.82</v>
      </c>
      <c r="F70" t="n">
        <v>88.11</v>
      </c>
      <c r="G70" t="n">
        <v>14.56</v>
      </c>
      <c r="H70" t="n">
        <v>0.25</v>
      </c>
      <c r="I70" t="n">
        <v>363</v>
      </c>
      <c r="J70" t="n">
        <v>143.17</v>
      </c>
      <c r="K70" t="n">
        <v>47.83</v>
      </c>
      <c r="L70" t="n">
        <v>2</v>
      </c>
      <c r="M70" t="n">
        <v>361</v>
      </c>
      <c r="N70" t="n">
        <v>23.34</v>
      </c>
      <c r="O70" t="n">
        <v>17891.86</v>
      </c>
      <c r="P70" t="n">
        <v>1008.61</v>
      </c>
      <c r="Q70" t="n">
        <v>1262.43</v>
      </c>
      <c r="R70" t="n">
        <v>452.46</v>
      </c>
      <c r="S70" t="n">
        <v>108.84</v>
      </c>
      <c r="T70" t="n">
        <v>169164.44</v>
      </c>
      <c r="U70" t="n">
        <v>0.24</v>
      </c>
      <c r="V70" t="n">
        <v>0.82</v>
      </c>
      <c r="W70" t="n">
        <v>21.27</v>
      </c>
      <c r="X70" t="n">
        <v>10.51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1.0738</v>
      </c>
      <c r="E71" t="n">
        <v>93.13</v>
      </c>
      <c r="F71" t="n">
        <v>84.22</v>
      </c>
      <c r="G71" t="n">
        <v>21.88</v>
      </c>
      <c r="H71" t="n">
        <v>0.37</v>
      </c>
      <c r="I71" t="n">
        <v>231</v>
      </c>
      <c r="J71" t="n">
        <v>144.54</v>
      </c>
      <c r="K71" t="n">
        <v>47.83</v>
      </c>
      <c r="L71" t="n">
        <v>3</v>
      </c>
      <c r="M71" t="n">
        <v>229</v>
      </c>
      <c r="N71" t="n">
        <v>23.71</v>
      </c>
      <c r="O71" t="n">
        <v>18060.85</v>
      </c>
      <c r="P71" t="n">
        <v>959.8</v>
      </c>
      <c r="Q71" t="n">
        <v>1262.17</v>
      </c>
      <c r="R71" t="n">
        <v>327.14</v>
      </c>
      <c r="S71" t="n">
        <v>108.84</v>
      </c>
      <c r="T71" t="n">
        <v>107161.75</v>
      </c>
      <c r="U71" t="n">
        <v>0.33</v>
      </c>
      <c r="V71" t="n">
        <v>0.86</v>
      </c>
      <c r="W71" t="n">
        <v>21.02</v>
      </c>
      <c r="X71" t="n">
        <v>6.63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1.1167</v>
      </c>
      <c r="E72" t="n">
        <v>89.55</v>
      </c>
      <c r="F72" t="n">
        <v>82.44</v>
      </c>
      <c r="G72" t="n">
        <v>29.27</v>
      </c>
      <c r="H72" t="n">
        <v>0.49</v>
      </c>
      <c r="I72" t="n">
        <v>169</v>
      </c>
      <c r="J72" t="n">
        <v>145.92</v>
      </c>
      <c r="K72" t="n">
        <v>47.83</v>
      </c>
      <c r="L72" t="n">
        <v>4</v>
      </c>
      <c r="M72" t="n">
        <v>167</v>
      </c>
      <c r="N72" t="n">
        <v>24.09</v>
      </c>
      <c r="O72" t="n">
        <v>18230.35</v>
      </c>
      <c r="P72" t="n">
        <v>935.16</v>
      </c>
      <c r="Q72" t="n">
        <v>1262.06</v>
      </c>
      <c r="R72" t="n">
        <v>268.28</v>
      </c>
      <c r="S72" t="n">
        <v>108.84</v>
      </c>
      <c r="T72" t="n">
        <v>78042.34</v>
      </c>
      <c r="U72" t="n">
        <v>0.41</v>
      </c>
      <c r="V72" t="n">
        <v>0.88</v>
      </c>
      <c r="W72" t="n">
        <v>20.94</v>
      </c>
      <c r="X72" t="n">
        <v>4.85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1.1436</v>
      </c>
      <c r="E73" t="n">
        <v>87.44</v>
      </c>
      <c r="F73" t="n">
        <v>81.37</v>
      </c>
      <c r="G73" t="n">
        <v>36.71</v>
      </c>
      <c r="H73" t="n">
        <v>0.6</v>
      </c>
      <c r="I73" t="n">
        <v>133</v>
      </c>
      <c r="J73" t="n">
        <v>147.3</v>
      </c>
      <c r="K73" t="n">
        <v>47.83</v>
      </c>
      <c r="L73" t="n">
        <v>5</v>
      </c>
      <c r="M73" t="n">
        <v>131</v>
      </c>
      <c r="N73" t="n">
        <v>24.47</v>
      </c>
      <c r="O73" t="n">
        <v>18400.38</v>
      </c>
      <c r="P73" t="n">
        <v>918.37</v>
      </c>
      <c r="Q73" t="n">
        <v>1262.13</v>
      </c>
      <c r="R73" t="n">
        <v>234.01</v>
      </c>
      <c r="S73" t="n">
        <v>108.84</v>
      </c>
      <c r="T73" t="n">
        <v>61085.76</v>
      </c>
      <c r="U73" t="n">
        <v>0.47</v>
      </c>
      <c r="V73" t="n">
        <v>0.89</v>
      </c>
      <c r="W73" t="n">
        <v>20.86</v>
      </c>
      <c r="X73" t="n">
        <v>3.78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1.1611</v>
      </c>
      <c r="E74" t="n">
        <v>86.12</v>
      </c>
      <c r="F74" t="n">
        <v>80.72</v>
      </c>
      <c r="G74" t="n">
        <v>44.03</v>
      </c>
      <c r="H74" t="n">
        <v>0.71</v>
      </c>
      <c r="I74" t="n">
        <v>110</v>
      </c>
      <c r="J74" t="n">
        <v>148.68</v>
      </c>
      <c r="K74" t="n">
        <v>47.83</v>
      </c>
      <c r="L74" t="n">
        <v>6</v>
      </c>
      <c r="M74" t="n">
        <v>108</v>
      </c>
      <c r="N74" t="n">
        <v>24.85</v>
      </c>
      <c r="O74" t="n">
        <v>18570.94</v>
      </c>
      <c r="P74" t="n">
        <v>906.46</v>
      </c>
      <c r="Q74" t="n">
        <v>1262.04</v>
      </c>
      <c r="R74" t="n">
        <v>212.74</v>
      </c>
      <c r="S74" t="n">
        <v>108.84</v>
      </c>
      <c r="T74" t="n">
        <v>50565.62</v>
      </c>
      <c r="U74" t="n">
        <v>0.51</v>
      </c>
      <c r="V74" t="n">
        <v>0.9</v>
      </c>
      <c r="W74" t="n">
        <v>20.83</v>
      </c>
      <c r="X74" t="n">
        <v>3.13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1.1745</v>
      </c>
      <c r="E75" t="n">
        <v>85.14</v>
      </c>
      <c r="F75" t="n">
        <v>80.23</v>
      </c>
      <c r="G75" t="n">
        <v>51.76</v>
      </c>
      <c r="H75" t="n">
        <v>0.83</v>
      </c>
      <c r="I75" t="n">
        <v>93</v>
      </c>
      <c r="J75" t="n">
        <v>150.07</v>
      </c>
      <c r="K75" t="n">
        <v>47.83</v>
      </c>
      <c r="L75" t="n">
        <v>7</v>
      </c>
      <c r="M75" t="n">
        <v>91</v>
      </c>
      <c r="N75" t="n">
        <v>25.24</v>
      </c>
      <c r="O75" t="n">
        <v>18742.03</v>
      </c>
      <c r="P75" t="n">
        <v>896.61</v>
      </c>
      <c r="Q75" t="n">
        <v>1262.01</v>
      </c>
      <c r="R75" t="n">
        <v>197.57</v>
      </c>
      <c r="S75" t="n">
        <v>108.84</v>
      </c>
      <c r="T75" t="n">
        <v>43066.63</v>
      </c>
      <c r="U75" t="n">
        <v>0.55</v>
      </c>
      <c r="V75" t="n">
        <v>0.9</v>
      </c>
      <c r="W75" t="n">
        <v>20.78</v>
      </c>
      <c r="X75" t="n">
        <v>2.64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1.1844</v>
      </c>
      <c r="E76" t="n">
        <v>84.43000000000001</v>
      </c>
      <c r="F76" t="n">
        <v>79.86</v>
      </c>
      <c r="G76" t="n">
        <v>59.16</v>
      </c>
      <c r="H76" t="n">
        <v>0.9399999999999999</v>
      </c>
      <c r="I76" t="n">
        <v>81</v>
      </c>
      <c r="J76" t="n">
        <v>151.46</v>
      </c>
      <c r="K76" t="n">
        <v>47.83</v>
      </c>
      <c r="L76" t="n">
        <v>8</v>
      </c>
      <c r="M76" t="n">
        <v>79</v>
      </c>
      <c r="N76" t="n">
        <v>25.63</v>
      </c>
      <c r="O76" t="n">
        <v>18913.66</v>
      </c>
      <c r="P76" t="n">
        <v>887.55</v>
      </c>
      <c r="Q76" t="n">
        <v>1261.96</v>
      </c>
      <c r="R76" t="n">
        <v>185.32</v>
      </c>
      <c r="S76" t="n">
        <v>108.84</v>
      </c>
      <c r="T76" t="n">
        <v>37004.74</v>
      </c>
      <c r="U76" t="n">
        <v>0.59</v>
      </c>
      <c r="V76" t="n">
        <v>0.91</v>
      </c>
      <c r="W76" t="n">
        <v>20.77</v>
      </c>
      <c r="X76" t="n">
        <v>2.28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1.1923</v>
      </c>
      <c r="E77" t="n">
        <v>83.87</v>
      </c>
      <c r="F77" t="n">
        <v>79.59</v>
      </c>
      <c r="G77" t="n">
        <v>67.26000000000001</v>
      </c>
      <c r="H77" t="n">
        <v>1.04</v>
      </c>
      <c r="I77" t="n">
        <v>71</v>
      </c>
      <c r="J77" t="n">
        <v>152.85</v>
      </c>
      <c r="K77" t="n">
        <v>47.83</v>
      </c>
      <c r="L77" t="n">
        <v>9</v>
      </c>
      <c r="M77" t="n">
        <v>69</v>
      </c>
      <c r="N77" t="n">
        <v>26.03</v>
      </c>
      <c r="O77" t="n">
        <v>19085.83</v>
      </c>
      <c r="P77" t="n">
        <v>879.9299999999999</v>
      </c>
      <c r="Q77" t="n">
        <v>1261.98</v>
      </c>
      <c r="R77" t="n">
        <v>176.56</v>
      </c>
      <c r="S77" t="n">
        <v>108.84</v>
      </c>
      <c r="T77" t="n">
        <v>32670.81</v>
      </c>
      <c r="U77" t="n">
        <v>0.62</v>
      </c>
      <c r="V77" t="n">
        <v>0.91</v>
      </c>
      <c r="W77" t="n">
        <v>20.76</v>
      </c>
      <c r="X77" t="n">
        <v>2.01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1.1984</v>
      </c>
      <c r="E78" t="n">
        <v>83.45</v>
      </c>
      <c r="F78" t="n">
        <v>79.37</v>
      </c>
      <c r="G78" t="n">
        <v>74.41</v>
      </c>
      <c r="H78" t="n">
        <v>1.15</v>
      </c>
      <c r="I78" t="n">
        <v>64</v>
      </c>
      <c r="J78" t="n">
        <v>154.25</v>
      </c>
      <c r="K78" t="n">
        <v>47.83</v>
      </c>
      <c r="L78" t="n">
        <v>10</v>
      </c>
      <c r="M78" t="n">
        <v>62</v>
      </c>
      <c r="N78" t="n">
        <v>26.43</v>
      </c>
      <c r="O78" t="n">
        <v>19258.55</v>
      </c>
      <c r="P78" t="n">
        <v>873.58</v>
      </c>
      <c r="Q78" t="n">
        <v>1261.98</v>
      </c>
      <c r="R78" t="n">
        <v>169.06</v>
      </c>
      <c r="S78" t="n">
        <v>108.84</v>
      </c>
      <c r="T78" t="n">
        <v>28956.63</v>
      </c>
      <c r="U78" t="n">
        <v>0.64</v>
      </c>
      <c r="V78" t="n">
        <v>0.91</v>
      </c>
      <c r="W78" t="n">
        <v>20.75</v>
      </c>
      <c r="X78" t="n">
        <v>1.78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1.203</v>
      </c>
      <c r="E79" t="n">
        <v>83.13</v>
      </c>
      <c r="F79" t="n">
        <v>79.22</v>
      </c>
      <c r="G79" t="n">
        <v>81.95999999999999</v>
      </c>
      <c r="H79" t="n">
        <v>1.25</v>
      </c>
      <c r="I79" t="n">
        <v>58</v>
      </c>
      <c r="J79" t="n">
        <v>155.66</v>
      </c>
      <c r="K79" t="n">
        <v>47.83</v>
      </c>
      <c r="L79" t="n">
        <v>11</v>
      </c>
      <c r="M79" t="n">
        <v>56</v>
      </c>
      <c r="N79" t="n">
        <v>26.83</v>
      </c>
      <c r="O79" t="n">
        <v>19431.82</v>
      </c>
      <c r="P79" t="n">
        <v>868.03</v>
      </c>
      <c r="Q79" t="n">
        <v>1262</v>
      </c>
      <c r="R79" t="n">
        <v>164.57</v>
      </c>
      <c r="S79" t="n">
        <v>108.84</v>
      </c>
      <c r="T79" t="n">
        <v>26742.62</v>
      </c>
      <c r="U79" t="n">
        <v>0.66</v>
      </c>
      <c r="V79" t="n">
        <v>0.91</v>
      </c>
      <c r="W79" t="n">
        <v>20.74</v>
      </c>
      <c r="X79" t="n">
        <v>1.64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1.2072</v>
      </c>
      <c r="E80" t="n">
        <v>82.83</v>
      </c>
      <c r="F80" t="n">
        <v>79.06999999999999</v>
      </c>
      <c r="G80" t="n">
        <v>89.52</v>
      </c>
      <c r="H80" t="n">
        <v>1.35</v>
      </c>
      <c r="I80" t="n">
        <v>53</v>
      </c>
      <c r="J80" t="n">
        <v>157.07</v>
      </c>
      <c r="K80" t="n">
        <v>47.83</v>
      </c>
      <c r="L80" t="n">
        <v>12</v>
      </c>
      <c r="M80" t="n">
        <v>51</v>
      </c>
      <c r="N80" t="n">
        <v>27.24</v>
      </c>
      <c r="O80" t="n">
        <v>19605.66</v>
      </c>
      <c r="P80" t="n">
        <v>860.8099999999999</v>
      </c>
      <c r="Q80" t="n">
        <v>1261.92</v>
      </c>
      <c r="R80" t="n">
        <v>159.74</v>
      </c>
      <c r="S80" t="n">
        <v>108.84</v>
      </c>
      <c r="T80" t="n">
        <v>24354.11</v>
      </c>
      <c r="U80" t="n">
        <v>0.68</v>
      </c>
      <c r="V80" t="n">
        <v>0.92</v>
      </c>
      <c r="W80" t="n">
        <v>20.73</v>
      </c>
      <c r="X80" t="n">
        <v>1.49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1.2107</v>
      </c>
      <c r="E81" t="n">
        <v>82.59999999999999</v>
      </c>
      <c r="F81" t="n">
        <v>78.95</v>
      </c>
      <c r="G81" t="n">
        <v>96.68000000000001</v>
      </c>
      <c r="H81" t="n">
        <v>1.45</v>
      </c>
      <c r="I81" t="n">
        <v>49</v>
      </c>
      <c r="J81" t="n">
        <v>158.48</v>
      </c>
      <c r="K81" t="n">
        <v>47.83</v>
      </c>
      <c r="L81" t="n">
        <v>13</v>
      </c>
      <c r="M81" t="n">
        <v>47</v>
      </c>
      <c r="N81" t="n">
        <v>27.65</v>
      </c>
      <c r="O81" t="n">
        <v>19780.06</v>
      </c>
      <c r="P81" t="n">
        <v>855</v>
      </c>
      <c r="Q81" t="n">
        <v>1261.9</v>
      </c>
      <c r="R81" t="n">
        <v>155.6</v>
      </c>
      <c r="S81" t="n">
        <v>108.84</v>
      </c>
      <c r="T81" t="n">
        <v>22301.14</v>
      </c>
      <c r="U81" t="n">
        <v>0.7</v>
      </c>
      <c r="V81" t="n">
        <v>0.92</v>
      </c>
      <c r="W81" t="n">
        <v>20.72</v>
      </c>
      <c r="X81" t="n">
        <v>1.37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1.214</v>
      </c>
      <c r="E82" t="n">
        <v>82.37</v>
      </c>
      <c r="F82" t="n">
        <v>78.84999999999999</v>
      </c>
      <c r="G82" t="n">
        <v>105.13</v>
      </c>
      <c r="H82" t="n">
        <v>1.55</v>
      </c>
      <c r="I82" t="n">
        <v>45</v>
      </c>
      <c r="J82" t="n">
        <v>159.9</v>
      </c>
      <c r="K82" t="n">
        <v>47.83</v>
      </c>
      <c r="L82" t="n">
        <v>14</v>
      </c>
      <c r="M82" t="n">
        <v>43</v>
      </c>
      <c r="N82" t="n">
        <v>28.07</v>
      </c>
      <c r="O82" t="n">
        <v>19955.16</v>
      </c>
      <c r="P82" t="n">
        <v>849.22</v>
      </c>
      <c r="Q82" t="n">
        <v>1261.95</v>
      </c>
      <c r="R82" t="n">
        <v>152.14</v>
      </c>
      <c r="S82" t="n">
        <v>108.84</v>
      </c>
      <c r="T82" t="n">
        <v>20594.37</v>
      </c>
      <c r="U82" t="n">
        <v>0.72</v>
      </c>
      <c r="V82" t="n">
        <v>0.92</v>
      </c>
      <c r="W82" t="n">
        <v>20.72</v>
      </c>
      <c r="X82" t="n">
        <v>1.26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1.2164</v>
      </c>
      <c r="E83" t="n">
        <v>82.20999999999999</v>
      </c>
      <c r="F83" t="n">
        <v>78.77</v>
      </c>
      <c r="G83" t="n">
        <v>112.52</v>
      </c>
      <c r="H83" t="n">
        <v>1.65</v>
      </c>
      <c r="I83" t="n">
        <v>42</v>
      </c>
      <c r="J83" t="n">
        <v>161.32</v>
      </c>
      <c r="K83" t="n">
        <v>47.83</v>
      </c>
      <c r="L83" t="n">
        <v>15</v>
      </c>
      <c r="M83" t="n">
        <v>40</v>
      </c>
      <c r="N83" t="n">
        <v>28.5</v>
      </c>
      <c r="O83" t="n">
        <v>20130.71</v>
      </c>
      <c r="P83" t="n">
        <v>844.37</v>
      </c>
      <c r="Q83" t="n">
        <v>1261.96</v>
      </c>
      <c r="R83" t="n">
        <v>149.55</v>
      </c>
      <c r="S83" t="n">
        <v>108.84</v>
      </c>
      <c r="T83" t="n">
        <v>19311.79</v>
      </c>
      <c r="U83" t="n">
        <v>0.73</v>
      </c>
      <c r="V83" t="n">
        <v>0.92</v>
      </c>
      <c r="W83" t="n">
        <v>20.71</v>
      </c>
      <c r="X83" t="n">
        <v>1.18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1.2191</v>
      </c>
      <c r="E84" t="n">
        <v>82.03</v>
      </c>
      <c r="F84" t="n">
        <v>78.67</v>
      </c>
      <c r="G84" t="n">
        <v>121.03</v>
      </c>
      <c r="H84" t="n">
        <v>1.74</v>
      </c>
      <c r="I84" t="n">
        <v>39</v>
      </c>
      <c r="J84" t="n">
        <v>162.75</v>
      </c>
      <c r="K84" t="n">
        <v>47.83</v>
      </c>
      <c r="L84" t="n">
        <v>16</v>
      </c>
      <c r="M84" t="n">
        <v>37</v>
      </c>
      <c r="N84" t="n">
        <v>28.92</v>
      </c>
      <c r="O84" t="n">
        <v>20306.85</v>
      </c>
      <c r="P84" t="n">
        <v>839.03</v>
      </c>
      <c r="Q84" t="n">
        <v>1261.99</v>
      </c>
      <c r="R84" t="n">
        <v>146.65</v>
      </c>
      <c r="S84" t="n">
        <v>108.84</v>
      </c>
      <c r="T84" t="n">
        <v>17878.87</v>
      </c>
      <c r="U84" t="n">
        <v>0.74</v>
      </c>
      <c r="V84" t="n">
        <v>0.92</v>
      </c>
      <c r="W84" t="n">
        <v>20.7</v>
      </c>
      <c r="X84" t="n">
        <v>1.09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1.2208</v>
      </c>
      <c r="E85" t="n">
        <v>81.92</v>
      </c>
      <c r="F85" t="n">
        <v>78.62</v>
      </c>
      <c r="G85" t="n">
        <v>127.49</v>
      </c>
      <c r="H85" t="n">
        <v>1.83</v>
      </c>
      <c r="I85" t="n">
        <v>37</v>
      </c>
      <c r="J85" t="n">
        <v>164.19</v>
      </c>
      <c r="K85" t="n">
        <v>47.83</v>
      </c>
      <c r="L85" t="n">
        <v>17</v>
      </c>
      <c r="M85" t="n">
        <v>35</v>
      </c>
      <c r="N85" t="n">
        <v>29.36</v>
      </c>
      <c r="O85" t="n">
        <v>20483.57</v>
      </c>
      <c r="P85" t="n">
        <v>832.9400000000001</v>
      </c>
      <c r="Q85" t="n">
        <v>1261.89</v>
      </c>
      <c r="R85" t="n">
        <v>145.04</v>
      </c>
      <c r="S85" t="n">
        <v>108.84</v>
      </c>
      <c r="T85" t="n">
        <v>17081.47</v>
      </c>
      <c r="U85" t="n">
        <v>0.75</v>
      </c>
      <c r="V85" t="n">
        <v>0.92</v>
      </c>
      <c r="W85" t="n">
        <v>20.7</v>
      </c>
      <c r="X85" t="n">
        <v>1.03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1.2237</v>
      </c>
      <c r="E86" t="n">
        <v>81.72</v>
      </c>
      <c r="F86" t="n">
        <v>78.51000000000001</v>
      </c>
      <c r="G86" t="n">
        <v>138.54</v>
      </c>
      <c r="H86" t="n">
        <v>1.93</v>
      </c>
      <c r="I86" t="n">
        <v>34</v>
      </c>
      <c r="J86" t="n">
        <v>165.62</v>
      </c>
      <c r="K86" t="n">
        <v>47.83</v>
      </c>
      <c r="L86" t="n">
        <v>18</v>
      </c>
      <c r="M86" t="n">
        <v>32</v>
      </c>
      <c r="N86" t="n">
        <v>29.8</v>
      </c>
      <c r="O86" t="n">
        <v>20660.89</v>
      </c>
      <c r="P86" t="n">
        <v>825.7</v>
      </c>
      <c r="Q86" t="n">
        <v>1261.92</v>
      </c>
      <c r="R86" t="n">
        <v>141.34</v>
      </c>
      <c r="S86" t="n">
        <v>108.84</v>
      </c>
      <c r="T86" t="n">
        <v>15249.19</v>
      </c>
      <c r="U86" t="n">
        <v>0.77</v>
      </c>
      <c r="V86" t="n">
        <v>0.92</v>
      </c>
      <c r="W86" t="n">
        <v>20.69</v>
      </c>
      <c r="X86" t="n">
        <v>0.92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1.2252</v>
      </c>
      <c r="E87" t="n">
        <v>81.62</v>
      </c>
      <c r="F87" t="n">
        <v>78.45999999999999</v>
      </c>
      <c r="G87" t="n">
        <v>147.12</v>
      </c>
      <c r="H87" t="n">
        <v>2.02</v>
      </c>
      <c r="I87" t="n">
        <v>32</v>
      </c>
      <c r="J87" t="n">
        <v>167.07</v>
      </c>
      <c r="K87" t="n">
        <v>47.83</v>
      </c>
      <c r="L87" t="n">
        <v>19</v>
      </c>
      <c r="M87" t="n">
        <v>30</v>
      </c>
      <c r="N87" t="n">
        <v>30.24</v>
      </c>
      <c r="O87" t="n">
        <v>20838.81</v>
      </c>
      <c r="P87" t="n">
        <v>822.34</v>
      </c>
      <c r="Q87" t="n">
        <v>1261.95</v>
      </c>
      <c r="R87" t="n">
        <v>139.76</v>
      </c>
      <c r="S87" t="n">
        <v>108.84</v>
      </c>
      <c r="T87" t="n">
        <v>14465.78</v>
      </c>
      <c r="U87" t="n">
        <v>0.78</v>
      </c>
      <c r="V87" t="n">
        <v>0.92</v>
      </c>
      <c r="W87" t="n">
        <v>20.69</v>
      </c>
      <c r="X87" t="n">
        <v>0.88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1.2261</v>
      </c>
      <c r="E88" t="n">
        <v>81.56</v>
      </c>
      <c r="F88" t="n">
        <v>78.44</v>
      </c>
      <c r="G88" t="n">
        <v>151.81</v>
      </c>
      <c r="H88" t="n">
        <v>2.1</v>
      </c>
      <c r="I88" t="n">
        <v>31</v>
      </c>
      <c r="J88" t="n">
        <v>168.51</v>
      </c>
      <c r="K88" t="n">
        <v>47.83</v>
      </c>
      <c r="L88" t="n">
        <v>20</v>
      </c>
      <c r="M88" t="n">
        <v>29</v>
      </c>
      <c r="N88" t="n">
        <v>30.69</v>
      </c>
      <c r="O88" t="n">
        <v>21017.33</v>
      </c>
      <c r="P88" t="n">
        <v>817.5</v>
      </c>
      <c r="Q88" t="n">
        <v>1261.91</v>
      </c>
      <c r="R88" t="n">
        <v>138.84</v>
      </c>
      <c r="S88" t="n">
        <v>108.84</v>
      </c>
      <c r="T88" t="n">
        <v>14012.49</v>
      </c>
      <c r="U88" t="n">
        <v>0.78</v>
      </c>
      <c r="V88" t="n">
        <v>0.92</v>
      </c>
      <c r="W88" t="n">
        <v>20.69</v>
      </c>
      <c r="X88" t="n">
        <v>0.85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1.2279</v>
      </c>
      <c r="E89" t="n">
        <v>81.44</v>
      </c>
      <c r="F89" t="n">
        <v>78.38</v>
      </c>
      <c r="G89" t="n">
        <v>162.16</v>
      </c>
      <c r="H89" t="n">
        <v>2.19</v>
      </c>
      <c r="I89" t="n">
        <v>29</v>
      </c>
      <c r="J89" t="n">
        <v>169.97</v>
      </c>
      <c r="K89" t="n">
        <v>47.83</v>
      </c>
      <c r="L89" t="n">
        <v>21</v>
      </c>
      <c r="M89" t="n">
        <v>27</v>
      </c>
      <c r="N89" t="n">
        <v>31.14</v>
      </c>
      <c r="O89" t="n">
        <v>21196.47</v>
      </c>
      <c r="P89" t="n">
        <v>812.15</v>
      </c>
      <c r="Q89" t="n">
        <v>1261.9</v>
      </c>
      <c r="R89" t="n">
        <v>137.15</v>
      </c>
      <c r="S89" t="n">
        <v>108.84</v>
      </c>
      <c r="T89" t="n">
        <v>13178.65</v>
      </c>
      <c r="U89" t="n">
        <v>0.79</v>
      </c>
      <c r="V89" t="n">
        <v>0.92</v>
      </c>
      <c r="W89" t="n">
        <v>20.68</v>
      </c>
      <c r="X89" t="n">
        <v>0.79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1.2288</v>
      </c>
      <c r="E90" t="n">
        <v>81.38</v>
      </c>
      <c r="F90" t="n">
        <v>78.34</v>
      </c>
      <c r="G90" t="n">
        <v>167.88</v>
      </c>
      <c r="H90" t="n">
        <v>2.28</v>
      </c>
      <c r="I90" t="n">
        <v>28</v>
      </c>
      <c r="J90" t="n">
        <v>171.42</v>
      </c>
      <c r="K90" t="n">
        <v>47.83</v>
      </c>
      <c r="L90" t="n">
        <v>22</v>
      </c>
      <c r="M90" t="n">
        <v>26</v>
      </c>
      <c r="N90" t="n">
        <v>31.6</v>
      </c>
      <c r="O90" t="n">
        <v>21376.23</v>
      </c>
      <c r="P90" t="n">
        <v>805.9</v>
      </c>
      <c r="Q90" t="n">
        <v>1261.88</v>
      </c>
      <c r="R90" t="n">
        <v>136.01</v>
      </c>
      <c r="S90" t="n">
        <v>108.84</v>
      </c>
      <c r="T90" t="n">
        <v>12614.91</v>
      </c>
      <c r="U90" t="n">
        <v>0.8</v>
      </c>
      <c r="V90" t="n">
        <v>0.92</v>
      </c>
      <c r="W90" t="n">
        <v>20.68</v>
      </c>
      <c r="X90" t="n">
        <v>0.76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1.2305</v>
      </c>
      <c r="E91" t="n">
        <v>81.27</v>
      </c>
      <c r="F91" t="n">
        <v>78.29000000000001</v>
      </c>
      <c r="G91" t="n">
        <v>180.67</v>
      </c>
      <c r="H91" t="n">
        <v>2.36</v>
      </c>
      <c r="I91" t="n">
        <v>26</v>
      </c>
      <c r="J91" t="n">
        <v>172.89</v>
      </c>
      <c r="K91" t="n">
        <v>47.83</v>
      </c>
      <c r="L91" t="n">
        <v>23</v>
      </c>
      <c r="M91" t="n">
        <v>24</v>
      </c>
      <c r="N91" t="n">
        <v>32.06</v>
      </c>
      <c r="O91" t="n">
        <v>21556.61</v>
      </c>
      <c r="P91" t="n">
        <v>799.7</v>
      </c>
      <c r="Q91" t="n">
        <v>1261.9</v>
      </c>
      <c r="R91" t="n">
        <v>134.14</v>
      </c>
      <c r="S91" t="n">
        <v>108.84</v>
      </c>
      <c r="T91" t="n">
        <v>11686.87</v>
      </c>
      <c r="U91" t="n">
        <v>0.8100000000000001</v>
      </c>
      <c r="V91" t="n">
        <v>0.93</v>
      </c>
      <c r="W91" t="n">
        <v>20.68</v>
      </c>
      <c r="X91" t="n">
        <v>0.71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1.2312</v>
      </c>
      <c r="E92" t="n">
        <v>81.22</v>
      </c>
      <c r="F92" t="n">
        <v>78.27</v>
      </c>
      <c r="G92" t="n">
        <v>187.86</v>
      </c>
      <c r="H92" t="n">
        <v>2.44</v>
      </c>
      <c r="I92" t="n">
        <v>25</v>
      </c>
      <c r="J92" t="n">
        <v>174.35</v>
      </c>
      <c r="K92" t="n">
        <v>47.83</v>
      </c>
      <c r="L92" t="n">
        <v>24</v>
      </c>
      <c r="M92" t="n">
        <v>23</v>
      </c>
      <c r="N92" t="n">
        <v>32.53</v>
      </c>
      <c r="O92" t="n">
        <v>21737.62</v>
      </c>
      <c r="P92" t="n">
        <v>796.96</v>
      </c>
      <c r="Q92" t="n">
        <v>1261.91</v>
      </c>
      <c r="R92" t="n">
        <v>133.56</v>
      </c>
      <c r="S92" t="n">
        <v>108.84</v>
      </c>
      <c r="T92" t="n">
        <v>11404.27</v>
      </c>
      <c r="U92" t="n">
        <v>0.8100000000000001</v>
      </c>
      <c r="V92" t="n">
        <v>0.93</v>
      </c>
      <c r="W92" t="n">
        <v>20.68</v>
      </c>
      <c r="X92" t="n">
        <v>0.6899999999999999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1.2323</v>
      </c>
      <c r="E93" t="n">
        <v>81.15000000000001</v>
      </c>
      <c r="F93" t="n">
        <v>78.23</v>
      </c>
      <c r="G93" t="n">
        <v>195.57</v>
      </c>
      <c r="H93" t="n">
        <v>2.52</v>
      </c>
      <c r="I93" t="n">
        <v>24</v>
      </c>
      <c r="J93" t="n">
        <v>175.83</v>
      </c>
      <c r="K93" t="n">
        <v>47.83</v>
      </c>
      <c r="L93" t="n">
        <v>25</v>
      </c>
      <c r="M93" t="n">
        <v>22</v>
      </c>
      <c r="N93" t="n">
        <v>33</v>
      </c>
      <c r="O93" t="n">
        <v>21919.27</v>
      </c>
      <c r="P93" t="n">
        <v>791.24</v>
      </c>
      <c r="Q93" t="n">
        <v>1261.95</v>
      </c>
      <c r="R93" t="n">
        <v>132.3</v>
      </c>
      <c r="S93" t="n">
        <v>108.84</v>
      </c>
      <c r="T93" t="n">
        <v>10776.46</v>
      </c>
      <c r="U93" t="n">
        <v>0.82</v>
      </c>
      <c r="V93" t="n">
        <v>0.93</v>
      </c>
      <c r="W93" t="n">
        <v>20.67</v>
      </c>
      <c r="X93" t="n">
        <v>0.64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1.233</v>
      </c>
      <c r="E94" t="n">
        <v>81.09999999999999</v>
      </c>
      <c r="F94" t="n">
        <v>78.20999999999999</v>
      </c>
      <c r="G94" t="n">
        <v>204.03</v>
      </c>
      <c r="H94" t="n">
        <v>2.6</v>
      </c>
      <c r="I94" t="n">
        <v>23</v>
      </c>
      <c r="J94" t="n">
        <v>177.3</v>
      </c>
      <c r="K94" t="n">
        <v>47.83</v>
      </c>
      <c r="L94" t="n">
        <v>26</v>
      </c>
      <c r="M94" t="n">
        <v>21</v>
      </c>
      <c r="N94" t="n">
        <v>33.48</v>
      </c>
      <c r="O94" t="n">
        <v>22101.56</v>
      </c>
      <c r="P94" t="n">
        <v>786.9400000000001</v>
      </c>
      <c r="Q94" t="n">
        <v>1261.92</v>
      </c>
      <c r="R94" t="n">
        <v>131.66</v>
      </c>
      <c r="S94" t="n">
        <v>108.84</v>
      </c>
      <c r="T94" t="n">
        <v>10460.6</v>
      </c>
      <c r="U94" t="n">
        <v>0.83</v>
      </c>
      <c r="V94" t="n">
        <v>0.93</v>
      </c>
      <c r="W94" t="n">
        <v>20.68</v>
      </c>
      <c r="X94" t="n">
        <v>0.63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1.2342</v>
      </c>
      <c r="E95" t="n">
        <v>81.02</v>
      </c>
      <c r="F95" t="n">
        <v>78.16</v>
      </c>
      <c r="G95" t="n">
        <v>213.16</v>
      </c>
      <c r="H95" t="n">
        <v>2.68</v>
      </c>
      <c r="I95" t="n">
        <v>22</v>
      </c>
      <c r="J95" t="n">
        <v>178.79</v>
      </c>
      <c r="K95" t="n">
        <v>47.83</v>
      </c>
      <c r="L95" t="n">
        <v>27</v>
      </c>
      <c r="M95" t="n">
        <v>20</v>
      </c>
      <c r="N95" t="n">
        <v>33.96</v>
      </c>
      <c r="O95" t="n">
        <v>22284.51</v>
      </c>
      <c r="P95" t="n">
        <v>781.59</v>
      </c>
      <c r="Q95" t="n">
        <v>1261.91</v>
      </c>
      <c r="R95" t="n">
        <v>129.98</v>
      </c>
      <c r="S95" t="n">
        <v>108.84</v>
      </c>
      <c r="T95" t="n">
        <v>9629.110000000001</v>
      </c>
      <c r="U95" t="n">
        <v>0.84</v>
      </c>
      <c r="V95" t="n">
        <v>0.93</v>
      </c>
      <c r="W95" t="n">
        <v>20.67</v>
      </c>
      <c r="X95" t="n">
        <v>0.58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1.2349</v>
      </c>
      <c r="E96" t="n">
        <v>80.98</v>
      </c>
      <c r="F96" t="n">
        <v>78.14</v>
      </c>
      <c r="G96" t="n">
        <v>223.27</v>
      </c>
      <c r="H96" t="n">
        <v>2.75</v>
      </c>
      <c r="I96" t="n">
        <v>21</v>
      </c>
      <c r="J96" t="n">
        <v>180.28</v>
      </c>
      <c r="K96" t="n">
        <v>47.83</v>
      </c>
      <c r="L96" t="n">
        <v>28</v>
      </c>
      <c r="M96" t="n">
        <v>18</v>
      </c>
      <c r="N96" t="n">
        <v>34.45</v>
      </c>
      <c r="O96" t="n">
        <v>22468.11</v>
      </c>
      <c r="P96" t="n">
        <v>773.8200000000001</v>
      </c>
      <c r="Q96" t="n">
        <v>1261.9</v>
      </c>
      <c r="R96" t="n">
        <v>129.44</v>
      </c>
      <c r="S96" t="n">
        <v>108.84</v>
      </c>
      <c r="T96" t="n">
        <v>9363.530000000001</v>
      </c>
      <c r="U96" t="n">
        <v>0.84</v>
      </c>
      <c r="V96" t="n">
        <v>0.93</v>
      </c>
      <c r="W96" t="n">
        <v>20.67</v>
      </c>
      <c r="X96" t="n">
        <v>0.5600000000000001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1.2357</v>
      </c>
      <c r="E97" t="n">
        <v>80.92</v>
      </c>
      <c r="F97" t="n">
        <v>78.12</v>
      </c>
      <c r="G97" t="n">
        <v>234.35</v>
      </c>
      <c r="H97" t="n">
        <v>2.83</v>
      </c>
      <c r="I97" t="n">
        <v>20</v>
      </c>
      <c r="J97" t="n">
        <v>181.77</v>
      </c>
      <c r="K97" t="n">
        <v>47.83</v>
      </c>
      <c r="L97" t="n">
        <v>29</v>
      </c>
      <c r="M97" t="n">
        <v>15</v>
      </c>
      <c r="N97" t="n">
        <v>34.94</v>
      </c>
      <c r="O97" t="n">
        <v>22652.51</v>
      </c>
      <c r="P97" t="n">
        <v>767.96</v>
      </c>
      <c r="Q97" t="n">
        <v>1261.92</v>
      </c>
      <c r="R97" t="n">
        <v>128.3</v>
      </c>
      <c r="S97" t="n">
        <v>108.84</v>
      </c>
      <c r="T97" t="n">
        <v>8799.459999999999</v>
      </c>
      <c r="U97" t="n">
        <v>0.85</v>
      </c>
      <c r="V97" t="n">
        <v>0.93</v>
      </c>
      <c r="W97" t="n">
        <v>20.68</v>
      </c>
      <c r="X97" t="n">
        <v>0.53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1.2355</v>
      </c>
      <c r="E98" t="n">
        <v>80.94</v>
      </c>
      <c r="F98" t="n">
        <v>78.13</v>
      </c>
      <c r="G98" t="n">
        <v>234.39</v>
      </c>
      <c r="H98" t="n">
        <v>2.9</v>
      </c>
      <c r="I98" t="n">
        <v>20</v>
      </c>
      <c r="J98" t="n">
        <v>183.27</v>
      </c>
      <c r="K98" t="n">
        <v>47.83</v>
      </c>
      <c r="L98" t="n">
        <v>30</v>
      </c>
      <c r="M98" t="n">
        <v>12</v>
      </c>
      <c r="N98" t="n">
        <v>35.44</v>
      </c>
      <c r="O98" t="n">
        <v>22837.46</v>
      </c>
      <c r="P98" t="n">
        <v>771.88</v>
      </c>
      <c r="Q98" t="n">
        <v>1261.95</v>
      </c>
      <c r="R98" t="n">
        <v>128.68</v>
      </c>
      <c r="S98" t="n">
        <v>108.84</v>
      </c>
      <c r="T98" t="n">
        <v>8989.559999999999</v>
      </c>
      <c r="U98" t="n">
        <v>0.85</v>
      </c>
      <c r="V98" t="n">
        <v>0.93</v>
      </c>
      <c r="W98" t="n">
        <v>20.68</v>
      </c>
      <c r="X98" t="n">
        <v>0.55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1.2355</v>
      </c>
      <c r="E99" t="n">
        <v>80.94</v>
      </c>
      <c r="F99" t="n">
        <v>78.13</v>
      </c>
      <c r="G99" t="n">
        <v>234.4</v>
      </c>
      <c r="H99" t="n">
        <v>2.98</v>
      </c>
      <c r="I99" t="n">
        <v>20</v>
      </c>
      <c r="J99" t="n">
        <v>184.78</v>
      </c>
      <c r="K99" t="n">
        <v>47.83</v>
      </c>
      <c r="L99" t="n">
        <v>31</v>
      </c>
      <c r="M99" t="n">
        <v>6</v>
      </c>
      <c r="N99" t="n">
        <v>35.95</v>
      </c>
      <c r="O99" t="n">
        <v>23023.09</v>
      </c>
      <c r="P99" t="n">
        <v>770.3099999999999</v>
      </c>
      <c r="Q99" t="n">
        <v>1261.9</v>
      </c>
      <c r="R99" t="n">
        <v>128.61</v>
      </c>
      <c r="S99" t="n">
        <v>108.84</v>
      </c>
      <c r="T99" t="n">
        <v>8953.02</v>
      </c>
      <c r="U99" t="n">
        <v>0.85</v>
      </c>
      <c r="V99" t="n">
        <v>0.93</v>
      </c>
      <c r="W99" t="n">
        <v>20.69</v>
      </c>
      <c r="X99" t="n">
        <v>0.55</v>
      </c>
      <c r="Y99" t="n">
        <v>0.5</v>
      </c>
      <c r="Z99" t="n">
        <v>10</v>
      </c>
    </row>
    <row r="100">
      <c r="A100" t="n">
        <v>31</v>
      </c>
      <c r="B100" t="n">
        <v>70</v>
      </c>
      <c r="C100" t="inlineStr">
        <is>
          <t xml:space="preserve">CONCLUIDO	</t>
        </is>
      </c>
      <c r="D100" t="n">
        <v>1.2352</v>
      </c>
      <c r="E100" t="n">
        <v>80.95999999999999</v>
      </c>
      <c r="F100" t="n">
        <v>78.15000000000001</v>
      </c>
      <c r="G100" t="n">
        <v>234.46</v>
      </c>
      <c r="H100" t="n">
        <v>3.05</v>
      </c>
      <c r="I100" t="n">
        <v>20</v>
      </c>
      <c r="J100" t="n">
        <v>186.29</v>
      </c>
      <c r="K100" t="n">
        <v>47.83</v>
      </c>
      <c r="L100" t="n">
        <v>32</v>
      </c>
      <c r="M100" t="n">
        <v>1</v>
      </c>
      <c r="N100" t="n">
        <v>36.46</v>
      </c>
      <c r="O100" t="n">
        <v>23209.42</v>
      </c>
      <c r="P100" t="n">
        <v>773.6900000000001</v>
      </c>
      <c r="Q100" t="n">
        <v>1261.91</v>
      </c>
      <c r="R100" t="n">
        <v>129.03</v>
      </c>
      <c r="S100" t="n">
        <v>108.84</v>
      </c>
      <c r="T100" t="n">
        <v>9164.620000000001</v>
      </c>
      <c r="U100" t="n">
        <v>0.84</v>
      </c>
      <c r="V100" t="n">
        <v>0.93</v>
      </c>
      <c r="W100" t="n">
        <v>20.7</v>
      </c>
      <c r="X100" t="n">
        <v>0.57</v>
      </c>
      <c r="Y100" t="n">
        <v>0.5</v>
      </c>
      <c r="Z100" t="n">
        <v>10</v>
      </c>
    </row>
    <row r="101">
      <c r="A101" t="n">
        <v>32</v>
      </c>
      <c r="B101" t="n">
        <v>70</v>
      </c>
      <c r="C101" t="inlineStr">
        <is>
          <t xml:space="preserve">CONCLUIDO	</t>
        </is>
      </c>
      <c r="D101" t="n">
        <v>1.2352</v>
      </c>
      <c r="E101" t="n">
        <v>80.95999999999999</v>
      </c>
      <c r="F101" t="n">
        <v>78.15000000000001</v>
      </c>
      <c r="G101" t="n">
        <v>234.45</v>
      </c>
      <c r="H101" t="n">
        <v>3.12</v>
      </c>
      <c r="I101" t="n">
        <v>20</v>
      </c>
      <c r="J101" t="n">
        <v>187.8</v>
      </c>
      <c r="K101" t="n">
        <v>47.83</v>
      </c>
      <c r="L101" t="n">
        <v>33</v>
      </c>
      <c r="M101" t="n">
        <v>0</v>
      </c>
      <c r="N101" t="n">
        <v>36.98</v>
      </c>
      <c r="O101" t="n">
        <v>23396.44</v>
      </c>
      <c r="P101" t="n">
        <v>778.28</v>
      </c>
      <c r="Q101" t="n">
        <v>1261.89</v>
      </c>
      <c r="R101" t="n">
        <v>128.82</v>
      </c>
      <c r="S101" t="n">
        <v>108.84</v>
      </c>
      <c r="T101" t="n">
        <v>9057.889999999999</v>
      </c>
      <c r="U101" t="n">
        <v>0.84</v>
      </c>
      <c r="V101" t="n">
        <v>0.93</v>
      </c>
      <c r="W101" t="n">
        <v>20.7</v>
      </c>
      <c r="X101" t="n">
        <v>0.57</v>
      </c>
      <c r="Y101" t="n">
        <v>0.5</v>
      </c>
      <c r="Z101" t="n">
        <v>10</v>
      </c>
    </row>
    <row r="102">
      <c r="A102" t="n">
        <v>0</v>
      </c>
      <c r="B102" t="n">
        <v>90</v>
      </c>
      <c r="C102" t="inlineStr">
        <is>
          <t xml:space="preserve">CONCLUIDO	</t>
        </is>
      </c>
      <c r="D102" t="n">
        <v>0.6763</v>
      </c>
      <c r="E102" t="n">
        <v>147.86</v>
      </c>
      <c r="F102" t="n">
        <v>108.53</v>
      </c>
      <c r="G102" t="n">
        <v>6.27</v>
      </c>
      <c r="H102" t="n">
        <v>0.1</v>
      </c>
      <c r="I102" t="n">
        <v>1038</v>
      </c>
      <c r="J102" t="n">
        <v>176.73</v>
      </c>
      <c r="K102" t="n">
        <v>52.44</v>
      </c>
      <c r="L102" t="n">
        <v>1</v>
      </c>
      <c r="M102" t="n">
        <v>1036</v>
      </c>
      <c r="N102" t="n">
        <v>33.29</v>
      </c>
      <c r="O102" t="n">
        <v>22031.19</v>
      </c>
      <c r="P102" t="n">
        <v>1436.96</v>
      </c>
      <c r="Q102" t="n">
        <v>1263.35</v>
      </c>
      <c r="R102" t="n">
        <v>1120.84</v>
      </c>
      <c r="S102" t="n">
        <v>108.84</v>
      </c>
      <c r="T102" t="n">
        <v>499979.17</v>
      </c>
      <c r="U102" t="n">
        <v>0.1</v>
      </c>
      <c r="V102" t="n">
        <v>0.67</v>
      </c>
      <c r="W102" t="n">
        <v>22.34</v>
      </c>
      <c r="X102" t="n">
        <v>30.9</v>
      </c>
      <c r="Y102" t="n">
        <v>0.5</v>
      </c>
      <c r="Z102" t="n">
        <v>10</v>
      </c>
    </row>
    <row r="103">
      <c r="A103" t="n">
        <v>1</v>
      </c>
      <c r="B103" t="n">
        <v>90</v>
      </c>
      <c r="C103" t="inlineStr">
        <is>
          <t xml:space="preserve">CONCLUIDO	</t>
        </is>
      </c>
      <c r="D103" t="n">
        <v>0.9283</v>
      </c>
      <c r="E103" t="n">
        <v>107.72</v>
      </c>
      <c r="F103" t="n">
        <v>90.05</v>
      </c>
      <c r="G103" t="n">
        <v>12.59</v>
      </c>
      <c r="H103" t="n">
        <v>0.2</v>
      </c>
      <c r="I103" t="n">
        <v>429</v>
      </c>
      <c r="J103" t="n">
        <v>178.21</v>
      </c>
      <c r="K103" t="n">
        <v>52.44</v>
      </c>
      <c r="L103" t="n">
        <v>2</v>
      </c>
      <c r="M103" t="n">
        <v>427</v>
      </c>
      <c r="N103" t="n">
        <v>33.77</v>
      </c>
      <c r="O103" t="n">
        <v>22213.89</v>
      </c>
      <c r="P103" t="n">
        <v>1190.36</v>
      </c>
      <c r="Q103" t="n">
        <v>1262.54</v>
      </c>
      <c r="R103" t="n">
        <v>516.86</v>
      </c>
      <c r="S103" t="n">
        <v>108.84</v>
      </c>
      <c r="T103" t="n">
        <v>201034.3</v>
      </c>
      <c r="U103" t="n">
        <v>0.21</v>
      </c>
      <c r="V103" t="n">
        <v>0.8</v>
      </c>
      <c r="W103" t="n">
        <v>21.34</v>
      </c>
      <c r="X103" t="n">
        <v>12.44</v>
      </c>
      <c r="Y103" t="n">
        <v>0.5</v>
      </c>
      <c r="Z103" t="n">
        <v>10</v>
      </c>
    </row>
    <row r="104">
      <c r="A104" t="n">
        <v>2</v>
      </c>
      <c r="B104" t="n">
        <v>90</v>
      </c>
      <c r="C104" t="inlineStr">
        <is>
          <t xml:space="preserve">CONCLUIDO	</t>
        </is>
      </c>
      <c r="D104" t="n">
        <v>1.0261</v>
      </c>
      <c r="E104" t="n">
        <v>97.45999999999999</v>
      </c>
      <c r="F104" t="n">
        <v>85.40000000000001</v>
      </c>
      <c r="G104" t="n">
        <v>18.91</v>
      </c>
      <c r="H104" t="n">
        <v>0.3</v>
      </c>
      <c r="I104" t="n">
        <v>271</v>
      </c>
      <c r="J104" t="n">
        <v>179.7</v>
      </c>
      <c r="K104" t="n">
        <v>52.44</v>
      </c>
      <c r="L104" t="n">
        <v>3</v>
      </c>
      <c r="M104" t="n">
        <v>269</v>
      </c>
      <c r="N104" t="n">
        <v>34.26</v>
      </c>
      <c r="O104" t="n">
        <v>22397.24</v>
      </c>
      <c r="P104" t="n">
        <v>1126.22</v>
      </c>
      <c r="Q104" t="n">
        <v>1262.22</v>
      </c>
      <c r="R104" t="n">
        <v>365.56</v>
      </c>
      <c r="S104" t="n">
        <v>108.84</v>
      </c>
      <c r="T104" t="n">
        <v>126170.82</v>
      </c>
      <c r="U104" t="n">
        <v>0.3</v>
      </c>
      <c r="V104" t="n">
        <v>0.85</v>
      </c>
      <c r="W104" t="n">
        <v>21.08</v>
      </c>
      <c r="X104" t="n">
        <v>7.81</v>
      </c>
      <c r="Y104" t="n">
        <v>0.5</v>
      </c>
      <c r="Z104" t="n">
        <v>10</v>
      </c>
    </row>
    <row r="105">
      <c r="A105" t="n">
        <v>3</v>
      </c>
      <c r="B105" t="n">
        <v>90</v>
      </c>
      <c r="C105" t="inlineStr">
        <is>
          <t xml:space="preserve">CONCLUIDO	</t>
        </is>
      </c>
      <c r="D105" t="n">
        <v>1.0782</v>
      </c>
      <c r="E105" t="n">
        <v>92.75</v>
      </c>
      <c r="F105" t="n">
        <v>83.28</v>
      </c>
      <c r="G105" t="n">
        <v>25.24</v>
      </c>
      <c r="H105" t="n">
        <v>0.39</v>
      </c>
      <c r="I105" t="n">
        <v>198</v>
      </c>
      <c r="J105" t="n">
        <v>181.19</v>
      </c>
      <c r="K105" t="n">
        <v>52.44</v>
      </c>
      <c r="L105" t="n">
        <v>4</v>
      </c>
      <c r="M105" t="n">
        <v>196</v>
      </c>
      <c r="N105" t="n">
        <v>34.75</v>
      </c>
      <c r="O105" t="n">
        <v>22581.25</v>
      </c>
      <c r="P105" t="n">
        <v>1095.37</v>
      </c>
      <c r="Q105" t="n">
        <v>1262.14</v>
      </c>
      <c r="R105" t="n">
        <v>295.89</v>
      </c>
      <c r="S105" t="n">
        <v>108.84</v>
      </c>
      <c r="T105" t="n">
        <v>91702.67</v>
      </c>
      <c r="U105" t="n">
        <v>0.37</v>
      </c>
      <c r="V105" t="n">
        <v>0.87</v>
      </c>
      <c r="W105" t="n">
        <v>20.98</v>
      </c>
      <c r="X105" t="n">
        <v>5.69</v>
      </c>
      <c r="Y105" t="n">
        <v>0.5</v>
      </c>
      <c r="Z105" t="n">
        <v>10</v>
      </c>
    </row>
    <row r="106">
      <c r="A106" t="n">
        <v>4</v>
      </c>
      <c r="B106" t="n">
        <v>90</v>
      </c>
      <c r="C106" t="inlineStr">
        <is>
          <t xml:space="preserve">CONCLUIDO	</t>
        </is>
      </c>
      <c r="D106" t="n">
        <v>1.1113</v>
      </c>
      <c r="E106" t="n">
        <v>89.98999999999999</v>
      </c>
      <c r="F106" t="n">
        <v>82.02</v>
      </c>
      <c r="G106" t="n">
        <v>31.55</v>
      </c>
      <c r="H106" t="n">
        <v>0.49</v>
      </c>
      <c r="I106" t="n">
        <v>156</v>
      </c>
      <c r="J106" t="n">
        <v>182.69</v>
      </c>
      <c r="K106" t="n">
        <v>52.44</v>
      </c>
      <c r="L106" t="n">
        <v>5</v>
      </c>
      <c r="M106" t="n">
        <v>154</v>
      </c>
      <c r="N106" t="n">
        <v>35.25</v>
      </c>
      <c r="O106" t="n">
        <v>22766.06</v>
      </c>
      <c r="P106" t="n">
        <v>1075.8</v>
      </c>
      <c r="Q106" t="n">
        <v>1262.02</v>
      </c>
      <c r="R106" t="n">
        <v>255.57</v>
      </c>
      <c r="S106" t="n">
        <v>108.84</v>
      </c>
      <c r="T106" t="n">
        <v>71752.59</v>
      </c>
      <c r="U106" t="n">
        <v>0.43</v>
      </c>
      <c r="V106" t="n">
        <v>0.88</v>
      </c>
      <c r="W106" t="n">
        <v>20.89</v>
      </c>
      <c r="X106" t="n">
        <v>4.43</v>
      </c>
      <c r="Y106" t="n">
        <v>0.5</v>
      </c>
      <c r="Z106" t="n">
        <v>10</v>
      </c>
    </row>
    <row r="107">
      <c r="A107" t="n">
        <v>5</v>
      </c>
      <c r="B107" t="n">
        <v>90</v>
      </c>
      <c r="C107" t="inlineStr">
        <is>
          <t xml:space="preserve">CONCLUIDO	</t>
        </is>
      </c>
      <c r="D107" t="n">
        <v>1.1338</v>
      </c>
      <c r="E107" t="n">
        <v>88.2</v>
      </c>
      <c r="F107" t="n">
        <v>81.23</v>
      </c>
      <c r="G107" t="n">
        <v>38.07</v>
      </c>
      <c r="H107" t="n">
        <v>0.58</v>
      </c>
      <c r="I107" t="n">
        <v>128</v>
      </c>
      <c r="J107" t="n">
        <v>184.19</v>
      </c>
      <c r="K107" t="n">
        <v>52.44</v>
      </c>
      <c r="L107" t="n">
        <v>6</v>
      </c>
      <c r="M107" t="n">
        <v>126</v>
      </c>
      <c r="N107" t="n">
        <v>35.75</v>
      </c>
      <c r="O107" t="n">
        <v>22951.43</v>
      </c>
      <c r="P107" t="n">
        <v>1062.73</v>
      </c>
      <c r="Q107" t="n">
        <v>1262.02</v>
      </c>
      <c r="R107" t="n">
        <v>230.12</v>
      </c>
      <c r="S107" t="n">
        <v>108.84</v>
      </c>
      <c r="T107" t="n">
        <v>59166</v>
      </c>
      <c r="U107" t="n">
        <v>0.47</v>
      </c>
      <c r="V107" t="n">
        <v>0.89</v>
      </c>
      <c r="W107" t="n">
        <v>20.84</v>
      </c>
      <c r="X107" t="n">
        <v>3.64</v>
      </c>
      <c r="Y107" t="n">
        <v>0.5</v>
      </c>
      <c r="Z107" t="n">
        <v>10</v>
      </c>
    </row>
    <row r="108">
      <c r="A108" t="n">
        <v>6</v>
      </c>
      <c r="B108" t="n">
        <v>90</v>
      </c>
      <c r="C108" t="inlineStr">
        <is>
          <t xml:space="preserve">CONCLUIDO	</t>
        </is>
      </c>
      <c r="D108" t="n">
        <v>1.1498</v>
      </c>
      <c r="E108" t="n">
        <v>86.98</v>
      </c>
      <c r="F108" t="n">
        <v>80.68000000000001</v>
      </c>
      <c r="G108" t="n">
        <v>44.41</v>
      </c>
      <c r="H108" t="n">
        <v>0.67</v>
      </c>
      <c r="I108" t="n">
        <v>109</v>
      </c>
      <c r="J108" t="n">
        <v>185.7</v>
      </c>
      <c r="K108" t="n">
        <v>52.44</v>
      </c>
      <c r="L108" t="n">
        <v>7</v>
      </c>
      <c r="M108" t="n">
        <v>107</v>
      </c>
      <c r="N108" t="n">
        <v>36.26</v>
      </c>
      <c r="O108" t="n">
        <v>23137.49</v>
      </c>
      <c r="P108" t="n">
        <v>1052.95</v>
      </c>
      <c r="Q108" t="n">
        <v>1262.04</v>
      </c>
      <c r="R108" t="n">
        <v>211.74</v>
      </c>
      <c r="S108" t="n">
        <v>108.84</v>
      </c>
      <c r="T108" t="n">
        <v>50074.68</v>
      </c>
      <c r="U108" t="n">
        <v>0.51</v>
      </c>
      <c r="V108" t="n">
        <v>0.9</v>
      </c>
      <c r="W108" t="n">
        <v>20.82</v>
      </c>
      <c r="X108" t="n">
        <v>3.09</v>
      </c>
      <c r="Y108" t="n">
        <v>0.5</v>
      </c>
      <c r="Z108" t="n">
        <v>10</v>
      </c>
    </row>
    <row r="109">
      <c r="A109" t="n">
        <v>7</v>
      </c>
      <c r="B109" t="n">
        <v>90</v>
      </c>
      <c r="C109" t="inlineStr">
        <is>
          <t xml:space="preserve">CONCLUIDO	</t>
        </is>
      </c>
      <c r="D109" t="n">
        <v>1.1621</v>
      </c>
      <c r="E109" t="n">
        <v>86.05</v>
      </c>
      <c r="F109" t="n">
        <v>80.25</v>
      </c>
      <c r="G109" t="n">
        <v>50.69</v>
      </c>
      <c r="H109" t="n">
        <v>0.76</v>
      </c>
      <c r="I109" t="n">
        <v>95</v>
      </c>
      <c r="J109" t="n">
        <v>187.22</v>
      </c>
      <c r="K109" t="n">
        <v>52.44</v>
      </c>
      <c r="L109" t="n">
        <v>8</v>
      </c>
      <c r="M109" t="n">
        <v>93</v>
      </c>
      <c r="N109" t="n">
        <v>36.78</v>
      </c>
      <c r="O109" t="n">
        <v>23324.24</v>
      </c>
      <c r="P109" t="n">
        <v>1044.3</v>
      </c>
      <c r="Q109" t="n">
        <v>1262.01</v>
      </c>
      <c r="R109" t="n">
        <v>197.95</v>
      </c>
      <c r="S109" t="n">
        <v>108.84</v>
      </c>
      <c r="T109" t="n">
        <v>43247.43</v>
      </c>
      <c r="U109" t="n">
        <v>0.55</v>
      </c>
      <c r="V109" t="n">
        <v>0.9</v>
      </c>
      <c r="W109" t="n">
        <v>20.8</v>
      </c>
      <c r="X109" t="n">
        <v>2.67</v>
      </c>
      <c r="Y109" t="n">
        <v>0.5</v>
      </c>
      <c r="Z109" t="n">
        <v>10</v>
      </c>
    </row>
    <row r="110">
      <c r="A110" t="n">
        <v>8</v>
      </c>
      <c r="B110" t="n">
        <v>90</v>
      </c>
      <c r="C110" t="inlineStr">
        <is>
          <t xml:space="preserve">CONCLUIDO	</t>
        </is>
      </c>
      <c r="D110" t="n">
        <v>1.1712</v>
      </c>
      <c r="E110" t="n">
        <v>85.38</v>
      </c>
      <c r="F110" t="n">
        <v>79.97</v>
      </c>
      <c r="G110" t="n">
        <v>57.12</v>
      </c>
      <c r="H110" t="n">
        <v>0.85</v>
      </c>
      <c r="I110" t="n">
        <v>84</v>
      </c>
      <c r="J110" t="n">
        <v>188.74</v>
      </c>
      <c r="K110" t="n">
        <v>52.44</v>
      </c>
      <c r="L110" t="n">
        <v>9</v>
      </c>
      <c r="M110" t="n">
        <v>82</v>
      </c>
      <c r="N110" t="n">
        <v>37.3</v>
      </c>
      <c r="O110" t="n">
        <v>23511.69</v>
      </c>
      <c r="P110" t="n">
        <v>1037.59</v>
      </c>
      <c r="Q110" t="n">
        <v>1262.05</v>
      </c>
      <c r="R110" t="n">
        <v>188.78</v>
      </c>
      <c r="S110" t="n">
        <v>108.84</v>
      </c>
      <c r="T110" t="n">
        <v>38715.68</v>
      </c>
      <c r="U110" t="n">
        <v>0.58</v>
      </c>
      <c r="V110" t="n">
        <v>0.91</v>
      </c>
      <c r="W110" t="n">
        <v>20.78</v>
      </c>
      <c r="X110" t="n">
        <v>2.39</v>
      </c>
      <c r="Y110" t="n">
        <v>0.5</v>
      </c>
      <c r="Z110" t="n">
        <v>10</v>
      </c>
    </row>
    <row r="111">
      <c r="A111" t="n">
        <v>9</v>
      </c>
      <c r="B111" t="n">
        <v>90</v>
      </c>
      <c r="C111" t="inlineStr">
        <is>
          <t xml:space="preserve">CONCLUIDO	</t>
        </is>
      </c>
      <c r="D111" t="n">
        <v>1.1793</v>
      </c>
      <c r="E111" t="n">
        <v>84.79000000000001</v>
      </c>
      <c r="F111" t="n">
        <v>79.70999999999999</v>
      </c>
      <c r="G111" t="n">
        <v>63.77</v>
      </c>
      <c r="H111" t="n">
        <v>0.93</v>
      </c>
      <c r="I111" t="n">
        <v>75</v>
      </c>
      <c r="J111" t="n">
        <v>190.26</v>
      </c>
      <c r="K111" t="n">
        <v>52.44</v>
      </c>
      <c r="L111" t="n">
        <v>10</v>
      </c>
      <c r="M111" t="n">
        <v>73</v>
      </c>
      <c r="N111" t="n">
        <v>37.82</v>
      </c>
      <c r="O111" t="n">
        <v>23699.85</v>
      </c>
      <c r="P111" t="n">
        <v>1031.38</v>
      </c>
      <c r="Q111" t="n">
        <v>1261.94</v>
      </c>
      <c r="R111" t="n">
        <v>180.16</v>
      </c>
      <c r="S111" t="n">
        <v>108.84</v>
      </c>
      <c r="T111" t="n">
        <v>34453.36</v>
      </c>
      <c r="U111" t="n">
        <v>0.6</v>
      </c>
      <c r="V111" t="n">
        <v>0.91</v>
      </c>
      <c r="W111" t="n">
        <v>20.77</v>
      </c>
      <c r="X111" t="n">
        <v>2.12</v>
      </c>
      <c r="Y111" t="n">
        <v>0.5</v>
      </c>
      <c r="Z111" t="n">
        <v>10</v>
      </c>
    </row>
    <row r="112">
      <c r="A112" t="n">
        <v>10</v>
      </c>
      <c r="B112" t="n">
        <v>90</v>
      </c>
      <c r="C112" t="inlineStr">
        <is>
          <t xml:space="preserve">CONCLUIDO	</t>
        </is>
      </c>
      <c r="D112" t="n">
        <v>1.1856</v>
      </c>
      <c r="E112" t="n">
        <v>84.34</v>
      </c>
      <c r="F112" t="n">
        <v>79.51000000000001</v>
      </c>
      <c r="G112" t="n">
        <v>70.15000000000001</v>
      </c>
      <c r="H112" t="n">
        <v>1.02</v>
      </c>
      <c r="I112" t="n">
        <v>68</v>
      </c>
      <c r="J112" t="n">
        <v>191.79</v>
      </c>
      <c r="K112" t="n">
        <v>52.44</v>
      </c>
      <c r="L112" t="n">
        <v>11</v>
      </c>
      <c r="M112" t="n">
        <v>66</v>
      </c>
      <c r="N112" t="n">
        <v>38.35</v>
      </c>
      <c r="O112" t="n">
        <v>23888.73</v>
      </c>
      <c r="P112" t="n">
        <v>1025.8</v>
      </c>
      <c r="Q112" t="n">
        <v>1261.9</v>
      </c>
      <c r="R112" t="n">
        <v>174.03</v>
      </c>
      <c r="S112" t="n">
        <v>108.84</v>
      </c>
      <c r="T112" t="n">
        <v>31422</v>
      </c>
      <c r="U112" t="n">
        <v>0.63</v>
      </c>
      <c r="V112" t="n">
        <v>0.91</v>
      </c>
      <c r="W112" t="n">
        <v>20.74</v>
      </c>
      <c r="X112" t="n">
        <v>1.92</v>
      </c>
      <c r="Y112" t="n">
        <v>0.5</v>
      </c>
      <c r="Z112" t="n">
        <v>10</v>
      </c>
    </row>
    <row r="113">
      <c r="A113" t="n">
        <v>11</v>
      </c>
      <c r="B113" t="n">
        <v>90</v>
      </c>
      <c r="C113" t="inlineStr">
        <is>
          <t xml:space="preserve">CONCLUIDO	</t>
        </is>
      </c>
      <c r="D113" t="n">
        <v>1.1913</v>
      </c>
      <c r="E113" t="n">
        <v>83.94</v>
      </c>
      <c r="F113" t="n">
        <v>79.31999999999999</v>
      </c>
      <c r="G113" t="n">
        <v>76.76000000000001</v>
      </c>
      <c r="H113" t="n">
        <v>1.1</v>
      </c>
      <c r="I113" t="n">
        <v>62</v>
      </c>
      <c r="J113" t="n">
        <v>193.33</v>
      </c>
      <c r="K113" t="n">
        <v>52.44</v>
      </c>
      <c r="L113" t="n">
        <v>12</v>
      </c>
      <c r="M113" t="n">
        <v>60</v>
      </c>
      <c r="N113" t="n">
        <v>38.89</v>
      </c>
      <c r="O113" t="n">
        <v>24078.33</v>
      </c>
      <c r="P113" t="n">
        <v>1020.81</v>
      </c>
      <c r="Q113" t="n">
        <v>1261.93</v>
      </c>
      <c r="R113" t="n">
        <v>167.99</v>
      </c>
      <c r="S113" t="n">
        <v>108.84</v>
      </c>
      <c r="T113" t="n">
        <v>28433.65</v>
      </c>
      <c r="U113" t="n">
        <v>0.65</v>
      </c>
      <c r="V113" t="n">
        <v>0.91</v>
      </c>
      <c r="W113" t="n">
        <v>20.73</v>
      </c>
      <c r="X113" t="n">
        <v>1.73</v>
      </c>
      <c r="Y113" t="n">
        <v>0.5</v>
      </c>
      <c r="Z113" t="n">
        <v>10</v>
      </c>
    </row>
    <row r="114">
      <c r="A114" t="n">
        <v>12</v>
      </c>
      <c r="B114" t="n">
        <v>90</v>
      </c>
      <c r="C114" t="inlineStr">
        <is>
          <t xml:space="preserve">CONCLUIDO	</t>
        </is>
      </c>
      <c r="D114" t="n">
        <v>1.1963</v>
      </c>
      <c r="E114" t="n">
        <v>83.59</v>
      </c>
      <c r="F114" t="n">
        <v>79.14</v>
      </c>
      <c r="G114" t="n">
        <v>83.31</v>
      </c>
      <c r="H114" t="n">
        <v>1.18</v>
      </c>
      <c r="I114" t="n">
        <v>57</v>
      </c>
      <c r="J114" t="n">
        <v>194.88</v>
      </c>
      <c r="K114" t="n">
        <v>52.44</v>
      </c>
      <c r="L114" t="n">
        <v>13</v>
      </c>
      <c r="M114" t="n">
        <v>55</v>
      </c>
      <c r="N114" t="n">
        <v>39.43</v>
      </c>
      <c r="O114" t="n">
        <v>24268.67</v>
      </c>
      <c r="P114" t="n">
        <v>1016.32</v>
      </c>
      <c r="Q114" t="n">
        <v>1261.94</v>
      </c>
      <c r="R114" t="n">
        <v>161.7</v>
      </c>
      <c r="S114" t="n">
        <v>108.84</v>
      </c>
      <c r="T114" t="n">
        <v>25310.97</v>
      </c>
      <c r="U114" t="n">
        <v>0.67</v>
      </c>
      <c r="V114" t="n">
        <v>0.92</v>
      </c>
      <c r="W114" t="n">
        <v>20.73</v>
      </c>
      <c r="X114" t="n">
        <v>1.56</v>
      </c>
      <c r="Y114" t="n">
        <v>0.5</v>
      </c>
      <c r="Z114" t="n">
        <v>10</v>
      </c>
    </row>
    <row r="115">
      <c r="A115" t="n">
        <v>13</v>
      </c>
      <c r="B115" t="n">
        <v>90</v>
      </c>
      <c r="C115" t="inlineStr">
        <is>
          <t xml:space="preserve">CONCLUIDO	</t>
        </is>
      </c>
      <c r="D115" t="n">
        <v>1.1992</v>
      </c>
      <c r="E115" t="n">
        <v>83.39</v>
      </c>
      <c r="F115" t="n">
        <v>79.08</v>
      </c>
      <c r="G115" t="n">
        <v>89.53</v>
      </c>
      <c r="H115" t="n">
        <v>1.27</v>
      </c>
      <c r="I115" t="n">
        <v>53</v>
      </c>
      <c r="J115" t="n">
        <v>196.42</v>
      </c>
      <c r="K115" t="n">
        <v>52.44</v>
      </c>
      <c r="L115" t="n">
        <v>14</v>
      </c>
      <c r="M115" t="n">
        <v>51</v>
      </c>
      <c r="N115" t="n">
        <v>39.98</v>
      </c>
      <c r="O115" t="n">
        <v>24459.75</v>
      </c>
      <c r="P115" t="n">
        <v>1012.28</v>
      </c>
      <c r="Q115" t="n">
        <v>1261.92</v>
      </c>
      <c r="R115" t="n">
        <v>159.85</v>
      </c>
      <c r="S115" t="n">
        <v>108.84</v>
      </c>
      <c r="T115" t="n">
        <v>24405.44</v>
      </c>
      <c r="U115" t="n">
        <v>0.68</v>
      </c>
      <c r="V115" t="n">
        <v>0.92</v>
      </c>
      <c r="W115" t="n">
        <v>20.73</v>
      </c>
      <c r="X115" t="n">
        <v>1.5</v>
      </c>
      <c r="Y115" t="n">
        <v>0.5</v>
      </c>
      <c r="Z115" t="n">
        <v>10</v>
      </c>
    </row>
    <row r="116">
      <c r="A116" t="n">
        <v>14</v>
      </c>
      <c r="B116" t="n">
        <v>90</v>
      </c>
      <c r="C116" t="inlineStr">
        <is>
          <t xml:space="preserve">CONCLUIDO	</t>
        </is>
      </c>
      <c r="D116" t="n">
        <v>1.2017</v>
      </c>
      <c r="E116" t="n">
        <v>83.22</v>
      </c>
      <c r="F116" t="n">
        <v>79.02</v>
      </c>
      <c r="G116" t="n">
        <v>94.81999999999999</v>
      </c>
      <c r="H116" t="n">
        <v>1.35</v>
      </c>
      <c r="I116" t="n">
        <v>50</v>
      </c>
      <c r="J116" t="n">
        <v>197.98</v>
      </c>
      <c r="K116" t="n">
        <v>52.44</v>
      </c>
      <c r="L116" t="n">
        <v>15</v>
      </c>
      <c r="M116" t="n">
        <v>48</v>
      </c>
      <c r="N116" t="n">
        <v>40.54</v>
      </c>
      <c r="O116" t="n">
        <v>24651.58</v>
      </c>
      <c r="P116" t="n">
        <v>1009.16</v>
      </c>
      <c r="Q116" t="n">
        <v>1261.93</v>
      </c>
      <c r="R116" t="n">
        <v>157.42</v>
      </c>
      <c r="S116" t="n">
        <v>108.84</v>
      </c>
      <c r="T116" t="n">
        <v>23208.65</v>
      </c>
      <c r="U116" t="n">
        <v>0.6899999999999999</v>
      </c>
      <c r="V116" t="n">
        <v>0.92</v>
      </c>
      <c r="W116" t="n">
        <v>20.74</v>
      </c>
      <c r="X116" t="n">
        <v>1.43</v>
      </c>
      <c r="Y116" t="n">
        <v>0.5</v>
      </c>
      <c r="Z116" t="n">
        <v>10</v>
      </c>
    </row>
    <row r="117">
      <c r="A117" t="n">
        <v>15</v>
      </c>
      <c r="B117" t="n">
        <v>90</v>
      </c>
      <c r="C117" t="inlineStr">
        <is>
          <t xml:space="preserve">CONCLUIDO	</t>
        </is>
      </c>
      <c r="D117" t="n">
        <v>1.2057</v>
      </c>
      <c r="E117" t="n">
        <v>82.94</v>
      </c>
      <c r="F117" t="n">
        <v>78.88</v>
      </c>
      <c r="G117" t="n">
        <v>102.89</v>
      </c>
      <c r="H117" t="n">
        <v>1.42</v>
      </c>
      <c r="I117" t="n">
        <v>46</v>
      </c>
      <c r="J117" t="n">
        <v>199.54</v>
      </c>
      <c r="K117" t="n">
        <v>52.44</v>
      </c>
      <c r="L117" t="n">
        <v>16</v>
      </c>
      <c r="M117" t="n">
        <v>44</v>
      </c>
      <c r="N117" t="n">
        <v>41.1</v>
      </c>
      <c r="O117" t="n">
        <v>24844.17</v>
      </c>
      <c r="P117" t="n">
        <v>1003.9</v>
      </c>
      <c r="Q117" t="n">
        <v>1261.92</v>
      </c>
      <c r="R117" t="n">
        <v>153.18</v>
      </c>
      <c r="S117" t="n">
        <v>108.84</v>
      </c>
      <c r="T117" t="n">
        <v>21109.89</v>
      </c>
      <c r="U117" t="n">
        <v>0.71</v>
      </c>
      <c r="V117" t="n">
        <v>0.92</v>
      </c>
      <c r="W117" t="n">
        <v>20.72</v>
      </c>
      <c r="X117" t="n">
        <v>1.3</v>
      </c>
      <c r="Y117" t="n">
        <v>0.5</v>
      </c>
      <c r="Z117" t="n">
        <v>10</v>
      </c>
    </row>
    <row r="118">
      <c r="A118" t="n">
        <v>16</v>
      </c>
      <c r="B118" t="n">
        <v>90</v>
      </c>
      <c r="C118" t="inlineStr">
        <is>
          <t xml:space="preserve">CONCLUIDO	</t>
        </is>
      </c>
      <c r="D118" t="n">
        <v>1.2074</v>
      </c>
      <c r="E118" t="n">
        <v>82.81999999999999</v>
      </c>
      <c r="F118" t="n">
        <v>78.84</v>
      </c>
      <c r="G118" t="n">
        <v>107.5</v>
      </c>
      <c r="H118" t="n">
        <v>1.5</v>
      </c>
      <c r="I118" t="n">
        <v>44</v>
      </c>
      <c r="J118" t="n">
        <v>201.11</v>
      </c>
      <c r="K118" t="n">
        <v>52.44</v>
      </c>
      <c r="L118" t="n">
        <v>17</v>
      </c>
      <c r="M118" t="n">
        <v>42</v>
      </c>
      <c r="N118" t="n">
        <v>41.67</v>
      </c>
      <c r="O118" t="n">
        <v>25037.53</v>
      </c>
      <c r="P118" t="n">
        <v>1000.79</v>
      </c>
      <c r="Q118" t="n">
        <v>1261.95</v>
      </c>
      <c r="R118" t="n">
        <v>151.63</v>
      </c>
      <c r="S118" t="n">
        <v>108.84</v>
      </c>
      <c r="T118" t="n">
        <v>20342.46</v>
      </c>
      <c r="U118" t="n">
        <v>0.72</v>
      </c>
      <c r="V118" t="n">
        <v>0.92</v>
      </c>
      <c r="W118" t="n">
        <v>20.72</v>
      </c>
      <c r="X118" t="n">
        <v>1.25</v>
      </c>
      <c r="Y118" t="n">
        <v>0.5</v>
      </c>
      <c r="Z118" t="n">
        <v>10</v>
      </c>
    </row>
    <row r="119">
      <c r="A119" t="n">
        <v>17</v>
      </c>
      <c r="B119" t="n">
        <v>90</v>
      </c>
      <c r="C119" t="inlineStr">
        <is>
          <t xml:space="preserve">CONCLUIDO	</t>
        </is>
      </c>
      <c r="D119" t="n">
        <v>1.2106</v>
      </c>
      <c r="E119" t="n">
        <v>82.59999999999999</v>
      </c>
      <c r="F119" t="n">
        <v>78.72</v>
      </c>
      <c r="G119" t="n">
        <v>115.21</v>
      </c>
      <c r="H119" t="n">
        <v>1.58</v>
      </c>
      <c r="I119" t="n">
        <v>41</v>
      </c>
      <c r="J119" t="n">
        <v>202.68</v>
      </c>
      <c r="K119" t="n">
        <v>52.44</v>
      </c>
      <c r="L119" t="n">
        <v>18</v>
      </c>
      <c r="M119" t="n">
        <v>39</v>
      </c>
      <c r="N119" t="n">
        <v>42.24</v>
      </c>
      <c r="O119" t="n">
        <v>25231.66</v>
      </c>
      <c r="P119" t="n">
        <v>996.5700000000001</v>
      </c>
      <c r="Q119" t="n">
        <v>1261.92</v>
      </c>
      <c r="R119" t="n">
        <v>148.01</v>
      </c>
      <c r="S119" t="n">
        <v>108.84</v>
      </c>
      <c r="T119" t="n">
        <v>18546.48</v>
      </c>
      <c r="U119" t="n">
        <v>0.74</v>
      </c>
      <c r="V119" t="n">
        <v>0.92</v>
      </c>
      <c r="W119" t="n">
        <v>20.71</v>
      </c>
      <c r="X119" t="n">
        <v>1.14</v>
      </c>
      <c r="Y119" t="n">
        <v>0.5</v>
      </c>
      <c r="Z119" t="n">
        <v>10</v>
      </c>
    </row>
    <row r="120">
      <c r="A120" t="n">
        <v>18</v>
      </c>
      <c r="B120" t="n">
        <v>90</v>
      </c>
      <c r="C120" t="inlineStr">
        <is>
          <t xml:space="preserve">CONCLUIDO	</t>
        </is>
      </c>
      <c r="D120" t="n">
        <v>1.2121</v>
      </c>
      <c r="E120" t="n">
        <v>82.5</v>
      </c>
      <c r="F120" t="n">
        <v>78.7</v>
      </c>
      <c r="G120" t="n">
        <v>121.07</v>
      </c>
      <c r="H120" t="n">
        <v>1.65</v>
      </c>
      <c r="I120" t="n">
        <v>39</v>
      </c>
      <c r="J120" t="n">
        <v>204.26</v>
      </c>
      <c r="K120" t="n">
        <v>52.44</v>
      </c>
      <c r="L120" t="n">
        <v>19</v>
      </c>
      <c r="M120" t="n">
        <v>37</v>
      </c>
      <c r="N120" t="n">
        <v>42.82</v>
      </c>
      <c r="O120" t="n">
        <v>25426.72</v>
      </c>
      <c r="P120" t="n">
        <v>994.8</v>
      </c>
      <c r="Q120" t="n">
        <v>1261.91</v>
      </c>
      <c r="R120" t="n">
        <v>147.1</v>
      </c>
      <c r="S120" t="n">
        <v>108.84</v>
      </c>
      <c r="T120" t="n">
        <v>18102.37</v>
      </c>
      <c r="U120" t="n">
        <v>0.74</v>
      </c>
      <c r="V120" t="n">
        <v>0.92</v>
      </c>
      <c r="W120" t="n">
        <v>20.71</v>
      </c>
      <c r="X120" t="n">
        <v>1.11</v>
      </c>
      <c r="Y120" t="n">
        <v>0.5</v>
      </c>
      <c r="Z120" t="n">
        <v>10</v>
      </c>
    </row>
    <row r="121">
      <c r="A121" t="n">
        <v>19</v>
      </c>
      <c r="B121" t="n">
        <v>90</v>
      </c>
      <c r="C121" t="inlineStr">
        <is>
          <t xml:space="preserve">CONCLUIDO	</t>
        </is>
      </c>
      <c r="D121" t="n">
        <v>1.2143</v>
      </c>
      <c r="E121" t="n">
        <v>82.34999999999999</v>
      </c>
      <c r="F121" t="n">
        <v>78.62</v>
      </c>
      <c r="G121" t="n">
        <v>127.49</v>
      </c>
      <c r="H121" t="n">
        <v>1.73</v>
      </c>
      <c r="I121" t="n">
        <v>37</v>
      </c>
      <c r="J121" t="n">
        <v>205.85</v>
      </c>
      <c r="K121" t="n">
        <v>52.44</v>
      </c>
      <c r="L121" t="n">
        <v>20</v>
      </c>
      <c r="M121" t="n">
        <v>35</v>
      </c>
      <c r="N121" t="n">
        <v>43.41</v>
      </c>
      <c r="O121" t="n">
        <v>25622.45</v>
      </c>
      <c r="P121" t="n">
        <v>990.9400000000001</v>
      </c>
      <c r="Q121" t="n">
        <v>1261.92</v>
      </c>
      <c r="R121" t="n">
        <v>144.86</v>
      </c>
      <c r="S121" t="n">
        <v>108.84</v>
      </c>
      <c r="T121" t="n">
        <v>16993.76</v>
      </c>
      <c r="U121" t="n">
        <v>0.75</v>
      </c>
      <c r="V121" t="n">
        <v>0.92</v>
      </c>
      <c r="W121" t="n">
        <v>20.7</v>
      </c>
      <c r="X121" t="n">
        <v>1.03</v>
      </c>
      <c r="Y121" t="n">
        <v>0.5</v>
      </c>
      <c r="Z121" t="n">
        <v>10</v>
      </c>
    </row>
    <row r="122">
      <c r="A122" t="n">
        <v>20</v>
      </c>
      <c r="B122" t="n">
        <v>90</v>
      </c>
      <c r="C122" t="inlineStr">
        <is>
          <t xml:space="preserve">CONCLUIDO	</t>
        </is>
      </c>
      <c r="D122" t="n">
        <v>1.2161</v>
      </c>
      <c r="E122" t="n">
        <v>82.23</v>
      </c>
      <c r="F122" t="n">
        <v>78.56999999999999</v>
      </c>
      <c r="G122" t="n">
        <v>134.69</v>
      </c>
      <c r="H122" t="n">
        <v>1.8</v>
      </c>
      <c r="I122" t="n">
        <v>35</v>
      </c>
      <c r="J122" t="n">
        <v>207.45</v>
      </c>
      <c r="K122" t="n">
        <v>52.44</v>
      </c>
      <c r="L122" t="n">
        <v>21</v>
      </c>
      <c r="M122" t="n">
        <v>33</v>
      </c>
      <c r="N122" t="n">
        <v>44</v>
      </c>
      <c r="O122" t="n">
        <v>25818.99</v>
      </c>
      <c r="P122" t="n">
        <v>987.15</v>
      </c>
      <c r="Q122" t="n">
        <v>1261.96</v>
      </c>
      <c r="R122" t="n">
        <v>143.23</v>
      </c>
      <c r="S122" t="n">
        <v>108.84</v>
      </c>
      <c r="T122" t="n">
        <v>16186.75</v>
      </c>
      <c r="U122" t="n">
        <v>0.76</v>
      </c>
      <c r="V122" t="n">
        <v>0.92</v>
      </c>
      <c r="W122" t="n">
        <v>20.7</v>
      </c>
      <c r="X122" t="n">
        <v>0.98</v>
      </c>
      <c r="Y122" t="n">
        <v>0.5</v>
      </c>
      <c r="Z122" t="n">
        <v>10</v>
      </c>
    </row>
    <row r="123">
      <c r="A123" t="n">
        <v>21</v>
      </c>
      <c r="B123" t="n">
        <v>90</v>
      </c>
      <c r="C123" t="inlineStr">
        <is>
          <t xml:space="preserve">CONCLUIDO	</t>
        </is>
      </c>
      <c r="D123" t="n">
        <v>1.218</v>
      </c>
      <c r="E123" t="n">
        <v>82.09999999999999</v>
      </c>
      <c r="F123" t="n">
        <v>78.51000000000001</v>
      </c>
      <c r="G123" t="n">
        <v>142.75</v>
      </c>
      <c r="H123" t="n">
        <v>1.87</v>
      </c>
      <c r="I123" t="n">
        <v>33</v>
      </c>
      <c r="J123" t="n">
        <v>209.05</v>
      </c>
      <c r="K123" t="n">
        <v>52.44</v>
      </c>
      <c r="L123" t="n">
        <v>22</v>
      </c>
      <c r="M123" t="n">
        <v>31</v>
      </c>
      <c r="N123" t="n">
        <v>44.6</v>
      </c>
      <c r="O123" t="n">
        <v>26016.35</v>
      </c>
      <c r="P123" t="n">
        <v>984.25</v>
      </c>
      <c r="Q123" t="n">
        <v>1261.91</v>
      </c>
      <c r="R123" t="n">
        <v>141.39</v>
      </c>
      <c r="S123" t="n">
        <v>108.84</v>
      </c>
      <c r="T123" t="n">
        <v>15276.84</v>
      </c>
      <c r="U123" t="n">
        <v>0.77</v>
      </c>
      <c r="V123" t="n">
        <v>0.92</v>
      </c>
      <c r="W123" t="n">
        <v>20.7</v>
      </c>
      <c r="X123" t="n">
        <v>0.93</v>
      </c>
      <c r="Y123" t="n">
        <v>0.5</v>
      </c>
      <c r="Z123" t="n">
        <v>10</v>
      </c>
    </row>
    <row r="124">
      <c r="A124" t="n">
        <v>22</v>
      </c>
      <c r="B124" t="n">
        <v>90</v>
      </c>
      <c r="C124" t="inlineStr">
        <is>
          <t xml:space="preserve">CONCLUIDO	</t>
        </is>
      </c>
      <c r="D124" t="n">
        <v>1.219</v>
      </c>
      <c r="E124" t="n">
        <v>82.03</v>
      </c>
      <c r="F124" t="n">
        <v>78.47</v>
      </c>
      <c r="G124" t="n">
        <v>147.14</v>
      </c>
      <c r="H124" t="n">
        <v>1.94</v>
      </c>
      <c r="I124" t="n">
        <v>32</v>
      </c>
      <c r="J124" t="n">
        <v>210.65</v>
      </c>
      <c r="K124" t="n">
        <v>52.44</v>
      </c>
      <c r="L124" t="n">
        <v>23</v>
      </c>
      <c r="M124" t="n">
        <v>30</v>
      </c>
      <c r="N124" t="n">
        <v>45.21</v>
      </c>
      <c r="O124" t="n">
        <v>26214.54</v>
      </c>
      <c r="P124" t="n">
        <v>981.72</v>
      </c>
      <c r="Q124" t="n">
        <v>1261.88</v>
      </c>
      <c r="R124" t="n">
        <v>139.88</v>
      </c>
      <c r="S124" t="n">
        <v>108.84</v>
      </c>
      <c r="T124" t="n">
        <v>14528.98</v>
      </c>
      <c r="U124" t="n">
        <v>0.78</v>
      </c>
      <c r="V124" t="n">
        <v>0.92</v>
      </c>
      <c r="W124" t="n">
        <v>20.7</v>
      </c>
      <c r="X124" t="n">
        <v>0.89</v>
      </c>
      <c r="Y124" t="n">
        <v>0.5</v>
      </c>
      <c r="Z124" t="n">
        <v>10</v>
      </c>
    </row>
    <row r="125">
      <c r="A125" t="n">
        <v>23</v>
      </c>
      <c r="B125" t="n">
        <v>90</v>
      </c>
      <c r="C125" t="inlineStr">
        <is>
          <t xml:space="preserve">CONCLUIDO	</t>
        </is>
      </c>
      <c r="D125" t="n">
        <v>1.2201</v>
      </c>
      <c r="E125" t="n">
        <v>81.95999999999999</v>
      </c>
      <c r="F125" t="n">
        <v>78.44</v>
      </c>
      <c r="G125" t="n">
        <v>151.82</v>
      </c>
      <c r="H125" t="n">
        <v>2.01</v>
      </c>
      <c r="I125" t="n">
        <v>31</v>
      </c>
      <c r="J125" t="n">
        <v>212.27</v>
      </c>
      <c r="K125" t="n">
        <v>52.44</v>
      </c>
      <c r="L125" t="n">
        <v>24</v>
      </c>
      <c r="M125" t="n">
        <v>29</v>
      </c>
      <c r="N125" t="n">
        <v>45.82</v>
      </c>
      <c r="O125" t="n">
        <v>26413.56</v>
      </c>
      <c r="P125" t="n">
        <v>977.7</v>
      </c>
      <c r="Q125" t="n">
        <v>1261.89</v>
      </c>
      <c r="R125" t="n">
        <v>138.85</v>
      </c>
      <c r="S125" t="n">
        <v>108.84</v>
      </c>
      <c r="T125" t="n">
        <v>14015.62</v>
      </c>
      <c r="U125" t="n">
        <v>0.78</v>
      </c>
      <c r="V125" t="n">
        <v>0.92</v>
      </c>
      <c r="W125" t="n">
        <v>20.7</v>
      </c>
      <c r="X125" t="n">
        <v>0.85</v>
      </c>
      <c r="Y125" t="n">
        <v>0.5</v>
      </c>
      <c r="Z125" t="n">
        <v>10</v>
      </c>
    </row>
    <row r="126">
      <c r="A126" t="n">
        <v>24</v>
      </c>
      <c r="B126" t="n">
        <v>90</v>
      </c>
      <c r="C126" t="inlineStr">
        <is>
          <t xml:space="preserve">CONCLUIDO	</t>
        </is>
      </c>
      <c r="D126" t="n">
        <v>1.2222</v>
      </c>
      <c r="E126" t="n">
        <v>81.81999999999999</v>
      </c>
      <c r="F126" t="n">
        <v>78.37</v>
      </c>
      <c r="G126" t="n">
        <v>162.14</v>
      </c>
      <c r="H126" t="n">
        <v>2.08</v>
      </c>
      <c r="I126" t="n">
        <v>29</v>
      </c>
      <c r="J126" t="n">
        <v>213.89</v>
      </c>
      <c r="K126" t="n">
        <v>52.44</v>
      </c>
      <c r="L126" t="n">
        <v>25</v>
      </c>
      <c r="M126" t="n">
        <v>27</v>
      </c>
      <c r="N126" t="n">
        <v>46.44</v>
      </c>
      <c r="O126" t="n">
        <v>26613.43</v>
      </c>
      <c r="P126" t="n">
        <v>974.59</v>
      </c>
      <c r="Q126" t="n">
        <v>1261.92</v>
      </c>
      <c r="R126" t="n">
        <v>136.79</v>
      </c>
      <c r="S126" t="n">
        <v>108.84</v>
      </c>
      <c r="T126" t="n">
        <v>12997.48</v>
      </c>
      <c r="U126" t="n">
        <v>0.8</v>
      </c>
      <c r="V126" t="n">
        <v>0.92</v>
      </c>
      <c r="W126" t="n">
        <v>20.68</v>
      </c>
      <c r="X126" t="n">
        <v>0.78</v>
      </c>
      <c r="Y126" t="n">
        <v>0.5</v>
      </c>
      <c r="Z126" t="n">
        <v>10</v>
      </c>
    </row>
    <row r="127">
      <c r="A127" t="n">
        <v>25</v>
      </c>
      <c r="B127" t="n">
        <v>90</v>
      </c>
      <c r="C127" t="inlineStr">
        <is>
          <t xml:space="preserve">CONCLUIDO	</t>
        </is>
      </c>
      <c r="D127" t="n">
        <v>1.223</v>
      </c>
      <c r="E127" t="n">
        <v>81.77</v>
      </c>
      <c r="F127" t="n">
        <v>78.34999999999999</v>
      </c>
      <c r="G127" t="n">
        <v>167.9</v>
      </c>
      <c r="H127" t="n">
        <v>2.14</v>
      </c>
      <c r="I127" t="n">
        <v>28</v>
      </c>
      <c r="J127" t="n">
        <v>215.51</v>
      </c>
      <c r="K127" t="n">
        <v>52.44</v>
      </c>
      <c r="L127" t="n">
        <v>26</v>
      </c>
      <c r="M127" t="n">
        <v>26</v>
      </c>
      <c r="N127" t="n">
        <v>47.07</v>
      </c>
      <c r="O127" t="n">
        <v>26814.17</v>
      </c>
      <c r="P127" t="n">
        <v>972.3200000000001</v>
      </c>
      <c r="Q127" t="n">
        <v>1261.89</v>
      </c>
      <c r="R127" t="n">
        <v>136.31</v>
      </c>
      <c r="S127" t="n">
        <v>108.84</v>
      </c>
      <c r="T127" t="n">
        <v>12762.32</v>
      </c>
      <c r="U127" t="n">
        <v>0.8</v>
      </c>
      <c r="V127" t="n">
        <v>0.92</v>
      </c>
      <c r="W127" t="n">
        <v>20.68</v>
      </c>
      <c r="X127" t="n">
        <v>0.77</v>
      </c>
      <c r="Y127" t="n">
        <v>0.5</v>
      </c>
      <c r="Z127" t="n">
        <v>10</v>
      </c>
    </row>
    <row r="128">
      <c r="A128" t="n">
        <v>26</v>
      </c>
      <c r="B128" t="n">
        <v>90</v>
      </c>
      <c r="C128" t="inlineStr">
        <is>
          <t xml:space="preserve">CONCLUIDO	</t>
        </is>
      </c>
      <c r="D128" t="n">
        <v>1.2239</v>
      </c>
      <c r="E128" t="n">
        <v>81.70999999999999</v>
      </c>
      <c r="F128" t="n">
        <v>78.33</v>
      </c>
      <c r="G128" t="n">
        <v>174.06</v>
      </c>
      <c r="H128" t="n">
        <v>2.21</v>
      </c>
      <c r="I128" t="n">
        <v>27</v>
      </c>
      <c r="J128" t="n">
        <v>217.15</v>
      </c>
      <c r="K128" t="n">
        <v>52.44</v>
      </c>
      <c r="L128" t="n">
        <v>27</v>
      </c>
      <c r="M128" t="n">
        <v>25</v>
      </c>
      <c r="N128" t="n">
        <v>47.71</v>
      </c>
      <c r="O128" t="n">
        <v>27015.77</v>
      </c>
      <c r="P128" t="n">
        <v>969.1900000000001</v>
      </c>
      <c r="Q128" t="n">
        <v>1261.88</v>
      </c>
      <c r="R128" t="n">
        <v>135.17</v>
      </c>
      <c r="S128" t="n">
        <v>108.84</v>
      </c>
      <c r="T128" t="n">
        <v>12196.42</v>
      </c>
      <c r="U128" t="n">
        <v>0.8100000000000001</v>
      </c>
      <c r="V128" t="n">
        <v>0.92</v>
      </c>
      <c r="W128" t="n">
        <v>20.69</v>
      </c>
      <c r="X128" t="n">
        <v>0.75</v>
      </c>
      <c r="Y128" t="n">
        <v>0.5</v>
      </c>
      <c r="Z128" t="n">
        <v>10</v>
      </c>
    </row>
    <row r="129">
      <c r="A129" t="n">
        <v>27</v>
      </c>
      <c r="B129" t="n">
        <v>90</v>
      </c>
      <c r="C129" t="inlineStr">
        <is>
          <t xml:space="preserve">CONCLUIDO	</t>
        </is>
      </c>
      <c r="D129" t="n">
        <v>1.2249</v>
      </c>
      <c r="E129" t="n">
        <v>81.64</v>
      </c>
      <c r="F129" t="n">
        <v>78.3</v>
      </c>
      <c r="G129" t="n">
        <v>180.68</v>
      </c>
      <c r="H129" t="n">
        <v>2.27</v>
      </c>
      <c r="I129" t="n">
        <v>26</v>
      </c>
      <c r="J129" t="n">
        <v>218.79</v>
      </c>
      <c r="K129" t="n">
        <v>52.44</v>
      </c>
      <c r="L129" t="n">
        <v>28</v>
      </c>
      <c r="M129" t="n">
        <v>24</v>
      </c>
      <c r="N129" t="n">
        <v>48.35</v>
      </c>
      <c r="O129" t="n">
        <v>27218.26</v>
      </c>
      <c r="P129" t="n">
        <v>966.6799999999999</v>
      </c>
      <c r="Q129" t="n">
        <v>1261.95</v>
      </c>
      <c r="R129" t="n">
        <v>134.31</v>
      </c>
      <c r="S129" t="n">
        <v>108.84</v>
      </c>
      <c r="T129" t="n">
        <v>11774.39</v>
      </c>
      <c r="U129" t="n">
        <v>0.8100000000000001</v>
      </c>
      <c r="V129" t="n">
        <v>0.93</v>
      </c>
      <c r="W129" t="n">
        <v>20.68</v>
      </c>
      <c r="X129" t="n">
        <v>0.71</v>
      </c>
      <c r="Y129" t="n">
        <v>0.5</v>
      </c>
      <c r="Z129" t="n">
        <v>10</v>
      </c>
    </row>
    <row r="130">
      <c r="A130" t="n">
        <v>28</v>
      </c>
      <c r="B130" t="n">
        <v>90</v>
      </c>
      <c r="C130" t="inlineStr">
        <is>
          <t xml:space="preserve">CONCLUIDO	</t>
        </is>
      </c>
      <c r="D130" t="n">
        <v>1.2257</v>
      </c>
      <c r="E130" t="n">
        <v>81.58</v>
      </c>
      <c r="F130" t="n">
        <v>78.27</v>
      </c>
      <c r="G130" t="n">
        <v>187.86</v>
      </c>
      <c r="H130" t="n">
        <v>2.34</v>
      </c>
      <c r="I130" t="n">
        <v>25</v>
      </c>
      <c r="J130" t="n">
        <v>220.44</v>
      </c>
      <c r="K130" t="n">
        <v>52.44</v>
      </c>
      <c r="L130" t="n">
        <v>29</v>
      </c>
      <c r="M130" t="n">
        <v>23</v>
      </c>
      <c r="N130" t="n">
        <v>49</v>
      </c>
      <c r="O130" t="n">
        <v>27421.64</v>
      </c>
      <c r="P130" t="n">
        <v>964.4400000000001</v>
      </c>
      <c r="Q130" t="n">
        <v>1261.9</v>
      </c>
      <c r="R130" t="n">
        <v>133.59</v>
      </c>
      <c r="S130" t="n">
        <v>108.84</v>
      </c>
      <c r="T130" t="n">
        <v>11418.24</v>
      </c>
      <c r="U130" t="n">
        <v>0.8100000000000001</v>
      </c>
      <c r="V130" t="n">
        <v>0.93</v>
      </c>
      <c r="W130" t="n">
        <v>20.68</v>
      </c>
      <c r="X130" t="n">
        <v>0.6899999999999999</v>
      </c>
      <c r="Y130" t="n">
        <v>0.5</v>
      </c>
      <c r="Z130" t="n">
        <v>10</v>
      </c>
    </row>
    <row r="131">
      <c r="A131" t="n">
        <v>29</v>
      </c>
      <c r="B131" t="n">
        <v>90</v>
      </c>
      <c r="C131" t="inlineStr">
        <is>
          <t xml:space="preserve">CONCLUIDO	</t>
        </is>
      </c>
      <c r="D131" t="n">
        <v>1.227</v>
      </c>
      <c r="E131" t="n">
        <v>81.5</v>
      </c>
      <c r="F131" t="n">
        <v>78.23</v>
      </c>
      <c r="G131" t="n">
        <v>195.56</v>
      </c>
      <c r="H131" t="n">
        <v>2.4</v>
      </c>
      <c r="I131" t="n">
        <v>24</v>
      </c>
      <c r="J131" t="n">
        <v>222.1</v>
      </c>
      <c r="K131" t="n">
        <v>52.44</v>
      </c>
      <c r="L131" t="n">
        <v>30</v>
      </c>
      <c r="M131" t="n">
        <v>22</v>
      </c>
      <c r="N131" t="n">
        <v>49.65</v>
      </c>
      <c r="O131" t="n">
        <v>27625.93</v>
      </c>
      <c r="P131" t="n">
        <v>959.12</v>
      </c>
      <c r="Q131" t="n">
        <v>1261.9</v>
      </c>
      <c r="R131" t="n">
        <v>131.99</v>
      </c>
      <c r="S131" t="n">
        <v>108.84</v>
      </c>
      <c r="T131" t="n">
        <v>10621.09</v>
      </c>
      <c r="U131" t="n">
        <v>0.82</v>
      </c>
      <c r="V131" t="n">
        <v>0.93</v>
      </c>
      <c r="W131" t="n">
        <v>20.68</v>
      </c>
      <c r="X131" t="n">
        <v>0.64</v>
      </c>
      <c r="Y131" t="n">
        <v>0.5</v>
      </c>
      <c r="Z131" t="n">
        <v>10</v>
      </c>
    </row>
    <row r="132">
      <c r="A132" t="n">
        <v>30</v>
      </c>
      <c r="B132" t="n">
        <v>90</v>
      </c>
      <c r="C132" t="inlineStr">
        <is>
          <t xml:space="preserve">CONCLUIDO	</t>
        </is>
      </c>
      <c r="D132" t="n">
        <v>1.2266</v>
      </c>
      <c r="E132" t="n">
        <v>81.52</v>
      </c>
      <c r="F132" t="n">
        <v>78.25</v>
      </c>
      <c r="G132" t="n">
        <v>195.63</v>
      </c>
      <c r="H132" t="n">
        <v>2.46</v>
      </c>
      <c r="I132" t="n">
        <v>24</v>
      </c>
      <c r="J132" t="n">
        <v>223.76</v>
      </c>
      <c r="K132" t="n">
        <v>52.44</v>
      </c>
      <c r="L132" t="n">
        <v>31</v>
      </c>
      <c r="M132" t="n">
        <v>22</v>
      </c>
      <c r="N132" t="n">
        <v>50.32</v>
      </c>
      <c r="O132" t="n">
        <v>27831.27</v>
      </c>
      <c r="P132" t="n">
        <v>958.36</v>
      </c>
      <c r="Q132" t="n">
        <v>1261.91</v>
      </c>
      <c r="R132" t="n">
        <v>132.82</v>
      </c>
      <c r="S132" t="n">
        <v>108.84</v>
      </c>
      <c r="T132" t="n">
        <v>11038.18</v>
      </c>
      <c r="U132" t="n">
        <v>0.82</v>
      </c>
      <c r="V132" t="n">
        <v>0.93</v>
      </c>
      <c r="W132" t="n">
        <v>20.68</v>
      </c>
      <c r="X132" t="n">
        <v>0.67</v>
      </c>
      <c r="Y132" t="n">
        <v>0.5</v>
      </c>
      <c r="Z132" t="n">
        <v>10</v>
      </c>
    </row>
    <row r="133">
      <c r="A133" t="n">
        <v>31</v>
      </c>
      <c r="B133" t="n">
        <v>90</v>
      </c>
      <c r="C133" t="inlineStr">
        <is>
          <t xml:space="preserve">CONCLUIDO	</t>
        </is>
      </c>
      <c r="D133" t="n">
        <v>1.2278</v>
      </c>
      <c r="E133" t="n">
        <v>81.44</v>
      </c>
      <c r="F133" t="n">
        <v>78.20999999999999</v>
      </c>
      <c r="G133" t="n">
        <v>204.02</v>
      </c>
      <c r="H133" t="n">
        <v>2.52</v>
      </c>
      <c r="I133" t="n">
        <v>23</v>
      </c>
      <c r="J133" t="n">
        <v>225.43</v>
      </c>
      <c r="K133" t="n">
        <v>52.44</v>
      </c>
      <c r="L133" t="n">
        <v>32</v>
      </c>
      <c r="M133" t="n">
        <v>21</v>
      </c>
      <c r="N133" t="n">
        <v>50.99</v>
      </c>
      <c r="O133" t="n">
        <v>28037.42</v>
      </c>
      <c r="P133" t="n">
        <v>957.5599999999999</v>
      </c>
      <c r="Q133" t="n">
        <v>1261.88</v>
      </c>
      <c r="R133" t="n">
        <v>131.58</v>
      </c>
      <c r="S133" t="n">
        <v>108.84</v>
      </c>
      <c r="T133" t="n">
        <v>10420.14</v>
      </c>
      <c r="U133" t="n">
        <v>0.83</v>
      </c>
      <c r="V133" t="n">
        <v>0.93</v>
      </c>
      <c r="W133" t="n">
        <v>20.68</v>
      </c>
      <c r="X133" t="n">
        <v>0.62</v>
      </c>
      <c r="Y133" t="n">
        <v>0.5</v>
      </c>
      <c r="Z133" t="n">
        <v>10</v>
      </c>
    </row>
    <row r="134">
      <c r="A134" t="n">
        <v>32</v>
      </c>
      <c r="B134" t="n">
        <v>90</v>
      </c>
      <c r="C134" t="inlineStr">
        <is>
          <t xml:space="preserve">CONCLUIDO	</t>
        </is>
      </c>
      <c r="D134" t="n">
        <v>1.229</v>
      </c>
      <c r="E134" t="n">
        <v>81.37</v>
      </c>
      <c r="F134" t="n">
        <v>78.17</v>
      </c>
      <c r="G134" t="n">
        <v>213.18</v>
      </c>
      <c r="H134" t="n">
        <v>2.58</v>
      </c>
      <c r="I134" t="n">
        <v>22</v>
      </c>
      <c r="J134" t="n">
        <v>227.11</v>
      </c>
      <c r="K134" t="n">
        <v>52.44</v>
      </c>
      <c r="L134" t="n">
        <v>33</v>
      </c>
      <c r="M134" t="n">
        <v>20</v>
      </c>
      <c r="N134" t="n">
        <v>51.67</v>
      </c>
      <c r="O134" t="n">
        <v>28244.51</v>
      </c>
      <c r="P134" t="n">
        <v>954.47</v>
      </c>
      <c r="Q134" t="n">
        <v>1261.88</v>
      </c>
      <c r="R134" t="n">
        <v>130.02</v>
      </c>
      <c r="S134" t="n">
        <v>108.84</v>
      </c>
      <c r="T134" t="n">
        <v>9648.49</v>
      </c>
      <c r="U134" t="n">
        <v>0.84</v>
      </c>
      <c r="V134" t="n">
        <v>0.93</v>
      </c>
      <c r="W134" t="n">
        <v>20.68</v>
      </c>
      <c r="X134" t="n">
        <v>0.58</v>
      </c>
      <c r="Y134" t="n">
        <v>0.5</v>
      </c>
      <c r="Z134" t="n">
        <v>10</v>
      </c>
    </row>
    <row r="135">
      <c r="A135" t="n">
        <v>33</v>
      </c>
      <c r="B135" t="n">
        <v>90</v>
      </c>
      <c r="C135" t="inlineStr">
        <is>
          <t xml:space="preserve">CONCLUIDO	</t>
        </is>
      </c>
      <c r="D135" t="n">
        <v>1.2296</v>
      </c>
      <c r="E135" t="n">
        <v>81.33</v>
      </c>
      <c r="F135" t="n">
        <v>78.16</v>
      </c>
      <c r="G135" t="n">
        <v>223.32</v>
      </c>
      <c r="H135" t="n">
        <v>2.64</v>
      </c>
      <c r="I135" t="n">
        <v>21</v>
      </c>
      <c r="J135" t="n">
        <v>228.8</v>
      </c>
      <c r="K135" t="n">
        <v>52.44</v>
      </c>
      <c r="L135" t="n">
        <v>34</v>
      </c>
      <c r="M135" t="n">
        <v>19</v>
      </c>
      <c r="N135" t="n">
        <v>52.36</v>
      </c>
      <c r="O135" t="n">
        <v>28452.56</v>
      </c>
      <c r="P135" t="n">
        <v>949.01</v>
      </c>
      <c r="Q135" t="n">
        <v>1261.92</v>
      </c>
      <c r="R135" t="n">
        <v>130.03</v>
      </c>
      <c r="S135" t="n">
        <v>108.84</v>
      </c>
      <c r="T135" t="n">
        <v>9656.719999999999</v>
      </c>
      <c r="U135" t="n">
        <v>0.84</v>
      </c>
      <c r="V135" t="n">
        <v>0.93</v>
      </c>
      <c r="W135" t="n">
        <v>20.67</v>
      </c>
      <c r="X135" t="n">
        <v>0.58</v>
      </c>
      <c r="Y135" t="n">
        <v>0.5</v>
      </c>
      <c r="Z135" t="n">
        <v>10</v>
      </c>
    </row>
    <row r="136">
      <c r="A136" t="n">
        <v>34</v>
      </c>
      <c r="B136" t="n">
        <v>90</v>
      </c>
      <c r="C136" t="inlineStr">
        <is>
          <t xml:space="preserve">CONCLUIDO	</t>
        </is>
      </c>
      <c r="D136" t="n">
        <v>1.2299</v>
      </c>
      <c r="E136" t="n">
        <v>81.31</v>
      </c>
      <c r="F136" t="n">
        <v>78.14</v>
      </c>
      <c r="G136" t="n">
        <v>223.26</v>
      </c>
      <c r="H136" t="n">
        <v>2.7</v>
      </c>
      <c r="I136" t="n">
        <v>21</v>
      </c>
      <c r="J136" t="n">
        <v>230.49</v>
      </c>
      <c r="K136" t="n">
        <v>52.44</v>
      </c>
      <c r="L136" t="n">
        <v>35</v>
      </c>
      <c r="M136" t="n">
        <v>19</v>
      </c>
      <c r="N136" t="n">
        <v>53.05</v>
      </c>
      <c r="O136" t="n">
        <v>28661.58</v>
      </c>
      <c r="P136" t="n">
        <v>948.11</v>
      </c>
      <c r="Q136" t="n">
        <v>1261.89</v>
      </c>
      <c r="R136" t="n">
        <v>129.39</v>
      </c>
      <c r="S136" t="n">
        <v>108.84</v>
      </c>
      <c r="T136" t="n">
        <v>9335.450000000001</v>
      </c>
      <c r="U136" t="n">
        <v>0.84</v>
      </c>
      <c r="V136" t="n">
        <v>0.93</v>
      </c>
      <c r="W136" t="n">
        <v>20.67</v>
      </c>
      <c r="X136" t="n">
        <v>0.5600000000000001</v>
      </c>
      <c r="Y136" t="n">
        <v>0.5</v>
      </c>
      <c r="Z136" t="n">
        <v>10</v>
      </c>
    </row>
    <row r="137">
      <c r="A137" t="n">
        <v>35</v>
      </c>
      <c r="B137" t="n">
        <v>90</v>
      </c>
      <c r="C137" t="inlineStr">
        <is>
          <t xml:space="preserve">CONCLUIDO	</t>
        </is>
      </c>
      <c r="D137" t="n">
        <v>1.2307</v>
      </c>
      <c r="E137" t="n">
        <v>81.26000000000001</v>
      </c>
      <c r="F137" t="n">
        <v>78.12</v>
      </c>
      <c r="G137" t="n">
        <v>234.37</v>
      </c>
      <c r="H137" t="n">
        <v>2.76</v>
      </c>
      <c r="I137" t="n">
        <v>20</v>
      </c>
      <c r="J137" t="n">
        <v>232.2</v>
      </c>
      <c r="K137" t="n">
        <v>52.44</v>
      </c>
      <c r="L137" t="n">
        <v>36</v>
      </c>
      <c r="M137" t="n">
        <v>18</v>
      </c>
      <c r="N137" t="n">
        <v>53.75</v>
      </c>
      <c r="O137" t="n">
        <v>28871.58</v>
      </c>
      <c r="P137" t="n">
        <v>947.5</v>
      </c>
      <c r="Q137" t="n">
        <v>1261.9</v>
      </c>
      <c r="R137" t="n">
        <v>128.59</v>
      </c>
      <c r="S137" t="n">
        <v>108.84</v>
      </c>
      <c r="T137" t="n">
        <v>8940.9</v>
      </c>
      <c r="U137" t="n">
        <v>0.85</v>
      </c>
      <c r="V137" t="n">
        <v>0.93</v>
      </c>
      <c r="W137" t="n">
        <v>20.68</v>
      </c>
      <c r="X137" t="n">
        <v>0.54</v>
      </c>
      <c r="Y137" t="n">
        <v>0.5</v>
      </c>
      <c r="Z137" t="n">
        <v>10</v>
      </c>
    </row>
    <row r="138">
      <c r="A138" t="n">
        <v>36</v>
      </c>
      <c r="B138" t="n">
        <v>90</v>
      </c>
      <c r="C138" t="inlineStr">
        <is>
          <t xml:space="preserve">CONCLUIDO	</t>
        </is>
      </c>
      <c r="D138" t="n">
        <v>1.2307</v>
      </c>
      <c r="E138" t="n">
        <v>81.25</v>
      </c>
      <c r="F138" t="n">
        <v>78.12</v>
      </c>
      <c r="G138" t="n">
        <v>234.36</v>
      </c>
      <c r="H138" t="n">
        <v>2.81</v>
      </c>
      <c r="I138" t="n">
        <v>20</v>
      </c>
      <c r="J138" t="n">
        <v>233.91</v>
      </c>
      <c r="K138" t="n">
        <v>52.44</v>
      </c>
      <c r="L138" t="n">
        <v>37</v>
      </c>
      <c r="M138" t="n">
        <v>18</v>
      </c>
      <c r="N138" t="n">
        <v>54.46</v>
      </c>
      <c r="O138" t="n">
        <v>29082.59</v>
      </c>
      <c r="P138" t="n">
        <v>945.61</v>
      </c>
      <c r="Q138" t="n">
        <v>1261.89</v>
      </c>
      <c r="R138" t="n">
        <v>128.6</v>
      </c>
      <c r="S138" t="n">
        <v>108.84</v>
      </c>
      <c r="T138" t="n">
        <v>8949.139999999999</v>
      </c>
      <c r="U138" t="n">
        <v>0.85</v>
      </c>
      <c r="V138" t="n">
        <v>0.93</v>
      </c>
      <c r="W138" t="n">
        <v>20.67</v>
      </c>
      <c r="X138" t="n">
        <v>0.54</v>
      </c>
      <c r="Y138" t="n">
        <v>0.5</v>
      </c>
      <c r="Z138" t="n">
        <v>10</v>
      </c>
    </row>
    <row r="139">
      <c r="A139" t="n">
        <v>37</v>
      </c>
      <c r="B139" t="n">
        <v>90</v>
      </c>
      <c r="C139" t="inlineStr">
        <is>
          <t xml:space="preserve">CONCLUIDO	</t>
        </is>
      </c>
      <c r="D139" t="n">
        <v>1.2315</v>
      </c>
      <c r="E139" t="n">
        <v>81.2</v>
      </c>
      <c r="F139" t="n">
        <v>78.09999999999999</v>
      </c>
      <c r="G139" t="n">
        <v>246.65</v>
      </c>
      <c r="H139" t="n">
        <v>2.87</v>
      </c>
      <c r="I139" t="n">
        <v>19</v>
      </c>
      <c r="J139" t="n">
        <v>235.63</v>
      </c>
      <c r="K139" t="n">
        <v>52.44</v>
      </c>
      <c r="L139" t="n">
        <v>38</v>
      </c>
      <c r="M139" t="n">
        <v>17</v>
      </c>
      <c r="N139" t="n">
        <v>55.18</v>
      </c>
      <c r="O139" t="n">
        <v>29294.6</v>
      </c>
      <c r="P139" t="n">
        <v>941.1900000000001</v>
      </c>
      <c r="Q139" t="n">
        <v>1261.9</v>
      </c>
      <c r="R139" t="n">
        <v>128.07</v>
      </c>
      <c r="S139" t="n">
        <v>108.84</v>
      </c>
      <c r="T139" t="n">
        <v>8689.85</v>
      </c>
      <c r="U139" t="n">
        <v>0.85</v>
      </c>
      <c r="V139" t="n">
        <v>0.93</v>
      </c>
      <c r="W139" t="n">
        <v>20.68</v>
      </c>
      <c r="X139" t="n">
        <v>0.52</v>
      </c>
      <c r="Y139" t="n">
        <v>0.5</v>
      </c>
      <c r="Z139" t="n">
        <v>10</v>
      </c>
    </row>
    <row r="140">
      <c r="A140" t="n">
        <v>38</v>
      </c>
      <c r="B140" t="n">
        <v>90</v>
      </c>
      <c r="C140" t="inlineStr">
        <is>
          <t xml:space="preserve">CONCLUIDO	</t>
        </is>
      </c>
      <c r="D140" t="n">
        <v>1.2316</v>
      </c>
      <c r="E140" t="n">
        <v>81.19</v>
      </c>
      <c r="F140" t="n">
        <v>78.09999999999999</v>
      </c>
      <c r="G140" t="n">
        <v>246.62</v>
      </c>
      <c r="H140" t="n">
        <v>2.92</v>
      </c>
      <c r="I140" t="n">
        <v>19</v>
      </c>
      <c r="J140" t="n">
        <v>237.35</v>
      </c>
      <c r="K140" t="n">
        <v>52.44</v>
      </c>
      <c r="L140" t="n">
        <v>39</v>
      </c>
      <c r="M140" t="n">
        <v>17</v>
      </c>
      <c r="N140" t="n">
        <v>55.91</v>
      </c>
      <c r="O140" t="n">
        <v>29507.65</v>
      </c>
      <c r="P140" t="n">
        <v>937.1900000000001</v>
      </c>
      <c r="Q140" t="n">
        <v>1261.88</v>
      </c>
      <c r="R140" t="n">
        <v>127.95</v>
      </c>
      <c r="S140" t="n">
        <v>108.84</v>
      </c>
      <c r="T140" t="n">
        <v>8628.559999999999</v>
      </c>
      <c r="U140" t="n">
        <v>0.85</v>
      </c>
      <c r="V140" t="n">
        <v>0.93</v>
      </c>
      <c r="W140" t="n">
        <v>20.67</v>
      </c>
      <c r="X140" t="n">
        <v>0.51</v>
      </c>
      <c r="Y140" t="n">
        <v>0.5</v>
      </c>
      <c r="Z140" t="n">
        <v>10</v>
      </c>
    </row>
    <row r="141">
      <c r="A141" t="n">
        <v>39</v>
      </c>
      <c r="B141" t="n">
        <v>90</v>
      </c>
      <c r="C141" t="inlineStr">
        <is>
          <t xml:space="preserve">CONCLUIDO	</t>
        </is>
      </c>
      <c r="D141" t="n">
        <v>1.2323</v>
      </c>
      <c r="E141" t="n">
        <v>81.15000000000001</v>
      </c>
      <c r="F141" t="n">
        <v>78.09</v>
      </c>
      <c r="G141" t="n">
        <v>260.3</v>
      </c>
      <c r="H141" t="n">
        <v>2.98</v>
      </c>
      <c r="I141" t="n">
        <v>18</v>
      </c>
      <c r="J141" t="n">
        <v>239.09</v>
      </c>
      <c r="K141" t="n">
        <v>52.44</v>
      </c>
      <c r="L141" t="n">
        <v>40</v>
      </c>
      <c r="M141" t="n">
        <v>16</v>
      </c>
      <c r="N141" t="n">
        <v>56.65</v>
      </c>
      <c r="O141" t="n">
        <v>29721.73</v>
      </c>
      <c r="P141" t="n">
        <v>937.84</v>
      </c>
      <c r="Q141" t="n">
        <v>1261.88</v>
      </c>
      <c r="R141" t="n">
        <v>127.53</v>
      </c>
      <c r="S141" t="n">
        <v>108.84</v>
      </c>
      <c r="T141" t="n">
        <v>8421.379999999999</v>
      </c>
      <c r="U141" t="n">
        <v>0.85</v>
      </c>
      <c r="V141" t="n">
        <v>0.93</v>
      </c>
      <c r="W141" t="n">
        <v>20.68</v>
      </c>
      <c r="X141" t="n">
        <v>0.51</v>
      </c>
      <c r="Y141" t="n">
        <v>0.5</v>
      </c>
      <c r="Z141" t="n">
        <v>10</v>
      </c>
    </row>
    <row r="142">
      <c r="A142" t="n">
        <v>0</v>
      </c>
      <c r="B142" t="n">
        <v>10</v>
      </c>
      <c r="C142" t="inlineStr">
        <is>
          <t xml:space="preserve">CONCLUIDO	</t>
        </is>
      </c>
      <c r="D142" t="n">
        <v>1.1546</v>
      </c>
      <c r="E142" t="n">
        <v>86.61</v>
      </c>
      <c r="F142" t="n">
        <v>82.91</v>
      </c>
      <c r="G142" t="n">
        <v>26.89</v>
      </c>
      <c r="H142" t="n">
        <v>0.64</v>
      </c>
      <c r="I142" t="n">
        <v>185</v>
      </c>
      <c r="J142" t="n">
        <v>26.11</v>
      </c>
      <c r="K142" t="n">
        <v>12.1</v>
      </c>
      <c r="L142" t="n">
        <v>1</v>
      </c>
      <c r="M142" t="n">
        <v>183</v>
      </c>
      <c r="N142" t="n">
        <v>3.01</v>
      </c>
      <c r="O142" t="n">
        <v>3454.41</v>
      </c>
      <c r="P142" t="n">
        <v>255.72</v>
      </c>
      <c r="Q142" t="n">
        <v>1262.17</v>
      </c>
      <c r="R142" t="n">
        <v>284.33</v>
      </c>
      <c r="S142" t="n">
        <v>108.84</v>
      </c>
      <c r="T142" t="n">
        <v>85989.06</v>
      </c>
      <c r="U142" t="n">
        <v>0.38</v>
      </c>
      <c r="V142" t="n">
        <v>0.87</v>
      </c>
      <c r="W142" t="n">
        <v>20.95</v>
      </c>
      <c r="X142" t="n">
        <v>5.32</v>
      </c>
      <c r="Y142" t="n">
        <v>0.5</v>
      </c>
      <c r="Z142" t="n">
        <v>10</v>
      </c>
    </row>
    <row r="143">
      <c r="A143" t="n">
        <v>1</v>
      </c>
      <c r="B143" t="n">
        <v>10</v>
      </c>
      <c r="C143" t="inlineStr">
        <is>
          <t xml:space="preserve">CONCLUIDO	</t>
        </is>
      </c>
      <c r="D143" t="n">
        <v>1.1844</v>
      </c>
      <c r="E143" t="n">
        <v>84.43000000000001</v>
      </c>
      <c r="F143" t="n">
        <v>81.36</v>
      </c>
      <c r="G143" t="n">
        <v>38.14</v>
      </c>
      <c r="H143" t="n">
        <v>1.23</v>
      </c>
      <c r="I143" t="n">
        <v>128</v>
      </c>
      <c r="J143" t="n">
        <v>27.2</v>
      </c>
      <c r="K143" t="n">
        <v>12.1</v>
      </c>
      <c r="L143" t="n">
        <v>2</v>
      </c>
      <c r="M143" t="n">
        <v>0</v>
      </c>
      <c r="N143" t="n">
        <v>3.1</v>
      </c>
      <c r="O143" t="n">
        <v>3588.35</v>
      </c>
      <c r="P143" t="n">
        <v>241.96</v>
      </c>
      <c r="Q143" t="n">
        <v>1262.29</v>
      </c>
      <c r="R143" t="n">
        <v>228.38</v>
      </c>
      <c r="S143" t="n">
        <v>108.84</v>
      </c>
      <c r="T143" t="n">
        <v>58295.39</v>
      </c>
      <c r="U143" t="n">
        <v>0.48</v>
      </c>
      <c r="V143" t="n">
        <v>0.89</v>
      </c>
      <c r="W143" t="n">
        <v>21.02</v>
      </c>
      <c r="X143" t="n">
        <v>3.77</v>
      </c>
      <c r="Y143" t="n">
        <v>0.5</v>
      </c>
      <c r="Z143" t="n">
        <v>10</v>
      </c>
    </row>
    <row r="144">
      <c r="A144" t="n">
        <v>0</v>
      </c>
      <c r="B144" t="n">
        <v>45</v>
      </c>
      <c r="C144" t="inlineStr">
        <is>
          <t xml:space="preserve">CONCLUIDO	</t>
        </is>
      </c>
      <c r="D144" t="n">
        <v>0.9028</v>
      </c>
      <c r="E144" t="n">
        <v>110.77</v>
      </c>
      <c r="F144" t="n">
        <v>95.93000000000001</v>
      </c>
      <c r="G144" t="n">
        <v>9.210000000000001</v>
      </c>
      <c r="H144" t="n">
        <v>0.18</v>
      </c>
      <c r="I144" t="n">
        <v>625</v>
      </c>
      <c r="J144" t="n">
        <v>98.70999999999999</v>
      </c>
      <c r="K144" t="n">
        <v>39.72</v>
      </c>
      <c r="L144" t="n">
        <v>1</v>
      </c>
      <c r="M144" t="n">
        <v>623</v>
      </c>
      <c r="N144" t="n">
        <v>12.99</v>
      </c>
      <c r="O144" t="n">
        <v>12407.75</v>
      </c>
      <c r="P144" t="n">
        <v>866.45</v>
      </c>
      <c r="Q144" t="n">
        <v>1262.8</v>
      </c>
      <c r="R144" t="n">
        <v>707.16</v>
      </c>
      <c r="S144" t="n">
        <v>108.84</v>
      </c>
      <c r="T144" t="n">
        <v>295203.52</v>
      </c>
      <c r="U144" t="n">
        <v>0.15</v>
      </c>
      <c r="V144" t="n">
        <v>0.76</v>
      </c>
      <c r="W144" t="n">
        <v>21.7</v>
      </c>
      <c r="X144" t="n">
        <v>18.31</v>
      </c>
      <c r="Y144" t="n">
        <v>0.5</v>
      </c>
      <c r="Z144" t="n">
        <v>10</v>
      </c>
    </row>
    <row r="145">
      <c r="A145" t="n">
        <v>1</v>
      </c>
      <c r="B145" t="n">
        <v>45</v>
      </c>
      <c r="C145" t="inlineStr">
        <is>
          <t xml:space="preserve">CONCLUIDO	</t>
        </is>
      </c>
      <c r="D145" t="n">
        <v>1.0731</v>
      </c>
      <c r="E145" t="n">
        <v>93.19</v>
      </c>
      <c r="F145" t="n">
        <v>85.53</v>
      </c>
      <c r="G145" t="n">
        <v>18.59</v>
      </c>
      <c r="H145" t="n">
        <v>0.35</v>
      </c>
      <c r="I145" t="n">
        <v>276</v>
      </c>
      <c r="J145" t="n">
        <v>99.95</v>
      </c>
      <c r="K145" t="n">
        <v>39.72</v>
      </c>
      <c r="L145" t="n">
        <v>2</v>
      </c>
      <c r="M145" t="n">
        <v>274</v>
      </c>
      <c r="N145" t="n">
        <v>13.24</v>
      </c>
      <c r="O145" t="n">
        <v>12561.45</v>
      </c>
      <c r="P145" t="n">
        <v>765.28</v>
      </c>
      <c r="Q145" t="n">
        <v>1262.32</v>
      </c>
      <c r="R145" t="n">
        <v>369.3</v>
      </c>
      <c r="S145" t="n">
        <v>108.84</v>
      </c>
      <c r="T145" t="n">
        <v>128017.57</v>
      </c>
      <c r="U145" t="n">
        <v>0.29</v>
      </c>
      <c r="V145" t="n">
        <v>0.85</v>
      </c>
      <c r="W145" t="n">
        <v>21.1</v>
      </c>
      <c r="X145" t="n">
        <v>7.93</v>
      </c>
      <c r="Y145" t="n">
        <v>0.5</v>
      </c>
      <c r="Z145" t="n">
        <v>10</v>
      </c>
    </row>
    <row r="146">
      <c r="A146" t="n">
        <v>2</v>
      </c>
      <c r="B146" t="n">
        <v>45</v>
      </c>
      <c r="C146" t="inlineStr">
        <is>
          <t xml:space="preserve">CONCLUIDO	</t>
        </is>
      </c>
      <c r="D146" t="n">
        <v>1.1335</v>
      </c>
      <c r="E146" t="n">
        <v>88.22</v>
      </c>
      <c r="F146" t="n">
        <v>82.62</v>
      </c>
      <c r="G146" t="n">
        <v>28.16</v>
      </c>
      <c r="H146" t="n">
        <v>0.52</v>
      </c>
      <c r="I146" t="n">
        <v>176</v>
      </c>
      <c r="J146" t="n">
        <v>101.2</v>
      </c>
      <c r="K146" t="n">
        <v>39.72</v>
      </c>
      <c r="L146" t="n">
        <v>3</v>
      </c>
      <c r="M146" t="n">
        <v>174</v>
      </c>
      <c r="N146" t="n">
        <v>13.49</v>
      </c>
      <c r="O146" t="n">
        <v>12715.54</v>
      </c>
      <c r="P146" t="n">
        <v>731.5599999999999</v>
      </c>
      <c r="Q146" t="n">
        <v>1262.17</v>
      </c>
      <c r="R146" t="n">
        <v>274.69</v>
      </c>
      <c r="S146" t="n">
        <v>108.84</v>
      </c>
      <c r="T146" t="n">
        <v>81214.19</v>
      </c>
      <c r="U146" t="n">
        <v>0.4</v>
      </c>
      <c r="V146" t="n">
        <v>0.88</v>
      </c>
      <c r="W146" t="n">
        <v>20.93</v>
      </c>
      <c r="X146" t="n">
        <v>5.03</v>
      </c>
      <c r="Y146" t="n">
        <v>0.5</v>
      </c>
      <c r="Z146" t="n">
        <v>10</v>
      </c>
    </row>
    <row r="147">
      <c r="A147" t="n">
        <v>3</v>
      </c>
      <c r="B147" t="n">
        <v>45</v>
      </c>
      <c r="C147" t="inlineStr">
        <is>
          <t xml:space="preserve">CONCLUIDO	</t>
        </is>
      </c>
      <c r="D147" t="n">
        <v>1.1644</v>
      </c>
      <c r="E147" t="n">
        <v>85.88</v>
      </c>
      <c r="F147" t="n">
        <v>81.23999999999999</v>
      </c>
      <c r="G147" t="n">
        <v>37.79</v>
      </c>
      <c r="H147" t="n">
        <v>0.6899999999999999</v>
      </c>
      <c r="I147" t="n">
        <v>129</v>
      </c>
      <c r="J147" t="n">
        <v>102.45</v>
      </c>
      <c r="K147" t="n">
        <v>39.72</v>
      </c>
      <c r="L147" t="n">
        <v>4</v>
      </c>
      <c r="M147" t="n">
        <v>127</v>
      </c>
      <c r="N147" t="n">
        <v>13.74</v>
      </c>
      <c r="O147" t="n">
        <v>12870.03</v>
      </c>
      <c r="P147" t="n">
        <v>711.36</v>
      </c>
      <c r="Q147" t="n">
        <v>1261.98</v>
      </c>
      <c r="R147" t="n">
        <v>229.9</v>
      </c>
      <c r="S147" t="n">
        <v>108.84</v>
      </c>
      <c r="T147" t="n">
        <v>59054.3</v>
      </c>
      <c r="U147" t="n">
        <v>0.47</v>
      </c>
      <c r="V147" t="n">
        <v>0.89</v>
      </c>
      <c r="W147" t="n">
        <v>20.86</v>
      </c>
      <c r="X147" t="n">
        <v>3.66</v>
      </c>
      <c r="Y147" t="n">
        <v>0.5</v>
      </c>
      <c r="Z147" t="n">
        <v>10</v>
      </c>
    </row>
    <row r="148">
      <c r="A148" t="n">
        <v>4</v>
      </c>
      <c r="B148" t="n">
        <v>45</v>
      </c>
      <c r="C148" t="inlineStr">
        <is>
          <t xml:space="preserve">CONCLUIDO	</t>
        </is>
      </c>
      <c r="D148" t="n">
        <v>1.1833</v>
      </c>
      <c r="E148" t="n">
        <v>84.51000000000001</v>
      </c>
      <c r="F148" t="n">
        <v>80.45</v>
      </c>
      <c r="G148" t="n">
        <v>47.79</v>
      </c>
      <c r="H148" t="n">
        <v>0.85</v>
      </c>
      <c r="I148" t="n">
        <v>101</v>
      </c>
      <c r="J148" t="n">
        <v>103.71</v>
      </c>
      <c r="K148" t="n">
        <v>39.72</v>
      </c>
      <c r="L148" t="n">
        <v>5</v>
      </c>
      <c r="M148" t="n">
        <v>99</v>
      </c>
      <c r="N148" t="n">
        <v>14</v>
      </c>
      <c r="O148" t="n">
        <v>13024.91</v>
      </c>
      <c r="P148" t="n">
        <v>696.6</v>
      </c>
      <c r="Q148" t="n">
        <v>1261.99</v>
      </c>
      <c r="R148" t="n">
        <v>204.4</v>
      </c>
      <c r="S148" t="n">
        <v>108.84</v>
      </c>
      <c r="T148" t="n">
        <v>46444.22</v>
      </c>
      <c r="U148" t="n">
        <v>0.53</v>
      </c>
      <c r="V148" t="n">
        <v>0.9</v>
      </c>
      <c r="W148" t="n">
        <v>20.8</v>
      </c>
      <c r="X148" t="n">
        <v>2.86</v>
      </c>
      <c r="Y148" t="n">
        <v>0.5</v>
      </c>
      <c r="Z148" t="n">
        <v>10</v>
      </c>
    </row>
    <row r="149">
      <c r="A149" t="n">
        <v>5</v>
      </c>
      <c r="B149" t="n">
        <v>45</v>
      </c>
      <c r="C149" t="inlineStr">
        <is>
          <t xml:space="preserve">CONCLUIDO	</t>
        </is>
      </c>
      <c r="D149" t="n">
        <v>1.1958</v>
      </c>
      <c r="E149" t="n">
        <v>83.63</v>
      </c>
      <c r="F149" t="n">
        <v>79.94</v>
      </c>
      <c r="G149" t="n">
        <v>57.78</v>
      </c>
      <c r="H149" t="n">
        <v>1.01</v>
      </c>
      <c r="I149" t="n">
        <v>83</v>
      </c>
      <c r="J149" t="n">
        <v>104.97</v>
      </c>
      <c r="K149" t="n">
        <v>39.72</v>
      </c>
      <c r="L149" t="n">
        <v>6</v>
      </c>
      <c r="M149" t="n">
        <v>81</v>
      </c>
      <c r="N149" t="n">
        <v>14.25</v>
      </c>
      <c r="O149" t="n">
        <v>13180.19</v>
      </c>
      <c r="P149" t="n">
        <v>684.37</v>
      </c>
      <c r="Q149" t="n">
        <v>1261.92</v>
      </c>
      <c r="R149" t="n">
        <v>187.43</v>
      </c>
      <c r="S149" t="n">
        <v>108.84</v>
      </c>
      <c r="T149" t="n">
        <v>38048.15</v>
      </c>
      <c r="U149" t="n">
        <v>0.58</v>
      </c>
      <c r="V149" t="n">
        <v>0.91</v>
      </c>
      <c r="W149" t="n">
        <v>20.78</v>
      </c>
      <c r="X149" t="n">
        <v>2.35</v>
      </c>
      <c r="Y149" t="n">
        <v>0.5</v>
      </c>
      <c r="Z149" t="n">
        <v>10</v>
      </c>
    </row>
    <row r="150">
      <c r="A150" t="n">
        <v>6</v>
      </c>
      <c r="B150" t="n">
        <v>45</v>
      </c>
      <c r="C150" t="inlineStr">
        <is>
          <t xml:space="preserve">CONCLUIDO	</t>
        </is>
      </c>
      <c r="D150" t="n">
        <v>1.2053</v>
      </c>
      <c r="E150" t="n">
        <v>82.97</v>
      </c>
      <c r="F150" t="n">
        <v>79.54000000000001</v>
      </c>
      <c r="G150" t="n">
        <v>68.18000000000001</v>
      </c>
      <c r="H150" t="n">
        <v>1.16</v>
      </c>
      <c r="I150" t="n">
        <v>70</v>
      </c>
      <c r="J150" t="n">
        <v>106.23</v>
      </c>
      <c r="K150" t="n">
        <v>39.72</v>
      </c>
      <c r="L150" t="n">
        <v>7</v>
      </c>
      <c r="M150" t="n">
        <v>68</v>
      </c>
      <c r="N150" t="n">
        <v>14.52</v>
      </c>
      <c r="O150" t="n">
        <v>13335.87</v>
      </c>
      <c r="P150" t="n">
        <v>672.34</v>
      </c>
      <c r="Q150" t="n">
        <v>1261.97</v>
      </c>
      <c r="R150" t="n">
        <v>174.16</v>
      </c>
      <c r="S150" t="n">
        <v>108.84</v>
      </c>
      <c r="T150" t="n">
        <v>31478.62</v>
      </c>
      <c r="U150" t="n">
        <v>0.62</v>
      </c>
      <c r="V150" t="n">
        <v>0.91</v>
      </c>
      <c r="W150" t="n">
        <v>20.77</v>
      </c>
      <c r="X150" t="n">
        <v>1.96</v>
      </c>
      <c r="Y150" t="n">
        <v>0.5</v>
      </c>
      <c r="Z150" t="n">
        <v>10</v>
      </c>
    </row>
    <row r="151">
      <c r="A151" t="n">
        <v>7</v>
      </c>
      <c r="B151" t="n">
        <v>45</v>
      </c>
      <c r="C151" t="inlineStr">
        <is>
          <t xml:space="preserve">CONCLUIDO	</t>
        </is>
      </c>
      <c r="D151" t="n">
        <v>1.2116</v>
      </c>
      <c r="E151" t="n">
        <v>82.53</v>
      </c>
      <c r="F151" t="n">
        <v>79.29000000000001</v>
      </c>
      <c r="G151" t="n">
        <v>77.98999999999999</v>
      </c>
      <c r="H151" t="n">
        <v>1.31</v>
      </c>
      <c r="I151" t="n">
        <v>61</v>
      </c>
      <c r="J151" t="n">
        <v>107.5</v>
      </c>
      <c r="K151" t="n">
        <v>39.72</v>
      </c>
      <c r="L151" t="n">
        <v>8</v>
      </c>
      <c r="M151" t="n">
        <v>59</v>
      </c>
      <c r="N151" t="n">
        <v>14.78</v>
      </c>
      <c r="O151" t="n">
        <v>13491.96</v>
      </c>
      <c r="P151" t="n">
        <v>661.77</v>
      </c>
      <c r="Q151" t="n">
        <v>1261.98</v>
      </c>
      <c r="R151" t="n">
        <v>166.41</v>
      </c>
      <c r="S151" t="n">
        <v>108.84</v>
      </c>
      <c r="T151" t="n">
        <v>27645.15</v>
      </c>
      <c r="U151" t="n">
        <v>0.65</v>
      </c>
      <c r="V151" t="n">
        <v>0.91</v>
      </c>
      <c r="W151" t="n">
        <v>20.75</v>
      </c>
      <c r="X151" t="n">
        <v>1.71</v>
      </c>
      <c r="Y151" t="n">
        <v>0.5</v>
      </c>
      <c r="Z151" t="n">
        <v>10</v>
      </c>
    </row>
    <row r="152">
      <c r="A152" t="n">
        <v>8</v>
      </c>
      <c r="B152" t="n">
        <v>45</v>
      </c>
      <c r="C152" t="inlineStr">
        <is>
          <t xml:space="preserve">CONCLUIDO	</t>
        </is>
      </c>
      <c r="D152" t="n">
        <v>1.2173</v>
      </c>
      <c r="E152" t="n">
        <v>82.15000000000001</v>
      </c>
      <c r="F152" t="n">
        <v>79.06999999999999</v>
      </c>
      <c r="G152" t="n">
        <v>89.52</v>
      </c>
      <c r="H152" t="n">
        <v>1.46</v>
      </c>
      <c r="I152" t="n">
        <v>53</v>
      </c>
      <c r="J152" t="n">
        <v>108.77</v>
      </c>
      <c r="K152" t="n">
        <v>39.72</v>
      </c>
      <c r="L152" t="n">
        <v>9</v>
      </c>
      <c r="M152" t="n">
        <v>51</v>
      </c>
      <c r="N152" t="n">
        <v>15.05</v>
      </c>
      <c r="O152" t="n">
        <v>13648.58</v>
      </c>
      <c r="P152" t="n">
        <v>651.74</v>
      </c>
      <c r="Q152" t="n">
        <v>1261.97</v>
      </c>
      <c r="R152" t="n">
        <v>159.69</v>
      </c>
      <c r="S152" t="n">
        <v>108.84</v>
      </c>
      <c r="T152" t="n">
        <v>24329.98</v>
      </c>
      <c r="U152" t="n">
        <v>0.68</v>
      </c>
      <c r="V152" t="n">
        <v>0.92</v>
      </c>
      <c r="W152" t="n">
        <v>20.72</v>
      </c>
      <c r="X152" t="n">
        <v>1.49</v>
      </c>
      <c r="Y152" t="n">
        <v>0.5</v>
      </c>
      <c r="Z152" t="n">
        <v>10</v>
      </c>
    </row>
    <row r="153">
      <c r="A153" t="n">
        <v>9</v>
      </c>
      <c r="B153" t="n">
        <v>45</v>
      </c>
      <c r="C153" t="inlineStr">
        <is>
          <t xml:space="preserve">CONCLUIDO	</t>
        </is>
      </c>
      <c r="D153" t="n">
        <v>1.2216</v>
      </c>
      <c r="E153" t="n">
        <v>81.86</v>
      </c>
      <c r="F153" t="n">
        <v>78.91</v>
      </c>
      <c r="G153" t="n">
        <v>100.73</v>
      </c>
      <c r="H153" t="n">
        <v>1.6</v>
      </c>
      <c r="I153" t="n">
        <v>47</v>
      </c>
      <c r="J153" t="n">
        <v>110.04</v>
      </c>
      <c r="K153" t="n">
        <v>39.72</v>
      </c>
      <c r="L153" t="n">
        <v>10</v>
      </c>
      <c r="M153" t="n">
        <v>45</v>
      </c>
      <c r="N153" t="n">
        <v>15.32</v>
      </c>
      <c r="O153" t="n">
        <v>13805.5</v>
      </c>
      <c r="P153" t="n">
        <v>641.79</v>
      </c>
      <c r="Q153" t="n">
        <v>1261.94</v>
      </c>
      <c r="R153" t="n">
        <v>154.32</v>
      </c>
      <c r="S153" t="n">
        <v>108.84</v>
      </c>
      <c r="T153" t="n">
        <v>21674.67</v>
      </c>
      <c r="U153" t="n">
        <v>0.71</v>
      </c>
      <c r="V153" t="n">
        <v>0.92</v>
      </c>
      <c r="W153" t="n">
        <v>20.72</v>
      </c>
      <c r="X153" t="n">
        <v>1.32</v>
      </c>
      <c r="Y153" t="n">
        <v>0.5</v>
      </c>
      <c r="Z153" t="n">
        <v>10</v>
      </c>
    </row>
    <row r="154">
      <c r="A154" t="n">
        <v>10</v>
      </c>
      <c r="B154" t="n">
        <v>45</v>
      </c>
      <c r="C154" t="inlineStr">
        <is>
          <t xml:space="preserve">CONCLUIDO	</t>
        </is>
      </c>
      <c r="D154" t="n">
        <v>1.2246</v>
      </c>
      <c r="E154" t="n">
        <v>81.66</v>
      </c>
      <c r="F154" t="n">
        <v>78.79000000000001</v>
      </c>
      <c r="G154" t="n">
        <v>109.94</v>
      </c>
      <c r="H154" t="n">
        <v>1.74</v>
      </c>
      <c r="I154" t="n">
        <v>43</v>
      </c>
      <c r="J154" t="n">
        <v>111.32</v>
      </c>
      <c r="K154" t="n">
        <v>39.72</v>
      </c>
      <c r="L154" t="n">
        <v>11</v>
      </c>
      <c r="M154" t="n">
        <v>41</v>
      </c>
      <c r="N154" t="n">
        <v>15.6</v>
      </c>
      <c r="O154" t="n">
        <v>13962.83</v>
      </c>
      <c r="P154" t="n">
        <v>632.08</v>
      </c>
      <c r="Q154" t="n">
        <v>1261.93</v>
      </c>
      <c r="R154" t="n">
        <v>150.16</v>
      </c>
      <c r="S154" t="n">
        <v>108.84</v>
      </c>
      <c r="T154" t="n">
        <v>19613.59</v>
      </c>
      <c r="U154" t="n">
        <v>0.72</v>
      </c>
      <c r="V154" t="n">
        <v>0.92</v>
      </c>
      <c r="W154" t="n">
        <v>20.72</v>
      </c>
      <c r="X154" t="n">
        <v>1.2</v>
      </c>
      <c r="Y154" t="n">
        <v>0.5</v>
      </c>
      <c r="Z154" t="n">
        <v>10</v>
      </c>
    </row>
    <row r="155">
      <c r="A155" t="n">
        <v>11</v>
      </c>
      <c r="B155" t="n">
        <v>45</v>
      </c>
      <c r="C155" t="inlineStr">
        <is>
          <t xml:space="preserve">CONCLUIDO	</t>
        </is>
      </c>
      <c r="D155" t="n">
        <v>1.2276</v>
      </c>
      <c r="E155" t="n">
        <v>81.45999999999999</v>
      </c>
      <c r="F155" t="n">
        <v>78.67</v>
      </c>
      <c r="G155" t="n">
        <v>121.03</v>
      </c>
      <c r="H155" t="n">
        <v>1.88</v>
      </c>
      <c r="I155" t="n">
        <v>39</v>
      </c>
      <c r="J155" t="n">
        <v>112.59</v>
      </c>
      <c r="K155" t="n">
        <v>39.72</v>
      </c>
      <c r="L155" t="n">
        <v>12</v>
      </c>
      <c r="M155" t="n">
        <v>37</v>
      </c>
      <c r="N155" t="n">
        <v>15.88</v>
      </c>
      <c r="O155" t="n">
        <v>14120.58</v>
      </c>
      <c r="P155" t="n">
        <v>621.28</v>
      </c>
      <c r="Q155" t="n">
        <v>1261.92</v>
      </c>
      <c r="R155" t="n">
        <v>146.59</v>
      </c>
      <c r="S155" t="n">
        <v>108.84</v>
      </c>
      <c r="T155" t="n">
        <v>17847.62</v>
      </c>
      <c r="U155" t="n">
        <v>0.74</v>
      </c>
      <c r="V155" t="n">
        <v>0.92</v>
      </c>
      <c r="W155" t="n">
        <v>20.71</v>
      </c>
      <c r="X155" t="n">
        <v>1.09</v>
      </c>
      <c r="Y155" t="n">
        <v>0.5</v>
      </c>
      <c r="Z155" t="n">
        <v>10</v>
      </c>
    </row>
    <row r="156">
      <c r="A156" t="n">
        <v>12</v>
      </c>
      <c r="B156" t="n">
        <v>45</v>
      </c>
      <c r="C156" t="inlineStr">
        <is>
          <t xml:space="preserve">CONCLUIDO	</t>
        </is>
      </c>
      <c r="D156" t="n">
        <v>1.2304</v>
      </c>
      <c r="E156" t="n">
        <v>81.27</v>
      </c>
      <c r="F156" t="n">
        <v>78.56999999999999</v>
      </c>
      <c r="G156" t="n">
        <v>134.69</v>
      </c>
      <c r="H156" t="n">
        <v>2.01</v>
      </c>
      <c r="I156" t="n">
        <v>35</v>
      </c>
      <c r="J156" t="n">
        <v>113.88</v>
      </c>
      <c r="K156" t="n">
        <v>39.72</v>
      </c>
      <c r="L156" t="n">
        <v>13</v>
      </c>
      <c r="M156" t="n">
        <v>33</v>
      </c>
      <c r="N156" t="n">
        <v>16.16</v>
      </c>
      <c r="O156" t="n">
        <v>14278.75</v>
      </c>
      <c r="P156" t="n">
        <v>611.53</v>
      </c>
      <c r="Q156" t="n">
        <v>1261.92</v>
      </c>
      <c r="R156" t="n">
        <v>143.29</v>
      </c>
      <c r="S156" t="n">
        <v>108.84</v>
      </c>
      <c r="T156" t="n">
        <v>16217.33</v>
      </c>
      <c r="U156" t="n">
        <v>0.76</v>
      </c>
      <c r="V156" t="n">
        <v>0.92</v>
      </c>
      <c r="W156" t="n">
        <v>20.7</v>
      </c>
      <c r="X156" t="n">
        <v>0.98</v>
      </c>
      <c r="Y156" t="n">
        <v>0.5</v>
      </c>
      <c r="Z156" t="n">
        <v>10</v>
      </c>
    </row>
    <row r="157">
      <c r="A157" t="n">
        <v>13</v>
      </c>
      <c r="B157" t="n">
        <v>45</v>
      </c>
      <c r="C157" t="inlineStr">
        <is>
          <t xml:space="preserve">CONCLUIDO	</t>
        </is>
      </c>
      <c r="D157" t="n">
        <v>1.2328</v>
      </c>
      <c r="E157" t="n">
        <v>81.12</v>
      </c>
      <c r="F157" t="n">
        <v>78.47</v>
      </c>
      <c r="G157" t="n">
        <v>147.13</v>
      </c>
      <c r="H157" t="n">
        <v>2.14</v>
      </c>
      <c r="I157" t="n">
        <v>32</v>
      </c>
      <c r="J157" t="n">
        <v>115.16</v>
      </c>
      <c r="K157" t="n">
        <v>39.72</v>
      </c>
      <c r="L157" t="n">
        <v>14</v>
      </c>
      <c r="M157" t="n">
        <v>30</v>
      </c>
      <c r="N157" t="n">
        <v>16.45</v>
      </c>
      <c r="O157" t="n">
        <v>14437.35</v>
      </c>
      <c r="P157" t="n">
        <v>602.02</v>
      </c>
      <c r="Q157" t="n">
        <v>1261.88</v>
      </c>
      <c r="R157" t="n">
        <v>139.97</v>
      </c>
      <c r="S157" t="n">
        <v>108.84</v>
      </c>
      <c r="T157" t="n">
        <v>14574.26</v>
      </c>
      <c r="U157" t="n">
        <v>0.78</v>
      </c>
      <c r="V157" t="n">
        <v>0.92</v>
      </c>
      <c r="W157" t="n">
        <v>20.7</v>
      </c>
      <c r="X157" t="n">
        <v>0.89</v>
      </c>
      <c r="Y157" t="n">
        <v>0.5</v>
      </c>
      <c r="Z157" t="n">
        <v>10</v>
      </c>
    </row>
    <row r="158">
      <c r="A158" t="n">
        <v>14</v>
      </c>
      <c r="B158" t="n">
        <v>45</v>
      </c>
      <c r="C158" t="inlineStr">
        <is>
          <t xml:space="preserve">CONCLUIDO	</t>
        </is>
      </c>
      <c r="D158" t="n">
        <v>1.234</v>
      </c>
      <c r="E158" t="n">
        <v>81.03</v>
      </c>
      <c r="F158" t="n">
        <v>78.43000000000001</v>
      </c>
      <c r="G158" t="n">
        <v>156.86</v>
      </c>
      <c r="H158" t="n">
        <v>2.27</v>
      </c>
      <c r="I158" t="n">
        <v>30</v>
      </c>
      <c r="J158" t="n">
        <v>116.45</v>
      </c>
      <c r="K158" t="n">
        <v>39.72</v>
      </c>
      <c r="L158" t="n">
        <v>15</v>
      </c>
      <c r="M158" t="n">
        <v>12</v>
      </c>
      <c r="N158" t="n">
        <v>16.74</v>
      </c>
      <c r="O158" t="n">
        <v>14596.38</v>
      </c>
      <c r="P158" t="n">
        <v>594.59</v>
      </c>
      <c r="Q158" t="n">
        <v>1261.97</v>
      </c>
      <c r="R158" t="n">
        <v>137.74</v>
      </c>
      <c r="S158" t="n">
        <v>108.84</v>
      </c>
      <c r="T158" t="n">
        <v>13468.31</v>
      </c>
      <c r="U158" t="n">
        <v>0.79</v>
      </c>
      <c r="V158" t="n">
        <v>0.92</v>
      </c>
      <c r="W158" t="n">
        <v>20.72</v>
      </c>
      <c r="X158" t="n">
        <v>0.84</v>
      </c>
      <c r="Y158" t="n">
        <v>0.5</v>
      </c>
      <c r="Z158" t="n">
        <v>10</v>
      </c>
    </row>
    <row r="159">
      <c r="A159" t="n">
        <v>15</v>
      </c>
      <c r="B159" t="n">
        <v>45</v>
      </c>
      <c r="C159" t="inlineStr">
        <is>
          <t xml:space="preserve">CONCLUIDO	</t>
        </is>
      </c>
      <c r="D159" t="n">
        <v>1.2339</v>
      </c>
      <c r="E159" t="n">
        <v>81.04000000000001</v>
      </c>
      <c r="F159" t="n">
        <v>78.44</v>
      </c>
      <c r="G159" t="n">
        <v>156.88</v>
      </c>
      <c r="H159" t="n">
        <v>2.4</v>
      </c>
      <c r="I159" t="n">
        <v>30</v>
      </c>
      <c r="J159" t="n">
        <v>117.75</v>
      </c>
      <c r="K159" t="n">
        <v>39.72</v>
      </c>
      <c r="L159" t="n">
        <v>16</v>
      </c>
      <c r="M159" t="n">
        <v>3</v>
      </c>
      <c r="N159" t="n">
        <v>17.03</v>
      </c>
      <c r="O159" t="n">
        <v>14755.84</v>
      </c>
      <c r="P159" t="n">
        <v>596.11</v>
      </c>
      <c r="Q159" t="n">
        <v>1261.95</v>
      </c>
      <c r="R159" t="n">
        <v>138.02</v>
      </c>
      <c r="S159" t="n">
        <v>108.84</v>
      </c>
      <c r="T159" t="n">
        <v>13606.29</v>
      </c>
      <c r="U159" t="n">
        <v>0.79</v>
      </c>
      <c r="V159" t="n">
        <v>0.92</v>
      </c>
      <c r="W159" t="n">
        <v>20.72</v>
      </c>
      <c r="X159" t="n">
        <v>0.86</v>
      </c>
      <c r="Y159" t="n">
        <v>0.5</v>
      </c>
      <c r="Z159" t="n">
        <v>10</v>
      </c>
    </row>
    <row r="160">
      <c r="A160" t="n">
        <v>16</v>
      </c>
      <c r="B160" t="n">
        <v>45</v>
      </c>
      <c r="C160" t="inlineStr">
        <is>
          <t xml:space="preserve">CONCLUIDO	</t>
        </is>
      </c>
      <c r="D160" t="n">
        <v>1.2337</v>
      </c>
      <c r="E160" t="n">
        <v>81.05</v>
      </c>
      <c r="F160" t="n">
        <v>78.45</v>
      </c>
      <c r="G160" t="n">
        <v>156.9</v>
      </c>
      <c r="H160" t="n">
        <v>2.52</v>
      </c>
      <c r="I160" t="n">
        <v>30</v>
      </c>
      <c r="J160" t="n">
        <v>119.04</v>
      </c>
      <c r="K160" t="n">
        <v>39.72</v>
      </c>
      <c r="L160" t="n">
        <v>17</v>
      </c>
      <c r="M160" t="n">
        <v>0</v>
      </c>
      <c r="N160" t="n">
        <v>17.33</v>
      </c>
      <c r="O160" t="n">
        <v>14915.73</v>
      </c>
      <c r="P160" t="n">
        <v>602.02</v>
      </c>
      <c r="Q160" t="n">
        <v>1261.93</v>
      </c>
      <c r="R160" t="n">
        <v>137.96</v>
      </c>
      <c r="S160" t="n">
        <v>108.84</v>
      </c>
      <c r="T160" t="n">
        <v>13579.03</v>
      </c>
      <c r="U160" t="n">
        <v>0.79</v>
      </c>
      <c r="V160" t="n">
        <v>0.92</v>
      </c>
      <c r="W160" t="n">
        <v>20.73</v>
      </c>
      <c r="X160" t="n">
        <v>0.87</v>
      </c>
      <c r="Y160" t="n">
        <v>0.5</v>
      </c>
      <c r="Z160" t="n">
        <v>10</v>
      </c>
    </row>
    <row r="161">
      <c r="A161" t="n">
        <v>0</v>
      </c>
      <c r="B161" t="n">
        <v>60</v>
      </c>
      <c r="C161" t="inlineStr">
        <is>
          <t xml:space="preserve">CONCLUIDO	</t>
        </is>
      </c>
      <c r="D161" t="n">
        <v>0.8222</v>
      </c>
      <c r="E161" t="n">
        <v>121.62</v>
      </c>
      <c r="F161" t="n">
        <v>100.02</v>
      </c>
      <c r="G161" t="n">
        <v>7.88</v>
      </c>
      <c r="H161" t="n">
        <v>0.14</v>
      </c>
      <c r="I161" t="n">
        <v>762</v>
      </c>
      <c r="J161" t="n">
        <v>124.63</v>
      </c>
      <c r="K161" t="n">
        <v>45</v>
      </c>
      <c r="L161" t="n">
        <v>1</v>
      </c>
      <c r="M161" t="n">
        <v>760</v>
      </c>
      <c r="N161" t="n">
        <v>18.64</v>
      </c>
      <c r="O161" t="n">
        <v>15605.44</v>
      </c>
      <c r="P161" t="n">
        <v>1055.97</v>
      </c>
      <c r="Q161" t="n">
        <v>1263.04</v>
      </c>
      <c r="R161" t="n">
        <v>842.77</v>
      </c>
      <c r="S161" t="n">
        <v>108.84</v>
      </c>
      <c r="T161" t="n">
        <v>362325.06</v>
      </c>
      <c r="U161" t="n">
        <v>0.13</v>
      </c>
      <c r="V161" t="n">
        <v>0.72</v>
      </c>
      <c r="W161" t="n">
        <v>21.86</v>
      </c>
      <c r="X161" t="n">
        <v>22.39</v>
      </c>
      <c r="Y161" t="n">
        <v>0.5</v>
      </c>
      <c r="Z161" t="n">
        <v>10</v>
      </c>
    </row>
    <row r="162">
      <c r="A162" t="n">
        <v>1</v>
      </c>
      <c r="B162" t="n">
        <v>60</v>
      </c>
      <c r="C162" t="inlineStr">
        <is>
          <t xml:space="preserve">CONCLUIDO	</t>
        </is>
      </c>
      <c r="D162" t="n">
        <v>1.0238</v>
      </c>
      <c r="E162" t="n">
        <v>97.68000000000001</v>
      </c>
      <c r="F162" t="n">
        <v>87.11</v>
      </c>
      <c r="G162" t="n">
        <v>15.84</v>
      </c>
      <c r="H162" t="n">
        <v>0.28</v>
      </c>
      <c r="I162" t="n">
        <v>330</v>
      </c>
      <c r="J162" t="n">
        <v>125.95</v>
      </c>
      <c r="K162" t="n">
        <v>45</v>
      </c>
      <c r="L162" t="n">
        <v>2</v>
      </c>
      <c r="M162" t="n">
        <v>328</v>
      </c>
      <c r="N162" t="n">
        <v>18.95</v>
      </c>
      <c r="O162" t="n">
        <v>15767.7</v>
      </c>
      <c r="P162" t="n">
        <v>914.79</v>
      </c>
      <c r="Q162" t="n">
        <v>1262.24</v>
      </c>
      <c r="R162" t="n">
        <v>420.98</v>
      </c>
      <c r="S162" t="n">
        <v>108.84</v>
      </c>
      <c r="T162" t="n">
        <v>153589.14</v>
      </c>
      <c r="U162" t="n">
        <v>0.26</v>
      </c>
      <c r="V162" t="n">
        <v>0.83</v>
      </c>
      <c r="W162" t="n">
        <v>21.18</v>
      </c>
      <c r="X162" t="n">
        <v>9.51</v>
      </c>
      <c r="Y162" t="n">
        <v>0.5</v>
      </c>
      <c r="Z162" t="n">
        <v>10</v>
      </c>
    </row>
    <row r="163">
      <c r="A163" t="n">
        <v>2</v>
      </c>
      <c r="B163" t="n">
        <v>60</v>
      </c>
      <c r="C163" t="inlineStr">
        <is>
          <t xml:space="preserve">CONCLUIDO	</t>
        </is>
      </c>
      <c r="D163" t="n">
        <v>1.0978</v>
      </c>
      <c r="E163" t="n">
        <v>91.09</v>
      </c>
      <c r="F163" t="n">
        <v>83.59</v>
      </c>
      <c r="G163" t="n">
        <v>23.88</v>
      </c>
      <c r="H163" t="n">
        <v>0.42</v>
      </c>
      <c r="I163" t="n">
        <v>210</v>
      </c>
      <c r="J163" t="n">
        <v>127.27</v>
      </c>
      <c r="K163" t="n">
        <v>45</v>
      </c>
      <c r="L163" t="n">
        <v>3</v>
      </c>
      <c r="M163" t="n">
        <v>208</v>
      </c>
      <c r="N163" t="n">
        <v>19.27</v>
      </c>
      <c r="O163" t="n">
        <v>15930.42</v>
      </c>
      <c r="P163" t="n">
        <v>872.41</v>
      </c>
      <c r="Q163" t="n">
        <v>1262.19</v>
      </c>
      <c r="R163" t="n">
        <v>306.75</v>
      </c>
      <c r="S163" t="n">
        <v>108.84</v>
      </c>
      <c r="T163" t="n">
        <v>97074.78</v>
      </c>
      <c r="U163" t="n">
        <v>0.35</v>
      </c>
      <c r="V163" t="n">
        <v>0.87</v>
      </c>
      <c r="W163" t="n">
        <v>20.98</v>
      </c>
      <c r="X163" t="n">
        <v>6</v>
      </c>
      <c r="Y163" t="n">
        <v>0.5</v>
      </c>
      <c r="Z163" t="n">
        <v>10</v>
      </c>
    </row>
    <row r="164">
      <c r="A164" t="n">
        <v>3</v>
      </c>
      <c r="B164" t="n">
        <v>60</v>
      </c>
      <c r="C164" t="inlineStr">
        <is>
          <t xml:space="preserve">CONCLUIDO	</t>
        </is>
      </c>
      <c r="D164" t="n">
        <v>1.1358</v>
      </c>
      <c r="E164" t="n">
        <v>88.04000000000001</v>
      </c>
      <c r="F164" t="n">
        <v>81.97</v>
      </c>
      <c r="G164" t="n">
        <v>31.94</v>
      </c>
      <c r="H164" t="n">
        <v>0.55</v>
      </c>
      <c r="I164" t="n">
        <v>154</v>
      </c>
      <c r="J164" t="n">
        <v>128.59</v>
      </c>
      <c r="K164" t="n">
        <v>45</v>
      </c>
      <c r="L164" t="n">
        <v>4</v>
      </c>
      <c r="M164" t="n">
        <v>152</v>
      </c>
      <c r="N164" t="n">
        <v>19.59</v>
      </c>
      <c r="O164" t="n">
        <v>16093.6</v>
      </c>
      <c r="P164" t="n">
        <v>849.84</v>
      </c>
      <c r="Q164" t="n">
        <v>1262.04</v>
      </c>
      <c r="R164" t="n">
        <v>253.71</v>
      </c>
      <c r="S164" t="n">
        <v>108.84</v>
      </c>
      <c r="T164" t="n">
        <v>70830.74000000001</v>
      </c>
      <c r="U164" t="n">
        <v>0.43</v>
      </c>
      <c r="V164" t="n">
        <v>0.88</v>
      </c>
      <c r="W164" t="n">
        <v>20.9</v>
      </c>
      <c r="X164" t="n">
        <v>4.38</v>
      </c>
      <c r="Y164" t="n">
        <v>0.5</v>
      </c>
      <c r="Z164" t="n">
        <v>10</v>
      </c>
    </row>
    <row r="165">
      <c r="A165" t="n">
        <v>4</v>
      </c>
      <c r="B165" t="n">
        <v>60</v>
      </c>
      <c r="C165" t="inlineStr">
        <is>
          <t xml:space="preserve">CONCLUIDO	</t>
        </is>
      </c>
      <c r="D165" t="n">
        <v>1.1595</v>
      </c>
      <c r="E165" t="n">
        <v>86.23999999999999</v>
      </c>
      <c r="F165" t="n">
        <v>81.02</v>
      </c>
      <c r="G165" t="n">
        <v>40.17</v>
      </c>
      <c r="H165" t="n">
        <v>0.68</v>
      </c>
      <c r="I165" t="n">
        <v>121</v>
      </c>
      <c r="J165" t="n">
        <v>129.92</v>
      </c>
      <c r="K165" t="n">
        <v>45</v>
      </c>
      <c r="L165" t="n">
        <v>5</v>
      </c>
      <c r="M165" t="n">
        <v>119</v>
      </c>
      <c r="N165" t="n">
        <v>19.92</v>
      </c>
      <c r="O165" t="n">
        <v>16257.24</v>
      </c>
      <c r="P165" t="n">
        <v>834.74</v>
      </c>
      <c r="Q165" t="n">
        <v>1262.05</v>
      </c>
      <c r="R165" t="n">
        <v>223.21</v>
      </c>
      <c r="S165" t="n">
        <v>108.84</v>
      </c>
      <c r="T165" t="n">
        <v>55745.77</v>
      </c>
      <c r="U165" t="n">
        <v>0.49</v>
      </c>
      <c r="V165" t="n">
        <v>0.89</v>
      </c>
      <c r="W165" t="n">
        <v>20.83</v>
      </c>
      <c r="X165" t="n">
        <v>3.43</v>
      </c>
      <c r="Y165" t="n">
        <v>0.5</v>
      </c>
      <c r="Z165" t="n">
        <v>10</v>
      </c>
    </row>
    <row r="166">
      <c r="A166" t="n">
        <v>5</v>
      </c>
      <c r="B166" t="n">
        <v>60</v>
      </c>
      <c r="C166" t="inlineStr">
        <is>
          <t xml:space="preserve">CONCLUIDO	</t>
        </is>
      </c>
      <c r="D166" t="n">
        <v>1.1748</v>
      </c>
      <c r="E166" t="n">
        <v>85.12</v>
      </c>
      <c r="F166" t="n">
        <v>80.43000000000001</v>
      </c>
      <c r="G166" t="n">
        <v>48.26</v>
      </c>
      <c r="H166" t="n">
        <v>0.8100000000000001</v>
      </c>
      <c r="I166" t="n">
        <v>100</v>
      </c>
      <c r="J166" t="n">
        <v>131.25</v>
      </c>
      <c r="K166" t="n">
        <v>45</v>
      </c>
      <c r="L166" t="n">
        <v>6</v>
      </c>
      <c r="M166" t="n">
        <v>98</v>
      </c>
      <c r="N166" t="n">
        <v>20.25</v>
      </c>
      <c r="O166" t="n">
        <v>16421.36</v>
      </c>
      <c r="P166" t="n">
        <v>822.8</v>
      </c>
      <c r="Q166" t="n">
        <v>1261.93</v>
      </c>
      <c r="R166" t="n">
        <v>203.74</v>
      </c>
      <c r="S166" t="n">
        <v>108.84</v>
      </c>
      <c r="T166" t="n">
        <v>46116.98</v>
      </c>
      <c r="U166" t="n">
        <v>0.53</v>
      </c>
      <c r="V166" t="n">
        <v>0.9</v>
      </c>
      <c r="W166" t="n">
        <v>20.81</v>
      </c>
      <c r="X166" t="n">
        <v>2.84</v>
      </c>
      <c r="Y166" t="n">
        <v>0.5</v>
      </c>
      <c r="Z166" t="n">
        <v>10</v>
      </c>
    </row>
    <row r="167">
      <c r="A167" t="n">
        <v>6</v>
      </c>
      <c r="B167" t="n">
        <v>60</v>
      </c>
      <c r="C167" t="inlineStr">
        <is>
          <t xml:space="preserve">CONCLUIDO	</t>
        </is>
      </c>
      <c r="D167" t="n">
        <v>1.1862</v>
      </c>
      <c r="E167" t="n">
        <v>84.3</v>
      </c>
      <c r="F167" t="n">
        <v>80</v>
      </c>
      <c r="G167" t="n">
        <v>56.47</v>
      </c>
      <c r="H167" t="n">
        <v>0.93</v>
      </c>
      <c r="I167" t="n">
        <v>85</v>
      </c>
      <c r="J167" t="n">
        <v>132.58</v>
      </c>
      <c r="K167" t="n">
        <v>45</v>
      </c>
      <c r="L167" t="n">
        <v>7</v>
      </c>
      <c r="M167" t="n">
        <v>83</v>
      </c>
      <c r="N167" t="n">
        <v>20.59</v>
      </c>
      <c r="O167" t="n">
        <v>16585.95</v>
      </c>
      <c r="P167" t="n">
        <v>812.64</v>
      </c>
      <c r="Q167" t="n">
        <v>1262.1</v>
      </c>
      <c r="R167" t="n">
        <v>189.17</v>
      </c>
      <c r="S167" t="n">
        <v>108.84</v>
      </c>
      <c r="T167" t="n">
        <v>38906.24</v>
      </c>
      <c r="U167" t="n">
        <v>0.58</v>
      </c>
      <c r="V167" t="n">
        <v>0.91</v>
      </c>
      <c r="W167" t="n">
        <v>20.79</v>
      </c>
      <c r="X167" t="n">
        <v>2.41</v>
      </c>
      <c r="Y167" t="n">
        <v>0.5</v>
      </c>
      <c r="Z167" t="n">
        <v>10</v>
      </c>
    </row>
    <row r="168">
      <c r="A168" t="n">
        <v>7</v>
      </c>
      <c r="B168" t="n">
        <v>60</v>
      </c>
      <c r="C168" t="inlineStr">
        <is>
          <t xml:space="preserve">CONCLUIDO	</t>
        </is>
      </c>
      <c r="D168" t="n">
        <v>1.1955</v>
      </c>
      <c r="E168" t="n">
        <v>83.65000000000001</v>
      </c>
      <c r="F168" t="n">
        <v>79.65000000000001</v>
      </c>
      <c r="G168" t="n">
        <v>65.45999999999999</v>
      </c>
      <c r="H168" t="n">
        <v>1.06</v>
      </c>
      <c r="I168" t="n">
        <v>73</v>
      </c>
      <c r="J168" t="n">
        <v>133.92</v>
      </c>
      <c r="K168" t="n">
        <v>45</v>
      </c>
      <c r="L168" t="n">
        <v>8</v>
      </c>
      <c r="M168" t="n">
        <v>71</v>
      </c>
      <c r="N168" t="n">
        <v>20.93</v>
      </c>
      <c r="O168" t="n">
        <v>16751.02</v>
      </c>
      <c r="P168" t="n">
        <v>803.16</v>
      </c>
      <c r="Q168" t="n">
        <v>1262.03</v>
      </c>
      <c r="R168" t="n">
        <v>177.97</v>
      </c>
      <c r="S168" t="n">
        <v>108.84</v>
      </c>
      <c r="T168" t="n">
        <v>33368.94</v>
      </c>
      <c r="U168" t="n">
        <v>0.61</v>
      </c>
      <c r="V168" t="n">
        <v>0.91</v>
      </c>
      <c r="W168" t="n">
        <v>20.77</v>
      </c>
      <c r="X168" t="n">
        <v>2.06</v>
      </c>
      <c r="Y168" t="n">
        <v>0.5</v>
      </c>
      <c r="Z168" t="n">
        <v>10</v>
      </c>
    </row>
    <row r="169">
      <c r="A169" t="n">
        <v>8</v>
      </c>
      <c r="B169" t="n">
        <v>60</v>
      </c>
      <c r="C169" t="inlineStr">
        <is>
          <t xml:space="preserve">CONCLUIDO	</t>
        </is>
      </c>
      <c r="D169" t="n">
        <v>1.2017</v>
      </c>
      <c r="E169" t="n">
        <v>83.22</v>
      </c>
      <c r="F169" t="n">
        <v>79.42</v>
      </c>
      <c r="G169" t="n">
        <v>73.31</v>
      </c>
      <c r="H169" t="n">
        <v>1.18</v>
      </c>
      <c r="I169" t="n">
        <v>65</v>
      </c>
      <c r="J169" t="n">
        <v>135.27</v>
      </c>
      <c r="K169" t="n">
        <v>45</v>
      </c>
      <c r="L169" t="n">
        <v>9</v>
      </c>
      <c r="M169" t="n">
        <v>63</v>
      </c>
      <c r="N169" t="n">
        <v>21.27</v>
      </c>
      <c r="O169" t="n">
        <v>16916.71</v>
      </c>
      <c r="P169" t="n">
        <v>795.91</v>
      </c>
      <c r="Q169" t="n">
        <v>1261.92</v>
      </c>
      <c r="R169" t="n">
        <v>170.92</v>
      </c>
      <c r="S169" t="n">
        <v>108.84</v>
      </c>
      <c r="T169" t="n">
        <v>29880.64</v>
      </c>
      <c r="U169" t="n">
        <v>0.64</v>
      </c>
      <c r="V169" t="n">
        <v>0.91</v>
      </c>
      <c r="W169" t="n">
        <v>20.75</v>
      </c>
      <c r="X169" t="n">
        <v>1.84</v>
      </c>
      <c r="Y169" t="n">
        <v>0.5</v>
      </c>
      <c r="Z169" t="n">
        <v>10</v>
      </c>
    </row>
    <row r="170">
      <c r="A170" t="n">
        <v>9</v>
      </c>
      <c r="B170" t="n">
        <v>60</v>
      </c>
      <c r="C170" t="inlineStr">
        <is>
          <t xml:space="preserve">CONCLUIDO	</t>
        </is>
      </c>
      <c r="D170" t="n">
        <v>1.2071</v>
      </c>
      <c r="E170" t="n">
        <v>82.84</v>
      </c>
      <c r="F170" t="n">
        <v>79.23</v>
      </c>
      <c r="G170" t="n">
        <v>81.95999999999999</v>
      </c>
      <c r="H170" t="n">
        <v>1.29</v>
      </c>
      <c r="I170" t="n">
        <v>58</v>
      </c>
      <c r="J170" t="n">
        <v>136.61</v>
      </c>
      <c r="K170" t="n">
        <v>45</v>
      </c>
      <c r="L170" t="n">
        <v>10</v>
      </c>
      <c r="M170" t="n">
        <v>56</v>
      </c>
      <c r="N170" t="n">
        <v>21.61</v>
      </c>
      <c r="O170" t="n">
        <v>17082.76</v>
      </c>
      <c r="P170" t="n">
        <v>788.84</v>
      </c>
      <c r="Q170" t="n">
        <v>1261.93</v>
      </c>
      <c r="R170" t="n">
        <v>164.49</v>
      </c>
      <c r="S170" t="n">
        <v>108.84</v>
      </c>
      <c r="T170" t="n">
        <v>26703.61</v>
      </c>
      <c r="U170" t="n">
        <v>0.66</v>
      </c>
      <c r="V170" t="n">
        <v>0.91</v>
      </c>
      <c r="W170" t="n">
        <v>20.74</v>
      </c>
      <c r="X170" t="n">
        <v>1.64</v>
      </c>
      <c r="Y170" t="n">
        <v>0.5</v>
      </c>
      <c r="Z170" t="n">
        <v>10</v>
      </c>
    </row>
    <row r="171">
      <c r="A171" t="n">
        <v>10</v>
      </c>
      <c r="B171" t="n">
        <v>60</v>
      </c>
      <c r="C171" t="inlineStr">
        <is>
          <t xml:space="preserve">CONCLUIDO	</t>
        </is>
      </c>
      <c r="D171" t="n">
        <v>1.2122</v>
      </c>
      <c r="E171" t="n">
        <v>82.5</v>
      </c>
      <c r="F171" t="n">
        <v>79.03</v>
      </c>
      <c r="G171" t="n">
        <v>91.19</v>
      </c>
      <c r="H171" t="n">
        <v>1.41</v>
      </c>
      <c r="I171" t="n">
        <v>52</v>
      </c>
      <c r="J171" t="n">
        <v>137.96</v>
      </c>
      <c r="K171" t="n">
        <v>45</v>
      </c>
      <c r="L171" t="n">
        <v>11</v>
      </c>
      <c r="M171" t="n">
        <v>50</v>
      </c>
      <c r="N171" t="n">
        <v>21.96</v>
      </c>
      <c r="O171" t="n">
        <v>17249.3</v>
      </c>
      <c r="P171" t="n">
        <v>780.61</v>
      </c>
      <c r="Q171" t="n">
        <v>1261.93</v>
      </c>
      <c r="R171" t="n">
        <v>158.52</v>
      </c>
      <c r="S171" t="n">
        <v>108.84</v>
      </c>
      <c r="T171" t="n">
        <v>23749.69</v>
      </c>
      <c r="U171" t="n">
        <v>0.6899999999999999</v>
      </c>
      <c r="V171" t="n">
        <v>0.92</v>
      </c>
      <c r="W171" t="n">
        <v>20.72</v>
      </c>
      <c r="X171" t="n">
        <v>1.45</v>
      </c>
      <c r="Y171" t="n">
        <v>0.5</v>
      </c>
      <c r="Z171" t="n">
        <v>10</v>
      </c>
    </row>
    <row r="172">
      <c r="A172" t="n">
        <v>11</v>
      </c>
      <c r="B172" t="n">
        <v>60</v>
      </c>
      <c r="C172" t="inlineStr">
        <is>
          <t xml:space="preserve">CONCLUIDO	</t>
        </is>
      </c>
      <c r="D172" t="n">
        <v>1.2151</v>
      </c>
      <c r="E172" t="n">
        <v>82.3</v>
      </c>
      <c r="F172" t="n">
        <v>78.94</v>
      </c>
      <c r="G172" t="n">
        <v>98.67</v>
      </c>
      <c r="H172" t="n">
        <v>1.52</v>
      </c>
      <c r="I172" t="n">
        <v>48</v>
      </c>
      <c r="J172" t="n">
        <v>139.32</v>
      </c>
      <c r="K172" t="n">
        <v>45</v>
      </c>
      <c r="L172" t="n">
        <v>12</v>
      </c>
      <c r="M172" t="n">
        <v>46</v>
      </c>
      <c r="N172" t="n">
        <v>22.32</v>
      </c>
      <c r="O172" t="n">
        <v>17416.34</v>
      </c>
      <c r="P172" t="n">
        <v>773.2</v>
      </c>
      <c r="Q172" t="n">
        <v>1261.92</v>
      </c>
      <c r="R172" t="n">
        <v>155.35</v>
      </c>
      <c r="S172" t="n">
        <v>108.84</v>
      </c>
      <c r="T172" t="n">
        <v>22182.99</v>
      </c>
      <c r="U172" t="n">
        <v>0.7</v>
      </c>
      <c r="V172" t="n">
        <v>0.92</v>
      </c>
      <c r="W172" t="n">
        <v>20.72</v>
      </c>
      <c r="X172" t="n">
        <v>1.36</v>
      </c>
      <c r="Y172" t="n">
        <v>0.5</v>
      </c>
      <c r="Z172" t="n">
        <v>10</v>
      </c>
    </row>
    <row r="173">
      <c r="A173" t="n">
        <v>12</v>
      </c>
      <c r="B173" t="n">
        <v>60</v>
      </c>
      <c r="C173" t="inlineStr">
        <is>
          <t xml:space="preserve">CONCLUIDO	</t>
        </is>
      </c>
      <c r="D173" t="n">
        <v>1.2183</v>
      </c>
      <c r="E173" t="n">
        <v>82.08</v>
      </c>
      <c r="F173" t="n">
        <v>78.83</v>
      </c>
      <c r="G173" t="n">
        <v>107.49</v>
      </c>
      <c r="H173" t="n">
        <v>1.63</v>
      </c>
      <c r="I173" t="n">
        <v>44</v>
      </c>
      <c r="J173" t="n">
        <v>140.67</v>
      </c>
      <c r="K173" t="n">
        <v>45</v>
      </c>
      <c r="L173" t="n">
        <v>13</v>
      </c>
      <c r="M173" t="n">
        <v>42</v>
      </c>
      <c r="N173" t="n">
        <v>22.68</v>
      </c>
      <c r="O173" t="n">
        <v>17583.88</v>
      </c>
      <c r="P173" t="n">
        <v>765.97</v>
      </c>
      <c r="Q173" t="n">
        <v>1261.9</v>
      </c>
      <c r="R173" t="n">
        <v>151.87</v>
      </c>
      <c r="S173" t="n">
        <v>108.84</v>
      </c>
      <c r="T173" t="n">
        <v>20462.24</v>
      </c>
      <c r="U173" t="n">
        <v>0.72</v>
      </c>
      <c r="V173" t="n">
        <v>0.92</v>
      </c>
      <c r="W173" t="n">
        <v>20.71</v>
      </c>
      <c r="X173" t="n">
        <v>1.24</v>
      </c>
      <c r="Y173" t="n">
        <v>0.5</v>
      </c>
      <c r="Z173" t="n">
        <v>10</v>
      </c>
    </row>
    <row r="174">
      <c r="A174" t="n">
        <v>13</v>
      </c>
      <c r="B174" t="n">
        <v>60</v>
      </c>
      <c r="C174" t="inlineStr">
        <is>
          <t xml:space="preserve">CONCLUIDO	</t>
        </is>
      </c>
      <c r="D174" t="n">
        <v>1.222</v>
      </c>
      <c r="E174" t="n">
        <v>81.84</v>
      </c>
      <c r="F174" t="n">
        <v>78.68000000000001</v>
      </c>
      <c r="G174" t="n">
        <v>118.02</v>
      </c>
      <c r="H174" t="n">
        <v>1.74</v>
      </c>
      <c r="I174" t="n">
        <v>40</v>
      </c>
      <c r="J174" t="n">
        <v>142.04</v>
      </c>
      <c r="K174" t="n">
        <v>45</v>
      </c>
      <c r="L174" t="n">
        <v>14</v>
      </c>
      <c r="M174" t="n">
        <v>38</v>
      </c>
      <c r="N174" t="n">
        <v>23.04</v>
      </c>
      <c r="O174" t="n">
        <v>17751.93</v>
      </c>
      <c r="P174" t="n">
        <v>759.8099999999999</v>
      </c>
      <c r="Q174" t="n">
        <v>1261.9</v>
      </c>
      <c r="R174" t="n">
        <v>146.6</v>
      </c>
      <c r="S174" t="n">
        <v>108.84</v>
      </c>
      <c r="T174" t="n">
        <v>17846.53</v>
      </c>
      <c r="U174" t="n">
        <v>0.74</v>
      </c>
      <c r="V174" t="n">
        <v>0.92</v>
      </c>
      <c r="W174" t="n">
        <v>20.71</v>
      </c>
      <c r="X174" t="n">
        <v>1.1</v>
      </c>
      <c r="Y174" t="n">
        <v>0.5</v>
      </c>
      <c r="Z174" t="n">
        <v>10</v>
      </c>
    </row>
    <row r="175">
      <c r="A175" t="n">
        <v>14</v>
      </c>
      <c r="B175" t="n">
        <v>60</v>
      </c>
      <c r="C175" t="inlineStr">
        <is>
          <t xml:space="preserve">CONCLUIDO	</t>
        </is>
      </c>
      <c r="D175" t="n">
        <v>1.2244</v>
      </c>
      <c r="E175" t="n">
        <v>81.67</v>
      </c>
      <c r="F175" t="n">
        <v>78.59999999999999</v>
      </c>
      <c r="G175" t="n">
        <v>127.45</v>
      </c>
      <c r="H175" t="n">
        <v>1.85</v>
      </c>
      <c r="I175" t="n">
        <v>37</v>
      </c>
      <c r="J175" t="n">
        <v>143.4</v>
      </c>
      <c r="K175" t="n">
        <v>45</v>
      </c>
      <c r="L175" t="n">
        <v>15</v>
      </c>
      <c r="M175" t="n">
        <v>35</v>
      </c>
      <c r="N175" t="n">
        <v>23.41</v>
      </c>
      <c r="O175" t="n">
        <v>17920.49</v>
      </c>
      <c r="P175" t="n">
        <v>751.49</v>
      </c>
      <c r="Q175" t="n">
        <v>1261.91</v>
      </c>
      <c r="R175" t="n">
        <v>144.04</v>
      </c>
      <c r="S175" t="n">
        <v>108.84</v>
      </c>
      <c r="T175" t="n">
        <v>16581.03</v>
      </c>
      <c r="U175" t="n">
        <v>0.76</v>
      </c>
      <c r="V175" t="n">
        <v>0.92</v>
      </c>
      <c r="W175" t="n">
        <v>20.7</v>
      </c>
      <c r="X175" t="n">
        <v>1.01</v>
      </c>
      <c r="Y175" t="n">
        <v>0.5</v>
      </c>
      <c r="Z175" t="n">
        <v>10</v>
      </c>
    </row>
    <row r="176">
      <c r="A176" t="n">
        <v>15</v>
      </c>
      <c r="B176" t="n">
        <v>60</v>
      </c>
      <c r="C176" t="inlineStr">
        <is>
          <t xml:space="preserve">CONCLUIDO	</t>
        </is>
      </c>
      <c r="D176" t="n">
        <v>1.2254</v>
      </c>
      <c r="E176" t="n">
        <v>81.61</v>
      </c>
      <c r="F176" t="n">
        <v>78.58</v>
      </c>
      <c r="G176" t="n">
        <v>134.71</v>
      </c>
      <c r="H176" t="n">
        <v>1.96</v>
      </c>
      <c r="I176" t="n">
        <v>35</v>
      </c>
      <c r="J176" t="n">
        <v>144.77</v>
      </c>
      <c r="K176" t="n">
        <v>45</v>
      </c>
      <c r="L176" t="n">
        <v>16</v>
      </c>
      <c r="M176" t="n">
        <v>33</v>
      </c>
      <c r="N176" t="n">
        <v>23.78</v>
      </c>
      <c r="O176" t="n">
        <v>18089.56</v>
      </c>
      <c r="P176" t="n">
        <v>745.84</v>
      </c>
      <c r="Q176" t="n">
        <v>1261.9</v>
      </c>
      <c r="R176" t="n">
        <v>144.04</v>
      </c>
      <c r="S176" t="n">
        <v>108.84</v>
      </c>
      <c r="T176" t="n">
        <v>16590.76</v>
      </c>
      <c r="U176" t="n">
        <v>0.76</v>
      </c>
      <c r="V176" t="n">
        <v>0.92</v>
      </c>
      <c r="W176" t="n">
        <v>20.69</v>
      </c>
      <c r="X176" t="n">
        <v>1</v>
      </c>
      <c r="Y176" t="n">
        <v>0.5</v>
      </c>
      <c r="Z176" t="n">
        <v>10</v>
      </c>
    </row>
    <row r="177">
      <c r="A177" t="n">
        <v>16</v>
      </c>
      <c r="B177" t="n">
        <v>60</v>
      </c>
      <c r="C177" t="inlineStr">
        <is>
          <t xml:space="preserve">CONCLUIDO	</t>
        </is>
      </c>
      <c r="D177" t="n">
        <v>1.2275</v>
      </c>
      <c r="E177" t="n">
        <v>81.47</v>
      </c>
      <c r="F177" t="n">
        <v>78.48999999999999</v>
      </c>
      <c r="G177" t="n">
        <v>142.72</v>
      </c>
      <c r="H177" t="n">
        <v>2.06</v>
      </c>
      <c r="I177" t="n">
        <v>33</v>
      </c>
      <c r="J177" t="n">
        <v>146.15</v>
      </c>
      <c r="K177" t="n">
        <v>45</v>
      </c>
      <c r="L177" t="n">
        <v>17</v>
      </c>
      <c r="M177" t="n">
        <v>31</v>
      </c>
      <c r="N177" t="n">
        <v>24.15</v>
      </c>
      <c r="O177" t="n">
        <v>18259.16</v>
      </c>
      <c r="P177" t="n">
        <v>739.1900000000001</v>
      </c>
      <c r="Q177" t="n">
        <v>1261.91</v>
      </c>
      <c r="R177" t="n">
        <v>140.65</v>
      </c>
      <c r="S177" t="n">
        <v>108.84</v>
      </c>
      <c r="T177" t="n">
        <v>14908.08</v>
      </c>
      <c r="U177" t="n">
        <v>0.77</v>
      </c>
      <c r="V177" t="n">
        <v>0.92</v>
      </c>
      <c r="W177" t="n">
        <v>20.7</v>
      </c>
      <c r="X177" t="n">
        <v>0.91</v>
      </c>
      <c r="Y177" t="n">
        <v>0.5</v>
      </c>
      <c r="Z177" t="n">
        <v>10</v>
      </c>
    </row>
    <row r="178">
      <c r="A178" t="n">
        <v>17</v>
      </c>
      <c r="B178" t="n">
        <v>60</v>
      </c>
      <c r="C178" t="inlineStr">
        <is>
          <t xml:space="preserve">CONCLUIDO	</t>
        </is>
      </c>
      <c r="D178" t="n">
        <v>1.2292</v>
      </c>
      <c r="E178" t="n">
        <v>81.34999999999999</v>
      </c>
      <c r="F178" t="n">
        <v>78.43000000000001</v>
      </c>
      <c r="G178" t="n">
        <v>151.8</v>
      </c>
      <c r="H178" t="n">
        <v>2.16</v>
      </c>
      <c r="I178" t="n">
        <v>31</v>
      </c>
      <c r="J178" t="n">
        <v>147.53</v>
      </c>
      <c r="K178" t="n">
        <v>45</v>
      </c>
      <c r="L178" t="n">
        <v>18</v>
      </c>
      <c r="M178" t="n">
        <v>29</v>
      </c>
      <c r="N178" t="n">
        <v>24.53</v>
      </c>
      <c r="O178" t="n">
        <v>18429.27</v>
      </c>
      <c r="P178" t="n">
        <v>731.08</v>
      </c>
      <c r="Q178" t="n">
        <v>1261.89</v>
      </c>
      <c r="R178" t="n">
        <v>138.95</v>
      </c>
      <c r="S178" t="n">
        <v>108.84</v>
      </c>
      <c r="T178" t="n">
        <v>14070.04</v>
      </c>
      <c r="U178" t="n">
        <v>0.78</v>
      </c>
      <c r="V178" t="n">
        <v>0.92</v>
      </c>
      <c r="W178" t="n">
        <v>20.68</v>
      </c>
      <c r="X178" t="n">
        <v>0.85</v>
      </c>
      <c r="Y178" t="n">
        <v>0.5</v>
      </c>
      <c r="Z178" t="n">
        <v>10</v>
      </c>
    </row>
    <row r="179">
      <c r="A179" t="n">
        <v>18</v>
      </c>
      <c r="B179" t="n">
        <v>60</v>
      </c>
      <c r="C179" t="inlineStr">
        <is>
          <t xml:space="preserve">CONCLUIDO	</t>
        </is>
      </c>
      <c r="D179" t="n">
        <v>1.2307</v>
      </c>
      <c r="E179" t="n">
        <v>81.26000000000001</v>
      </c>
      <c r="F179" t="n">
        <v>78.38</v>
      </c>
      <c r="G179" t="n">
        <v>162.17</v>
      </c>
      <c r="H179" t="n">
        <v>2.26</v>
      </c>
      <c r="I179" t="n">
        <v>29</v>
      </c>
      <c r="J179" t="n">
        <v>148.91</v>
      </c>
      <c r="K179" t="n">
        <v>45</v>
      </c>
      <c r="L179" t="n">
        <v>19</v>
      </c>
      <c r="M179" t="n">
        <v>27</v>
      </c>
      <c r="N179" t="n">
        <v>24.92</v>
      </c>
      <c r="O179" t="n">
        <v>18599.92</v>
      </c>
      <c r="P179" t="n">
        <v>726.63</v>
      </c>
      <c r="Q179" t="n">
        <v>1261.93</v>
      </c>
      <c r="R179" t="n">
        <v>137.33</v>
      </c>
      <c r="S179" t="n">
        <v>108.84</v>
      </c>
      <c r="T179" t="n">
        <v>13265.47</v>
      </c>
      <c r="U179" t="n">
        <v>0.79</v>
      </c>
      <c r="V179" t="n">
        <v>0.92</v>
      </c>
      <c r="W179" t="n">
        <v>20.68</v>
      </c>
      <c r="X179" t="n">
        <v>0.8</v>
      </c>
      <c r="Y179" t="n">
        <v>0.5</v>
      </c>
      <c r="Z179" t="n">
        <v>10</v>
      </c>
    </row>
    <row r="180">
      <c r="A180" t="n">
        <v>19</v>
      </c>
      <c r="B180" t="n">
        <v>60</v>
      </c>
      <c r="C180" t="inlineStr">
        <is>
          <t xml:space="preserve">CONCLUIDO	</t>
        </is>
      </c>
      <c r="D180" t="n">
        <v>1.2323</v>
      </c>
      <c r="E180" t="n">
        <v>81.15000000000001</v>
      </c>
      <c r="F180" t="n">
        <v>78.33</v>
      </c>
      <c r="G180" t="n">
        <v>174.06</v>
      </c>
      <c r="H180" t="n">
        <v>2.36</v>
      </c>
      <c r="I180" t="n">
        <v>27</v>
      </c>
      <c r="J180" t="n">
        <v>150.3</v>
      </c>
      <c r="K180" t="n">
        <v>45</v>
      </c>
      <c r="L180" t="n">
        <v>20</v>
      </c>
      <c r="M180" t="n">
        <v>25</v>
      </c>
      <c r="N180" t="n">
        <v>25.3</v>
      </c>
      <c r="O180" t="n">
        <v>18771.1</v>
      </c>
      <c r="P180" t="n">
        <v>718.1900000000001</v>
      </c>
      <c r="Q180" t="n">
        <v>1261.92</v>
      </c>
      <c r="R180" t="n">
        <v>135.33</v>
      </c>
      <c r="S180" t="n">
        <v>108.84</v>
      </c>
      <c r="T180" t="n">
        <v>12275.9</v>
      </c>
      <c r="U180" t="n">
        <v>0.8</v>
      </c>
      <c r="V180" t="n">
        <v>0.92</v>
      </c>
      <c r="W180" t="n">
        <v>20.69</v>
      </c>
      <c r="X180" t="n">
        <v>0.74</v>
      </c>
      <c r="Y180" t="n">
        <v>0.5</v>
      </c>
      <c r="Z180" t="n">
        <v>10</v>
      </c>
    </row>
    <row r="181">
      <c r="A181" t="n">
        <v>20</v>
      </c>
      <c r="B181" t="n">
        <v>60</v>
      </c>
      <c r="C181" t="inlineStr">
        <is>
          <t xml:space="preserve">CONCLUIDO	</t>
        </is>
      </c>
      <c r="D181" t="n">
        <v>1.2329</v>
      </c>
      <c r="E181" t="n">
        <v>81.11</v>
      </c>
      <c r="F181" t="n">
        <v>78.31</v>
      </c>
      <c r="G181" t="n">
        <v>180.72</v>
      </c>
      <c r="H181" t="n">
        <v>2.45</v>
      </c>
      <c r="I181" t="n">
        <v>26</v>
      </c>
      <c r="J181" t="n">
        <v>151.69</v>
      </c>
      <c r="K181" t="n">
        <v>45</v>
      </c>
      <c r="L181" t="n">
        <v>21</v>
      </c>
      <c r="M181" t="n">
        <v>24</v>
      </c>
      <c r="N181" t="n">
        <v>25.7</v>
      </c>
      <c r="O181" t="n">
        <v>18942.82</v>
      </c>
      <c r="P181" t="n">
        <v>710.7</v>
      </c>
      <c r="Q181" t="n">
        <v>1261.87</v>
      </c>
      <c r="R181" t="n">
        <v>134.76</v>
      </c>
      <c r="S181" t="n">
        <v>108.84</v>
      </c>
      <c r="T181" t="n">
        <v>11997.17</v>
      </c>
      <c r="U181" t="n">
        <v>0.8100000000000001</v>
      </c>
      <c r="V181" t="n">
        <v>0.92</v>
      </c>
      <c r="W181" t="n">
        <v>20.69</v>
      </c>
      <c r="X181" t="n">
        <v>0.73</v>
      </c>
      <c r="Y181" t="n">
        <v>0.5</v>
      </c>
      <c r="Z181" t="n">
        <v>10</v>
      </c>
    </row>
    <row r="182">
      <c r="A182" t="n">
        <v>21</v>
      </c>
      <c r="B182" t="n">
        <v>60</v>
      </c>
      <c r="C182" t="inlineStr">
        <is>
          <t xml:space="preserve">CONCLUIDO	</t>
        </is>
      </c>
      <c r="D182" t="n">
        <v>1.2349</v>
      </c>
      <c r="E182" t="n">
        <v>80.98</v>
      </c>
      <c r="F182" t="n">
        <v>78.23</v>
      </c>
      <c r="G182" t="n">
        <v>195.57</v>
      </c>
      <c r="H182" t="n">
        <v>2.54</v>
      </c>
      <c r="I182" t="n">
        <v>24</v>
      </c>
      <c r="J182" t="n">
        <v>153.09</v>
      </c>
      <c r="K182" t="n">
        <v>45</v>
      </c>
      <c r="L182" t="n">
        <v>22</v>
      </c>
      <c r="M182" t="n">
        <v>20</v>
      </c>
      <c r="N182" t="n">
        <v>26.09</v>
      </c>
      <c r="O182" t="n">
        <v>19115.09</v>
      </c>
      <c r="P182" t="n">
        <v>702.96</v>
      </c>
      <c r="Q182" t="n">
        <v>1261.89</v>
      </c>
      <c r="R182" t="n">
        <v>132.03</v>
      </c>
      <c r="S182" t="n">
        <v>108.84</v>
      </c>
      <c r="T182" t="n">
        <v>10641.77</v>
      </c>
      <c r="U182" t="n">
        <v>0.82</v>
      </c>
      <c r="V182" t="n">
        <v>0.93</v>
      </c>
      <c r="W182" t="n">
        <v>20.69</v>
      </c>
      <c r="X182" t="n">
        <v>0.65</v>
      </c>
      <c r="Y182" t="n">
        <v>0.5</v>
      </c>
      <c r="Z182" t="n">
        <v>10</v>
      </c>
    </row>
    <row r="183">
      <c r="A183" t="n">
        <v>22</v>
      </c>
      <c r="B183" t="n">
        <v>60</v>
      </c>
      <c r="C183" t="inlineStr">
        <is>
          <t xml:space="preserve">CONCLUIDO	</t>
        </is>
      </c>
      <c r="D183" t="n">
        <v>1.2355</v>
      </c>
      <c r="E183" t="n">
        <v>80.94</v>
      </c>
      <c r="F183" t="n">
        <v>78.22</v>
      </c>
      <c r="G183" t="n">
        <v>204.05</v>
      </c>
      <c r="H183" t="n">
        <v>2.64</v>
      </c>
      <c r="I183" t="n">
        <v>23</v>
      </c>
      <c r="J183" t="n">
        <v>154.49</v>
      </c>
      <c r="K183" t="n">
        <v>45</v>
      </c>
      <c r="L183" t="n">
        <v>23</v>
      </c>
      <c r="M183" t="n">
        <v>15</v>
      </c>
      <c r="N183" t="n">
        <v>26.49</v>
      </c>
      <c r="O183" t="n">
        <v>19287.9</v>
      </c>
      <c r="P183" t="n">
        <v>700.66</v>
      </c>
      <c r="Q183" t="n">
        <v>1261.88</v>
      </c>
      <c r="R183" t="n">
        <v>131.29</v>
      </c>
      <c r="S183" t="n">
        <v>108.84</v>
      </c>
      <c r="T183" t="n">
        <v>10279.54</v>
      </c>
      <c r="U183" t="n">
        <v>0.83</v>
      </c>
      <c r="V183" t="n">
        <v>0.93</v>
      </c>
      <c r="W183" t="n">
        <v>20.7</v>
      </c>
      <c r="X183" t="n">
        <v>0.64</v>
      </c>
      <c r="Y183" t="n">
        <v>0.5</v>
      </c>
      <c r="Z183" t="n">
        <v>10</v>
      </c>
    </row>
    <row r="184">
      <c r="A184" t="n">
        <v>23</v>
      </c>
      <c r="B184" t="n">
        <v>60</v>
      </c>
      <c r="C184" t="inlineStr">
        <is>
          <t xml:space="preserve">CONCLUIDO	</t>
        </is>
      </c>
      <c r="D184" t="n">
        <v>1.2348</v>
      </c>
      <c r="E184" t="n">
        <v>80.98999999999999</v>
      </c>
      <c r="F184" t="n">
        <v>78.27</v>
      </c>
      <c r="G184" t="n">
        <v>204.17</v>
      </c>
      <c r="H184" t="n">
        <v>2.73</v>
      </c>
      <c r="I184" t="n">
        <v>23</v>
      </c>
      <c r="J184" t="n">
        <v>155.9</v>
      </c>
      <c r="K184" t="n">
        <v>45</v>
      </c>
      <c r="L184" t="n">
        <v>24</v>
      </c>
      <c r="M184" t="n">
        <v>7</v>
      </c>
      <c r="N184" t="n">
        <v>26.9</v>
      </c>
      <c r="O184" t="n">
        <v>19461.27</v>
      </c>
      <c r="P184" t="n">
        <v>698.63</v>
      </c>
      <c r="Q184" t="n">
        <v>1261.9</v>
      </c>
      <c r="R184" t="n">
        <v>132.61</v>
      </c>
      <c r="S184" t="n">
        <v>108.84</v>
      </c>
      <c r="T184" t="n">
        <v>10936.33</v>
      </c>
      <c r="U184" t="n">
        <v>0.82</v>
      </c>
      <c r="V184" t="n">
        <v>0.93</v>
      </c>
      <c r="W184" t="n">
        <v>20.71</v>
      </c>
      <c r="X184" t="n">
        <v>0.68</v>
      </c>
      <c r="Y184" t="n">
        <v>0.5</v>
      </c>
      <c r="Z184" t="n">
        <v>10</v>
      </c>
    </row>
    <row r="185">
      <c r="A185" t="n">
        <v>24</v>
      </c>
      <c r="B185" t="n">
        <v>60</v>
      </c>
      <c r="C185" t="inlineStr">
        <is>
          <t xml:space="preserve">CONCLUIDO	</t>
        </is>
      </c>
      <c r="D185" t="n">
        <v>1.2349</v>
      </c>
      <c r="E185" t="n">
        <v>80.98</v>
      </c>
      <c r="F185" t="n">
        <v>78.26000000000001</v>
      </c>
      <c r="G185" t="n">
        <v>204.15</v>
      </c>
      <c r="H185" t="n">
        <v>2.81</v>
      </c>
      <c r="I185" t="n">
        <v>23</v>
      </c>
      <c r="J185" t="n">
        <v>157.31</v>
      </c>
      <c r="K185" t="n">
        <v>45</v>
      </c>
      <c r="L185" t="n">
        <v>25</v>
      </c>
      <c r="M185" t="n">
        <v>1</v>
      </c>
      <c r="N185" t="n">
        <v>27.31</v>
      </c>
      <c r="O185" t="n">
        <v>19635.2</v>
      </c>
      <c r="P185" t="n">
        <v>700.83</v>
      </c>
      <c r="Q185" t="n">
        <v>1261.91</v>
      </c>
      <c r="R185" t="n">
        <v>132.22</v>
      </c>
      <c r="S185" t="n">
        <v>108.84</v>
      </c>
      <c r="T185" t="n">
        <v>10742.67</v>
      </c>
      <c r="U185" t="n">
        <v>0.82</v>
      </c>
      <c r="V185" t="n">
        <v>0.93</v>
      </c>
      <c r="W185" t="n">
        <v>20.71</v>
      </c>
      <c r="X185" t="n">
        <v>0.68</v>
      </c>
      <c r="Y185" t="n">
        <v>0.5</v>
      </c>
      <c r="Z185" t="n">
        <v>10</v>
      </c>
    </row>
    <row r="186">
      <c r="A186" t="n">
        <v>25</v>
      </c>
      <c r="B186" t="n">
        <v>60</v>
      </c>
      <c r="C186" t="inlineStr">
        <is>
          <t xml:space="preserve">CONCLUIDO	</t>
        </is>
      </c>
      <c r="D186" t="n">
        <v>1.2349</v>
      </c>
      <c r="E186" t="n">
        <v>80.98</v>
      </c>
      <c r="F186" t="n">
        <v>78.26000000000001</v>
      </c>
      <c r="G186" t="n">
        <v>204.15</v>
      </c>
      <c r="H186" t="n">
        <v>2.9</v>
      </c>
      <c r="I186" t="n">
        <v>23</v>
      </c>
      <c r="J186" t="n">
        <v>158.72</v>
      </c>
      <c r="K186" t="n">
        <v>45</v>
      </c>
      <c r="L186" t="n">
        <v>26</v>
      </c>
      <c r="M186" t="n">
        <v>0</v>
      </c>
      <c r="N186" t="n">
        <v>27.72</v>
      </c>
      <c r="O186" t="n">
        <v>19809.69</v>
      </c>
      <c r="P186" t="n">
        <v>706.3</v>
      </c>
      <c r="Q186" t="n">
        <v>1261.9</v>
      </c>
      <c r="R186" t="n">
        <v>132.2</v>
      </c>
      <c r="S186" t="n">
        <v>108.84</v>
      </c>
      <c r="T186" t="n">
        <v>10733.85</v>
      </c>
      <c r="U186" t="n">
        <v>0.82</v>
      </c>
      <c r="V186" t="n">
        <v>0.93</v>
      </c>
      <c r="W186" t="n">
        <v>20.71</v>
      </c>
      <c r="X186" t="n">
        <v>0.67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0.7228</v>
      </c>
      <c r="E187" t="n">
        <v>138.35</v>
      </c>
      <c r="F187" t="n">
        <v>105.61</v>
      </c>
      <c r="G187" t="n">
        <v>6.71</v>
      </c>
      <c r="H187" t="n">
        <v>0.11</v>
      </c>
      <c r="I187" t="n">
        <v>944</v>
      </c>
      <c r="J187" t="n">
        <v>159.12</v>
      </c>
      <c r="K187" t="n">
        <v>50.28</v>
      </c>
      <c r="L187" t="n">
        <v>1</v>
      </c>
      <c r="M187" t="n">
        <v>942</v>
      </c>
      <c r="N187" t="n">
        <v>27.84</v>
      </c>
      <c r="O187" t="n">
        <v>19859.16</v>
      </c>
      <c r="P187" t="n">
        <v>1307.34</v>
      </c>
      <c r="Q187" t="n">
        <v>1262.99</v>
      </c>
      <c r="R187" t="n">
        <v>1025.51</v>
      </c>
      <c r="S187" t="n">
        <v>108.84</v>
      </c>
      <c r="T187" t="n">
        <v>452784.26</v>
      </c>
      <c r="U187" t="n">
        <v>0.11</v>
      </c>
      <c r="V187" t="n">
        <v>0.6899999999999999</v>
      </c>
      <c r="W187" t="n">
        <v>22.18</v>
      </c>
      <c r="X187" t="n">
        <v>27.98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0.96</v>
      </c>
      <c r="E188" t="n">
        <v>104.16</v>
      </c>
      <c r="F188" t="n">
        <v>89.08</v>
      </c>
      <c r="G188" t="n">
        <v>13.5</v>
      </c>
      <c r="H188" t="n">
        <v>0.22</v>
      </c>
      <c r="I188" t="n">
        <v>396</v>
      </c>
      <c r="J188" t="n">
        <v>160.54</v>
      </c>
      <c r="K188" t="n">
        <v>50.28</v>
      </c>
      <c r="L188" t="n">
        <v>2</v>
      </c>
      <c r="M188" t="n">
        <v>394</v>
      </c>
      <c r="N188" t="n">
        <v>28.26</v>
      </c>
      <c r="O188" t="n">
        <v>20034.4</v>
      </c>
      <c r="P188" t="n">
        <v>1099.93</v>
      </c>
      <c r="Q188" t="n">
        <v>1262.41</v>
      </c>
      <c r="R188" t="n">
        <v>484.91</v>
      </c>
      <c r="S188" t="n">
        <v>108.84</v>
      </c>
      <c r="T188" t="n">
        <v>185221.57</v>
      </c>
      <c r="U188" t="n">
        <v>0.22</v>
      </c>
      <c r="V188" t="n">
        <v>0.8100000000000001</v>
      </c>
      <c r="W188" t="n">
        <v>21.3</v>
      </c>
      <c r="X188" t="n">
        <v>11.48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1.0501</v>
      </c>
      <c r="E189" t="n">
        <v>95.23</v>
      </c>
      <c r="F189" t="n">
        <v>84.81999999999999</v>
      </c>
      <c r="G189" t="n">
        <v>20.28</v>
      </c>
      <c r="H189" t="n">
        <v>0.33</v>
      </c>
      <c r="I189" t="n">
        <v>251</v>
      </c>
      <c r="J189" t="n">
        <v>161.97</v>
      </c>
      <c r="K189" t="n">
        <v>50.28</v>
      </c>
      <c r="L189" t="n">
        <v>3</v>
      </c>
      <c r="M189" t="n">
        <v>249</v>
      </c>
      <c r="N189" t="n">
        <v>28.69</v>
      </c>
      <c r="O189" t="n">
        <v>20210.21</v>
      </c>
      <c r="P189" t="n">
        <v>1043.9</v>
      </c>
      <c r="Q189" t="n">
        <v>1262.22</v>
      </c>
      <c r="R189" t="n">
        <v>345.76</v>
      </c>
      <c r="S189" t="n">
        <v>108.84</v>
      </c>
      <c r="T189" t="n">
        <v>116372.06</v>
      </c>
      <c r="U189" t="n">
        <v>0.31</v>
      </c>
      <c r="V189" t="n">
        <v>0.85</v>
      </c>
      <c r="W189" t="n">
        <v>21.07</v>
      </c>
      <c r="X189" t="n">
        <v>7.22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1.0981</v>
      </c>
      <c r="E190" t="n">
        <v>91.06</v>
      </c>
      <c r="F190" t="n">
        <v>82.84</v>
      </c>
      <c r="G190" t="n">
        <v>27.16</v>
      </c>
      <c r="H190" t="n">
        <v>0.43</v>
      </c>
      <c r="I190" t="n">
        <v>183</v>
      </c>
      <c r="J190" t="n">
        <v>163.4</v>
      </c>
      <c r="K190" t="n">
        <v>50.28</v>
      </c>
      <c r="L190" t="n">
        <v>4</v>
      </c>
      <c r="M190" t="n">
        <v>181</v>
      </c>
      <c r="N190" t="n">
        <v>29.12</v>
      </c>
      <c r="O190" t="n">
        <v>20386.62</v>
      </c>
      <c r="P190" t="n">
        <v>1015.97</v>
      </c>
      <c r="Q190" t="n">
        <v>1262.11</v>
      </c>
      <c r="R190" t="n">
        <v>281.69</v>
      </c>
      <c r="S190" t="n">
        <v>108.84</v>
      </c>
      <c r="T190" t="n">
        <v>84676.63</v>
      </c>
      <c r="U190" t="n">
        <v>0.39</v>
      </c>
      <c r="V190" t="n">
        <v>0.87</v>
      </c>
      <c r="W190" t="n">
        <v>20.96</v>
      </c>
      <c r="X190" t="n">
        <v>5.25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1.1281</v>
      </c>
      <c r="E191" t="n">
        <v>88.64</v>
      </c>
      <c r="F191" t="n">
        <v>81.68000000000001</v>
      </c>
      <c r="G191" t="n">
        <v>34.03</v>
      </c>
      <c r="H191" t="n">
        <v>0.54</v>
      </c>
      <c r="I191" t="n">
        <v>144</v>
      </c>
      <c r="J191" t="n">
        <v>164.83</v>
      </c>
      <c r="K191" t="n">
        <v>50.28</v>
      </c>
      <c r="L191" t="n">
        <v>5</v>
      </c>
      <c r="M191" t="n">
        <v>142</v>
      </c>
      <c r="N191" t="n">
        <v>29.55</v>
      </c>
      <c r="O191" t="n">
        <v>20563.61</v>
      </c>
      <c r="P191" t="n">
        <v>998.08</v>
      </c>
      <c r="Q191" t="n">
        <v>1262.04</v>
      </c>
      <c r="R191" t="n">
        <v>244.75</v>
      </c>
      <c r="S191" t="n">
        <v>108.84</v>
      </c>
      <c r="T191" t="n">
        <v>66404.71000000001</v>
      </c>
      <c r="U191" t="n">
        <v>0.44</v>
      </c>
      <c r="V191" t="n">
        <v>0.89</v>
      </c>
      <c r="W191" t="n">
        <v>20.87</v>
      </c>
      <c r="X191" t="n">
        <v>4.09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1.1475</v>
      </c>
      <c r="E192" t="n">
        <v>87.14</v>
      </c>
      <c r="F192" t="n">
        <v>80.98999999999999</v>
      </c>
      <c r="G192" t="n">
        <v>40.83</v>
      </c>
      <c r="H192" t="n">
        <v>0.64</v>
      </c>
      <c r="I192" t="n">
        <v>119</v>
      </c>
      <c r="J192" t="n">
        <v>166.27</v>
      </c>
      <c r="K192" t="n">
        <v>50.28</v>
      </c>
      <c r="L192" t="n">
        <v>6</v>
      </c>
      <c r="M192" t="n">
        <v>117</v>
      </c>
      <c r="N192" t="n">
        <v>29.99</v>
      </c>
      <c r="O192" t="n">
        <v>20741.2</v>
      </c>
      <c r="P192" t="n">
        <v>986.02</v>
      </c>
      <c r="Q192" t="n">
        <v>1262.04</v>
      </c>
      <c r="R192" t="n">
        <v>221.72</v>
      </c>
      <c r="S192" t="n">
        <v>108.84</v>
      </c>
      <c r="T192" t="n">
        <v>55013.79</v>
      </c>
      <c r="U192" t="n">
        <v>0.49</v>
      </c>
      <c r="V192" t="n">
        <v>0.89</v>
      </c>
      <c r="W192" t="n">
        <v>20.84</v>
      </c>
      <c r="X192" t="n">
        <v>3.4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1.1623</v>
      </c>
      <c r="E193" t="n">
        <v>86.03</v>
      </c>
      <c r="F193" t="n">
        <v>80.45999999999999</v>
      </c>
      <c r="G193" t="n">
        <v>47.8</v>
      </c>
      <c r="H193" t="n">
        <v>0.74</v>
      </c>
      <c r="I193" t="n">
        <v>101</v>
      </c>
      <c r="J193" t="n">
        <v>167.72</v>
      </c>
      <c r="K193" t="n">
        <v>50.28</v>
      </c>
      <c r="L193" t="n">
        <v>7</v>
      </c>
      <c r="M193" t="n">
        <v>99</v>
      </c>
      <c r="N193" t="n">
        <v>30.44</v>
      </c>
      <c r="O193" t="n">
        <v>20919.39</v>
      </c>
      <c r="P193" t="n">
        <v>975.75</v>
      </c>
      <c r="Q193" t="n">
        <v>1261.99</v>
      </c>
      <c r="R193" t="n">
        <v>204.46</v>
      </c>
      <c r="S193" t="n">
        <v>108.84</v>
      </c>
      <c r="T193" t="n">
        <v>46472.87</v>
      </c>
      <c r="U193" t="n">
        <v>0.53</v>
      </c>
      <c r="V193" t="n">
        <v>0.9</v>
      </c>
      <c r="W193" t="n">
        <v>20.81</v>
      </c>
      <c r="X193" t="n">
        <v>2.87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1.1731</v>
      </c>
      <c r="E194" t="n">
        <v>85.23999999999999</v>
      </c>
      <c r="F194" t="n">
        <v>80.08</v>
      </c>
      <c r="G194" t="n">
        <v>54.6</v>
      </c>
      <c r="H194" t="n">
        <v>0.84</v>
      </c>
      <c r="I194" t="n">
        <v>88</v>
      </c>
      <c r="J194" t="n">
        <v>169.17</v>
      </c>
      <c r="K194" t="n">
        <v>50.28</v>
      </c>
      <c r="L194" t="n">
        <v>8</v>
      </c>
      <c r="M194" t="n">
        <v>86</v>
      </c>
      <c r="N194" t="n">
        <v>30.89</v>
      </c>
      <c r="O194" t="n">
        <v>21098.19</v>
      </c>
      <c r="P194" t="n">
        <v>967.72</v>
      </c>
      <c r="Q194" t="n">
        <v>1261.99</v>
      </c>
      <c r="R194" t="n">
        <v>192.34</v>
      </c>
      <c r="S194" t="n">
        <v>108.84</v>
      </c>
      <c r="T194" t="n">
        <v>40478.1</v>
      </c>
      <c r="U194" t="n">
        <v>0.57</v>
      </c>
      <c r="V194" t="n">
        <v>0.9</v>
      </c>
      <c r="W194" t="n">
        <v>20.79</v>
      </c>
      <c r="X194" t="n">
        <v>2.49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1.1817</v>
      </c>
      <c r="E195" t="n">
        <v>84.62</v>
      </c>
      <c r="F195" t="n">
        <v>79.78</v>
      </c>
      <c r="G195" t="n">
        <v>61.37</v>
      </c>
      <c r="H195" t="n">
        <v>0.9399999999999999</v>
      </c>
      <c r="I195" t="n">
        <v>78</v>
      </c>
      <c r="J195" t="n">
        <v>170.62</v>
      </c>
      <c r="K195" t="n">
        <v>50.28</v>
      </c>
      <c r="L195" t="n">
        <v>9</v>
      </c>
      <c r="M195" t="n">
        <v>76</v>
      </c>
      <c r="N195" t="n">
        <v>31.34</v>
      </c>
      <c r="O195" t="n">
        <v>21277.6</v>
      </c>
      <c r="P195" t="n">
        <v>960.83</v>
      </c>
      <c r="Q195" t="n">
        <v>1261.95</v>
      </c>
      <c r="R195" t="n">
        <v>182.5</v>
      </c>
      <c r="S195" t="n">
        <v>108.84</v>
      </c>
      <c r="T195" t="n">
        <v>35608.82</v>
      </c>
      <c r="U195" t="n">
        <v>0.6</v>
      </c>
      <c r="V195" t="n">
        <v>0.91</v>
      </c>
      <c r="W195" t="n">
        <v>20.77</v>
      </c>
      <c r="X195" t="n">
        <v>2.2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1.1888</v>
      </c>
      <c r="E196" t="n">
        <v>84.12</v>
      </c>
      <c r="F196" t="n">
        <v>79.54000000000001</v>
      </c>
      <c r="G196" t="n">
        <v>68.18000000000001</v>
      </c>
      <c r="H196" t="n">
        <v>1.03</v>
      </c>
      <c r="I196" t="n">
        <v>70</v>
      </c>
      <c r="J196" t="n">
        <v>172.08</v>
      </c>
      <c r="K196" t="n">
        <v>50.28</v>
      </c>
      <c r="L196" t="n">
        <v>10</v>
      </c>
      <c r="M196" t="n">
        <v>68</v>
      </c>
      <c r="N196" t="n">
        <v>31.8</v>
      </c>
      <c r="O196" t="n">
        <v>21457.64</v>
      </c>
      <c r="P196" t="n">
        <v>954.51</v>
      </c>
      <c r="Q196" t="n">
        <v>1261.95</v>
      </c>
      <c r="R196" t="n">
        <v>175.09</v>
      </c>
      <c r="S196" t="n">
        <v>108.84</v>
      </c>
      <c r="T196" t="n">
        <v>31943.72</v>
      </c>
      <c r="U196" t="n">
        <v>0.62</v>
      </c>
      <c r="V196" t="n">
        <v>0.91</v>
      </c>
      <c r="W196" t="n">
        <v>20.75</v>
      </c>
      <c r="X196" t="n">
        <v>1.95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1.1944</v>
      </c>
      <c r="E197" t="n">
        <v>83.72</v>
      </c>
      <c r="F197" t="n">
        <v>79.37</v>
      </c>
      <c r="G197" t="n">
        <v>75.59</v>
      </c>
      <c r="H197" t="n">
        <v>1.12</v>
      </c>
      <c r="I197" t="n">
        <v>63</v>
      </c>
      <c r="J197" t="n">
        <v>173.55</v>
      </c>
      <c r="K197" t="n">
        <v>50.28</v>
      </c>
      <c r="L197" t="n">
        <v>11</v>
      </c>
      <c r="M197" t="n">
        <v>61</v>
      </c>
      <c r="N197" t="n">
        <v>32.27</v>
      </c>
      <c r="O197" t="n">
        <v>21638.31</v>
      </c>
      <c r="P197" t="n">
        <v>948.7</v>
      </c>
      <c r="Q197" t="n">
        <v>1261.92</v>
      </c>
      <c r="R197" t="n">
        <v>169.17</v>
      </c>
      <c r="S197" t="n">
        <v>108.84</v>
      </c>
      <c r="T197" t="n">
        <v>29017.61</v>
      </c>
      <c r="U197" t="n">
        <v>0.64</v>
      </c>
      <c r="V197" t="n">
        <v>0.91</v>
      </c>
      <c r="W197" t="n">
        <v>20.75</v>
      </c>
      <c r="X197" t="n">
        <v>1.79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1.199</v>
      </c>
      <c r="E198" t="n">
        <v>83.40000000000001</v>
      </c>
      <c r="F198" t="n">
        <v>79.20999999999999</v>
      </c>
      <c r="G198" t="n">
        <v>81.94</v>
      </c>
      <c r="H198" t="n">
        <v>1.22</v>
      </c>
      <c r="I198" t="n">
        <v>58</v>
      </c>
      <c r="J198" t="n">
        <v>175.02</v>
      </c>
      <c r="K198" t="n">
        <v>50.28</v>
      </c>
      <c r="L198" t="n">
        <v>12</v>
      </c>
      <c r="M198" t="n">
        <v>56</v>
      </c>
      <c r="N198" t="n">
        <v>32.74</v>
      </c>
      <c r="O198" t="n">
        <v>21819.6</v>
      </c>
      <c r="P198" t="n">
        <v>943</v>
      </c>
      <c r="Q198" t="n">
        <v>1261.95</v>
      </c>
      <c r="R198" t="n">
        <v>163.88</v>
      </c>
      <c r="S198" t="n">
        <v>108.84</v>
      </c>
      <c r="T198" t="n">
        <v>26397.4</v>
      </c>
      <c r="U198" t="n">
        <v>0.66</v>
      </c>
      <c r="V198" t="n">
        <v>0.91</v>
      </c>
      <c r="W198" t="n">
        <v>20.74</v>
      </c>
      <c r="X198" t="n">
        <v>1.62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1.2033</v>
      </c>
      <c r="E199" t="n">
        <v>83.09999999999999</v>
      </c>
      <c r="F199" t="n">
        <v>79.06999999999999</v>
      </c>
      <c r="G199" t="n">
        <v>89.52</v>
      </c>
      <c r="H199" t="n">
        <v>1.31</v>
      </c>
      <c r="I199" t="n">
        <v>53</v>
      </c>
      <c r="J199" t="n">
        <v>176.49</v>
      </c>
      <c r="K199" t="n">
        <v>50.28</v>
      </c>
      <c r="L199" t="n">
        <v>13</v>
      </c>
      <c r="M199" t="n">
        <v>51</v>
      </c>
      <c r="N199" t="n">
        <v>33.21</v>
      </c>
      <c r="O199" t="n">
        <v>22001.54</v>
      </c>
      <c r="P199" t="n">
        <v>938.11</v>
      </c>
      <c r="Q199" t="n">
        <v>1261.9</v>
      </c>
      <c r="R199" t="n">
        <v>159.75</v>
      </c>
      <c r="S199" t="n">
        <v>108.84</v>
      </c>
      <c r="T199" t="n">
        <v>24356.91</v>
      </c>
      <c r="U199" t="n">
        <v>0.68</v>
      </c>
      <c r="V199" t="n">
        <v>0.92</v>
      </c>
      <c r="W199" t="n">
        <v>20.72</v>
      </c>
      <c r="X199" t="n">
        <v>1.49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1.2067</v>
      </c>
      <c r="E200" t="n">
        <v>82.87</v>
      </c>
      <c r="F200" t="n">
        <v>78.97</v>
      </c>
      <c r="G200" t="n">
        <v>96.69</v>
      </c>
      <c r="H200" t="n">
        <v>1.4</v>
      </c>
      <c r="I200" t="n">
        <v>49</v>
      </c>
      <c r="J200" t="n">
        <v>177.97</v>
      </c>
      <c r="K200" t="n">
        <v>50.28</v>
      </c>
      <c r="L200" t="n">
        <v>14</v>
      </c>
      <c r="M200" t="n">
        <v>47</v>
      </c>
      <c r="N200" t="n">
        <v>33.69</v>
      </c>
      <c r="O200" t="n">
        <v>22184.13</v>
      </c>
      <c r="P200" t="n">
        <v>932.55</v>
      </c>
      <c r="Q200" t="n">
        <v>1261.93</v>
      </c>
      <c r="R200" t="n">
        <v>156.04</v>
      </c>
      <c r="S200" t="n">
        <v>108.84</v>
      </c>
      <c r="T200" t="n">
        <v>22522.26</v>
      </c>
      <c r="U200" t="n">
        <v>0.7</v>
      </c>
      <c r="V200" t="n">
        <v>0.92</v>
      </c>
      <c r="W200" t="n">
        <v>20.73</v>
      </c>
      <c r="X200" t="n">
        <v>1.38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1.2094</v>
      </c>
      <c r="E201" t="n">
        <v>82.69</v>
      </c>
      <c r="F201" t="n">
        <v>78.88</v>
      </c>
      <c r="G201" t="n">
        <v>102.89</v>
      </c>
      <c r="H201" t="n">
        <v>1.48</v>
      </c>
      <c r="I201" t="n">
        <v>46</v>
      </c>
      <c r="J201" t="n">
        <v>179.46</v>
      </c>
      <c r="K201" t="n">
        <v>50.28</v>
      </c>
      <c r="L201" t="n">
        <v>15</v>
      </c>
      <c r="M201" t="n">
        <v>44</v>
      </c>
      <c r="N201" t="n">
        <v>34.18</v>
      </c>
      <c r="O201" t="n">
        <v>22367.38</v>
      </c>
      <c r="P201" t="n">
        <v>928.4299999999999</v>
      </c>
      <c r="Q201" t="n">
        <v>1261.96</v>
      </c>
      <c r="R201" t="n">
        <v>152.92</v>
      </c>
      <c r="S201" t="n">
        <v>108.84</v>
      </c>
      <c r="T201" t="n">
        <v>20978.69</v>
      </c>
      <c r="U201" t="n">
        <v>0.71</v>
      </c>
      <c r="V201" t="n">
        <v>0.92</v>
      </c>
      <c r="W201" t="n">
        <v>20.73</v>
      </c>
      <c r="X201" t="n">
        <v>1.29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1.2124</v>
      </c>
      <c r="E202" t="n">
        <v>82.48</v>
      </c>
      <c r="F202" t="n">
        <v>78.77</v>
      </c>
      <c r="G202" t="n">
        <v>109.91</v>
      </c>
      <c r="H202" t="n">
        <v>1.57</v>
      </c>
      <c r="I202" t="n">
        <v>43</v>
      </c>
      <c r="J202" t="n">
        <v>180.95</v>
      </c>
      <c r="K202" t="n">
        <v>50.28</v>
      </c>
      <c r="L202" t="n">
        <v>16</v>
      </c>
      <c r="M202" t="n">
        <v>41</v>
      </c>
      <c r="N202" t="n">
        <v>34.67</v>
      </c>
      <c r="O202" t="n">
        <v>22551.28</v>
      </c>
      <c r="P202" t="n">
        <v>923.91</v>
      </c>
      <c r="Q202" t="n">
        <v>1261.95</v>
      </c>
      <c r="R202" t="n">
        <v>149.6</v>
      </c>
      <c r="S202" t="n">
        <v>108.84</v>
      </c>
      <c r="T202" t="n">
        <v>19332.14</v>
      </c>
      <c r="U202" t="n">
        <v>0.73</v>
      </c>
      <c r="V202" t="n">
        <v>0.92</v>
      </c>
      <c r="W202" t="n">
        <v>20.71</v>
      </c>
      <c r="X202" t="n">
        <v>1.18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1.2149</v>
      </c>
      <c r="E203" t="n">
        <v>82.31</v>
      </c>
      <c r="F203" t="n">
        <v>78.7</v>
      </c>
      <c r="G203" t="n">
        <v>118.04</v>
      </c>
      <c r="H203" t="n">
        <v>1.65</v>
      </c>
      <c r="I203" t="n">
        <v>40</v>
      </c>
      <c r="J203" t="n">
        <v>182.45</v>
      </c>
      <c r="K203" t="n">
        <v>50.28</v>
      </c>
      <c r="L203" t="n">
        <v>17</v>
      </c>
      <c r="M203" t="n">
        <v>38</v>
      </c>
      <c r="N203" t="n">
        <v>35.17</v>
      </c>
      <c r="O203" t="n">
        <v>22735.98</v>
      </c>
      <c r="P203" t="n">
        <v>919.79</v>
      </c>
      <c r="Q203" t="n">
        <v>1261.91</v>
      </c>
      <c r="R203" t="n">
        <v>146.99</v>
      </c>
      <c r="S203" t="n">
        <v>108.84</v>
      </c>
      <c r="T203" t="n">
        <v>18044.68</v>
      </c>
      <c r="U203" t="n">
        <v>0.74</v>
      </c>
      <c r="V203" t="n">
        <v>0.92</v>
      </c>
      <c r="W203" t="n">
        <v>20.72</v>
      </c>
      <c r="X203" t="n">
        <v>1.11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1.2169</v>
      </c>
      <c r="E204" t="n">
        <v>82.17</v>
      </c>
      <c r="F204" t="n">
        <v>78.62</v>
      </c>
      <c r="G204" t="n">
        <v>124.14</v>
      </c>
      <c r="H204" t="n">
        <v>1.74</v>
      </c>
      <c r="I204" t="n">
        <v>38</v>
      </c>
      <c r="J204" t="n">
        <v>183.95</v>
      </c>
      <c r="K204" t="n">
        <v>50.28</v>
      </c>
      <c r="L204" t="n">
        <v>18</v>
      </c>
      <c r="M204" t="n">
        <v>36</v>
      </c>
      <c r="N204" t="n">
        <v>35.67</v>
      </c>
      <c r="O204" t="n">
        <v>22921.24</v>
      </c>
      <c r="P204" t="n">
        <v>914.51</v>
      </c>
      <c r="Q204" t="n">
        <v>1261.91</v>
      </c>
      <c r="R204" t="n">
        <v>145.03</v>
      </c>
      <c r="S204" t="n">
        <v>108.84</v>
      </c>
      <c r="T204" t="n">
        <v>17070.59</v>
      </c>
      <c r="U204" t="n">
        <v>0.75</v>
      </c>
      <c r="V204" t="n">
        <v>0.92</v>
      </c>
      <c r="W204" t="n">
        <v>20.7</v>
      </c>
      <c r="X204" t="n">
        <v>1.04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1.2183</v>
      </c>
      <c r="E205" t="n">
        <v>82.08</v>
      </c>
      <c r="F205" t="n">
        <v>78.59999999999999</v>
      </c>
      <c r="G205" t="n">
        <v>130.99</v>
      </c>
      <c r="H205" t="n">
        <v>1.82</v>
      </c>
      <c r="I205" t="n">
        <v>36</v>
      </c>
      <c r="J205" t="n">
        <v>185.46</v>
      </c>
      <c r="K205" t="n">
        <v>50.28</v>
      </c>
      <c r="L205" t="n">
        <v>19</v>
      </c>
      <c r="M205" t="n">
        <v>34</v>
      </c>
      <c r="N205" t="n">
        <v>36.18</v>
      </c>
      <c r="O205" t="n">
        <v>23107.19</v>
      </c>
      <c r="P205" t="n">
        <v>910.22</v>
      </c>
      <c r="Q205" t="n">
        <v>1261.96</v>
      </c>
      <c r="R205" t="n">
        <v>143.89</v>
      </c>
      <c r="S205" t="n">
        <v>108.84</v>
      </c>
      <c r="T205" t="n">
        <v>16511.89</v>
      </c>
      <c r="U205" t="n">
        <v>0.76</v>
      </c>
      <c r="V205" t="n">
        <v>0.92</v>
      </c>
      <c r="W205" t="n">
        <v>20.71</v>
      </c>
      <c r="X205" t="n">
        <v>1.01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1.2201</v>
      </c>
      <c r="E206" t="n">
        <v>81.95999999999999</v>
      </c>
      <c r="F206" t="n">
        <v>78.54000000000001</v>
      </c>
      <c r="G206" t="n">
        <v>138.6</v>
      </c>
      <c r="H206" t="n">
        <v>1.9</v>
      </c>
      <c r="I206" t="n">
        <v>34</v>
      </c>
      <c r="J206" t="n">
        <v>186.97</v>
      </c>
      <c r="K206" t="n">
        <v>50.28</v>
      </c>
      <c r="L206" t="n">
        <v>20</v>
      </c>
      <c r="M206" t="n">
        <v>32</v>
      </c>
      <c r="N206" t="n">
        <v>36.69</v>
      </c>
      <c r="O206" t="n">
        <v>23293.82</v>
      </c>
      <c r="P206" t="n">
        <v>906.0700000000001</v>
      </c>
      <c r="Q206" t="n">
        <v>1261.91</v>
      </c>
      <c r="R206" t="n">
        <v>142.17</v>
      </c>
      <c r="S206" t="n">
        <v>108.84</v>
      </c>
      <c r="T206" t="n">
        <v>15663.77</v>
      </c>
      <c r="U206" t="n">
        <v>0.77</v>
      </c>
      <c r="V206" t="n">
        <v>0.92</v>
      </c>
      <c r="W206" t="n">
        <v>20.7</v>
      </c>
      <c r="X206" t="n">
        <v>0.96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1.2221</v>
      </c>
      <c r="E207" t="n">
        <v>81.81999999999999</v>
      </c>
      <c r="F207" t="n">
        <v>78.47</v>
      </c>
      <c r="G207" t="n">
        <v>147.13</v>
      </c>
      <c r="H207" t="n">
        <v>1.98</v>
      </c>
      <c r="I207" t="n">
        <v>32</v>
      </c>
      <c r="J207" t="n">
        <v>188.49</v>
      </c>
      <c r="K207" t="n">
        <v>50.28</v>
      </c>
      <c r="L207" t="n">
        <v>21</v>
      </c>
      <c r="M207" t="n">
        <v>30</v>
      </c>
      <c r="N207" t="n">
        <v>37.21</v>
      </c>
      <c r="O207" t="n">
        <v>23481.16</v>
      </c>
      <c r="P207" t="n">
        <v>902.97</v>
      </c>
      <c r="Q207" t="n">
        <v>1261.92</v>
      </c>
      <c r="R207" t="n">
        <v>139.92</v>
      </c>
      <c r="S207" t="n">
        <v>108.84</v>
      </c>
      <c r="T207" t="n">
        <v>14549.12</v>
      </c>
      <c r="U207" t="n">
        <v>0.78</v>
      </c>
      <c r="V207" t="n">
        <v>0.92</v>
      </c>
      <c r="W207" t="n">
        <v>20.7</v>
      </c>
      <c r="X207" t="n">
        <v>0.89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1.2232</v>
      </c>
      <c r="E208" t="n">
        <v>81.75</v>
      </c>
      <c r="F208" t="n">
        <v>78.43000000000001</v>
      </c>
      <c r="G208" t="n">
        <v>151.8</v>
      </c>
      <c r="H208" t="n">
        <v>2.05</v>
      </c>
      <c r="I208" t="n">
        <v>31</v>
      </c>
      <c r="J208" t="n">
        <v>190.01</v>
      </c>
      <c r="K208" t="n">
        <v>50.28</v>
      </c>
      <c r="L208" t="n">
        <v>22</v>
      </c>
      <c r="M208" t="n">
        <v>29</v>
      </c>
      <c r="N208" t="n">
        <v>37.74</v>
      </c>
      <c r="O208" t="n">
        <v>23669.2</v>
      </c>
      <c r="P208" t="n">
        <v>898.62</v>
      </c>
      <c r="Q208" t="n">
        <v>1261.91</v>
      </c>
      <c r="R208" t="n">
        <v>138.76</v>
      </c>
      <c r="S208" t="n">
        <v>108.84</v>
      </c>
      <c r="T208" t="n">
        <v>13974.83</v>
      </c>
      <c r="U208" t="n">
        <v>0.78</v>
      </c>
      <c r="V208" t="n">
        <v>0.92</v>
      </c>
      <c r="W208" t="n">
        <v>20.69</v>
      </c>
      <c r="X208" t="n">
        <v>0.84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1.2249</v>
      </c>
      <c r="E209" t="n">
        <v>81.64</v>
      </c>
      <c r="F209" t="n">
        <v>78.38</v>
      </c>
      <c r="G209" t="n">
        <v>162.17</v>
      </c>
      <c r="H209" t="n">
        <v>2.13</v>
      </c>
      <c r="I209" t="n">
        <v>29</v>
      </c>
      <c r="J209" t="n">
        <v>191.55</v>
      </c>
      <c r="K209" t="n">
        <v>50.28</v>
      </c>
      <c r="L209" t="n">
        <v>23</v>
      </c>
      <c r="M209" t="n">
        <v>27</v>
      </c>
      <c r="N209" t="n">
        <v>38.27</v>
      </c>
      <c r="O209" t="n">
        <v>23857.96</v>
      </c>
      <c r="P209" t="n">
        <v>894.36</v>
      </c>
      <c r="Q209" t="n">
        <v>1261.92</v>
      </c>
      <c r="R209" t="n">
        <v>137.21</v>
      </c>
      <c r="S209" t="n">
        <v>108.84</v>
      </c>
      <c r="T209" t="n">
        <v>13207.3</v>
      </c>
      <c r="U209" t="n">
        <v>0.79</v>
      </c>
      <c r="V209" t="n">
        <v>0.92</v>
      </c>
      <c r="W209" t="n">
        <v>20.69</v>
      </c>
      <c r="X209" t="n">
        <v>0.8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1.2257</v>
      </c>
      <c r="E210" t="n">
        <v>81.59</v>
      </c>
      <c r="F210" t="n">
        <v>78.36</v>
      </c>
      <c r="G210" t="n">
        <v>167.92</v>
      </c>
      <c r="H210" t="n">
        <v>2.21</v>
      </c>
      <c r="I210" t="n">
        <v>28</v>
      </c>
      <c r="J210" t="n">
        <v>193.08</v>
      </c>
      <c r="K210" t="n">
        <v>50.28</v>
      </c>
      <c r="L210" t="n">
        <v>24</v>
      </c>
      <c r="M210" t="n">
        <v>26</v>
      </c>
      <c r="N210" t="n">
        <v>38.8</v>
      </c>
      <c r="O210" t="n">
        <v>24047.45</v>
      </c>
      <c r="P210" t="n">
        <v>890.01</v>
      </c>
      <c r="Q210" t="n">
        <v>1261.9</v>
      </c>
      <c r="R210" t="n">
        <v>136.36</v>
      </c>
      <c r="S210" t="n">
        <v>108.84</v>
      </c>
      <c r="T210" t="n">
        <v>12786.2</v>
      </c>
      <c r="U210" t="n">
        <v>0.8</v>
      </c>
      <c r="V210" t="n">
        <v>0.92</v>
      </c>
      <c r="W210" t="n">
        <v>20.69</v>
      </c>
      <c r="X210" t="n">
        <v>0.78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1.2267</v>
      </c>
      <c r="E211" t="n">
        <v>81.52</v>
      </c>
      <c r="F211" t="n">
        <v>78.33</v>
      </c>
      <c r="G211" t="n">
        <v>174.06</v>
      </c>
      <c r="H211" t="n">
        <v>2.28</v>
      </c>
      <c r="I211" t="n">
        <v>27</v>
      </c>
      <c r="J211" t="n">
        <v>194.62</v>
      </c>
      <c r="K211" t="n">
        <v>50.28</v>
      </c>
      <c r="L211" t="n">
        <v>25</v>
      </c>
      <c r="M211" t="n">
        <v>25</v>
      </c>
      <c r="N211" t="n">
        <v>39.34</v>
      </c>
      <c r="O211" t="n">
        <v>24237.67</v>
      </c>
      <c r="P211" t="n">
        <v>885.2</v>
      </c>
      <c r="Q211" t="n">
        <v>1261.9</v>
      </c>
      <c r="R211" t="n">
        <v>135.23</v>
      </c>
      <c r="S211" t="n">
        <v>108.84</v>
      </c>
      <c r="T211" t="n">
        <v>12229.44</v>
      </c>
      <c r="U211" t="n">
        <v>0.8</v>
      </c>
      <c r="V211" t="n">
        <v>0.92</v>
      </c>
      <c r="W211" t="n">
        <v>20.69</v>
      </c>
      <c r="X211" t="n">
        <v>0.74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1.2277</v>
      </c>
      <c r="E212" t="n">
        <v>81.45</v>
      </c>
      <c r="F212" t="n">
        <v>78.29000000000001</v>
      </c>
      <c r="G212" t="n">
        <v>180.67</v>
      </c>
      <c r="H212" t="n">
        <v>2.35</v>
      </c>
      <c r="I212" t="n">
        <v>26</v>
      </c>
      <c r="J212" t="n">
        <v>196.17</v>
      </c>
      <c r="K212" t="n">
        <v>50.28</v>
      </c>
      <c r="L212" t="n">
        <v>26</v>
      </c>
      <c r="M212" t="n">
        <v>24</v>
      </c>
      <c r="N212" t="n">
        <v>39.89</v>
      </c>
      <c r="O212" t="n">
        <v>24428.62</v>
      </c>
      <c r="P212" t="n">
        <v>882.39</v>
      </c>
      <c r="Q212" t="n">
        <v>1261.88</v>
      </c>
      <c r="R212" t="n">
        <v>134.38</v>
      </c>
      <c r="S212" t="n">
        <v>108.84</v>
      </c>
      <c r="T212" t="n">
        <v>11807.76</v>
      </c>
      <c r="U212" t="n">
        <v>0.8100000000000001</v>
      </c>
      <c r="V212" t="n">
        <v>0.93</v>
      </c>
      <c r="W212" t="n">
        <v>20.68</v>
      </c>
      <c r="X212" t="n">
        <v>0.7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1.2284</v>
      </c>
      <c r="E213" t="n">
        <v>81.41</v>
      </c>
      <c r="F213" t="n">
        <v>78.28</v>
      </c>
      <c r="G213" t="n">
        <v>187.86</v>
      </c>
      <c r="H213" t="n">
        <v>2.42</v>
      </c>
      <c r="I213" t="n">
        <v>25</v>
      </c>
      <c r="J213" t="n">
        <v>197.73</v>
      </c>
      <c r="K213" t="n">
        <v>50.28</v>
      </c>
      <c r="L213" t="n">
        <v>27</v>
      </c>
      <c r="M213" t="n">
        <v>23</v>
      </c>
      <c r="N213" t="n">
        <v>40.45</v>
      </c>
      <c r="O213" t="n">
        <v>24620.33</v>
      </c>
      <c r="P213" t="n">
        <v>877.5</v>
      </c>
      <c r="Q213" t="n">
        <v>1261.89</v>
      </c>
      <c r="R213" t="n">
        <v>133.62</v>
      </c>
      <c r="S213" t="n">
        <v>108.84</v>
      </c>
      <c r="T213" t="n">
        <v>11432.29</v>
      </c>
      <c r="U213" t="n">
        <v>0.8100000000000001</v>
      </c>
      <c r="V213" t="n">
        <v>0.93</v>
      </c>
      <c r="W213" t="n">
        <v>20.69</v>
      </c>
      <c r="X213" t="n">
        <v>0.6899999999999999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1.2292</v>
      </c>
      <c r="E214" t="n">
        <v>81.34999999999999</v>
      </c>
      <c r="F214" t="n">
        <v>78.25</v>
      </c>
      <c r="G214" t="n">
        <v>195.64</v>
      </c>
      <c r="H214" t="n">
        <v>2.49</v>
      </c>
      <c r="I214" t="n">
        <v>24</v>
      </c>
      <c r="J214" t="n">
        <v>199.29</v>
      </c>
      <c r="K214" t="n">
        <v>50.28</v>
      </c>
      <c r="L214" t="n">
        <v>28</v>
      </c>
      <c r="M214" t="n">
        <v>22</v>
      </c>
      <c r="N214" t="n">
        <v>41.01</v>
      </c>
      <c r="O214" t="n">
        <v>24812.8</v>
      </c>
      <c r="P214" t="n">
        <v>877.12</v>
      </c>
      <c r="Q214" t="n">
        <v>1261.92</v>
      </c>
      <c r="R214" t="n">
        <v>132.97</v>
      </c>
      <c r="S214" t="n">
        <v>108.84</v>
      </c>
      <c r="T214" t="n">
        <v>11113.32</v>
      </c>
      <c r="U214" t="n">
        <v>0.82</v>
      </c>
      <c r="V214" t="n">
        <v>0.93</v>
      </c>
      <c r="W214" t="n">
        <v>20.68</v>
      </c>
      <c r="X214" t="n">
        <v>0.67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1.2303</v>
      </c>
      <c r="E215" t="n">
        <v>81.28</v>
      </c>
      <c r="F215" t="n">
        <v>78.20999999999999</v>
      </c>
      <c r="G215" t="n">
        <v>204.04</v>
      </c>
      <c r="H215" t="n">
        <v>2.56</v>
      </c>
      <c r="I215" t="n">
        <v>23</v>
      </c>
      <c r="J215" t="n">
        <v>200.85</v>
      </c>
      <c r="K215" t="n">
        <v>50.28</v>
      </c>
      <c r="L215" t="n">
        <v>29</v>
      </c>
      <c r="M215" t="n">
        <v>21</v>
      </c>
      <c r="N215" t="n">
        <v>41.57</v>
      </c>
      <c r="O215" t="n">
        <v>25006.03</v>
      </c>
      <c r="P215" t="n">
        <v>872.48</v>
      </c>
      <c r="Q215" t="n">
        <v>1261.94</v>
      </c>
      <c r="R215" t="n">
        <v>131.55</v>
      </c>
      <c r="S215" t="n">
        <v>108.84</v>
      </c>
      <c r="T215" t="n">
        <v>10409.47</v>
      </c>
      <c r="U215" t="n">
        <v>0.83</v>
      </c>
      <c r="V215" t="n">
        <v>0.93</v>
      </c>
      <c r="W215" t="n">
        <v>20.68</v>
      </c>
      <c r="X215" t="n">
        <v>0.63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1.2315</v>
      </c>
      <c r="E216" t="n">
        <v>81.2</v>
      </c>
      <c r="F216" t="n">
        <v>78.17</v>
      </c>
      <c r="G216" t="n">
        <v>213.19</v>
      </c>
      <c r="H216" t="n">
        <v>2.63</v>
      </c>
      <c r="I216" t="n">
        <v>22</v>
      </c>
      <c r="J216" t="n">
        <v>202.43</v>
      </c>
      <c r="K216" t="n">
        <v>50.28</v>
      </c>
      <c r="L216" t="n">
        <v>30</v>
      </c>
      <c r="M216" t="n">
        <v>20</v>
      </c>
      <c r="N216" t="n">
        <v>42.15</v>
      </c>
      <c r="O216" t="n">
        <v>25200.04</v>
      </c>
      <c r="P216" t="n">
        <v>868.53</v>
      </c>
      <c r="Q216" t="n">
        <v>1261.89</v>
      </c>
      <c r="R216" t="n">
        <v>130.05</v>
      </c>
      <c r="S216" t="n">
        <v>108.84</v>
      </c>
      <c r="T216" t="n">
        <v>9664.280000000001</v>
      </c>
      <c r="U216" t="n">
        <v>0.84</v>
      </c>
      <c r="V216" t="n">
        <v>0.93</v>
      </c>
      <c r="W216" t="n">
        <v>20.68</v>
      </c>
      <c r="X216" t="n">
        <v>0.59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1.2322</v>
      </c>
      <c r="E217" t="n">
        <v>81.16</v>
      </c>
      <c r="F217" t="n">
        <v>78.16</v>
      </c>
      <c r="G217" t="n">
        <v>223.3</v>
      </c>
      <c r="H217" t="n">
        <v>2.7</v>
      </c>
      <c r="I217" t="n">
        <v>21</v>
      </c>
      <c r="J217" t="n">
        <v>204.01</v>
      </c>
      <c r="K217" t="n">
        <v>50.28</v>
      </c>
      <c r="L217" t="n">
        <v>31</v>
      </c>
      <c r="M217" t="n">
        <v>19</v>
      </c>
      <c r="N217" t="n">
        <v>42.73</v>
      </c>
      <c r="O217" t="n">
        <v>25394.96</v>
      </c>
      <c r="P217" t="n">
        <v>862.35</v>
      </c>
      <c r="Q217" t="n">
        <v>1261.88</v>
      </c>
      <c r="R217" t="n">
        <v>129.77</v>
      </c>
      <c r="S217" t="n">
        <v>108.84</v>
      </c>
      <c r="T217" t="n">
        <v>9525.469999999999</v>
      </c>
      <c r="U217" t="n">
        <v>0.84</v>
      </c>
      <c r="V217" t="n">
        <v>0.93</v>
      </c>
      <c r="W217" t="n">
        <v>20.68</v>
      </c>
      <c r="X217" t="n">
        <v>0.57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1.2322</v>
      </c>
      <c r="E218" t="n">
        <v>81.15000000000001</v>
      </c>
      <c r="F218" t="n">
        <v>78.15000000000001</v>
      </c>
      <c r="G218" t="n">
        <v>223.3</v>
      </c>
      <c r="H218" t="n">
        <v>2.76</v>
      </c>
      <c r="I218" t="n">
        <v>21</v>
      </c>
      <c r="J218" t="n">
        <v>205.59</v>
      </c>
      <c r="K218" t="n">
        <v>50.28</v>
      </c>
      <c r="L218" t="n">
        <v>32</v>
      </c>
      <c r="M218" t="n">
        <v>19</v>
      </c>
      <c r="N218" t="n">
        <v>43.31</v>
      </c>
      <c r="O218" t="n">
        <v>25590.57</v>
      </c>
      <c r="P218" t="n">
        <v>858.42</v>
      </c>
      <c r="Q218" t="n">
        <v>1261.92</v>
      </c>
      <c r="R218" t="n">
        <v>129.7</v>
      </c>
      <c r="S218" t="n">
        <v>108.84</v>
      </c>
      <c r="T218" t="n">
        <v>9491.809999999999</v>
      </c>
      <c r="U218" t="n">
        <v>0.84</v>
      </c>
      <c r="V218" t="n">
        <v>0.93</v>
      </c>
      <c r="W218" t="n">
        <v>20.68</v>
      </c>
      <c r="X218" t="n">
        <v>0.57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1.2333</v>
      </c>
      <c r="E219" t="n">
        <v>81.08</v>
      </c>
      <c r="F219" t="n">
        <v>78.11</v>
      </c>
      <c r="G219" t="n">
        <v>234.34</v>
      </c>
      <c r="H219" t="n">
        <v>2.83</v>
      </c>
      <c r="I219" t="n">
        <v>20</v>
      </c>
      <c r="J219" t="n">
        <v>207.19</v>
      </c>
      <c r="K219" t="n">
        <v>50.28</v>
      </c>
      <c r="L219" t="n">
        <v>33</v>
      </c>
      <c r="M219" t="n">
        <v>18</v>
      </c>
      <c r="N219" t="n">
        <v>43.91</v>
      </c>
      <c r="O219" t="n">
        <v>25786.97</v>
      </c>
      <c r="P219" t="n">
        <v>859.91</v>
      </c>
      <c r="Q219" t="n">
        <v>1261.87</v>
      </c>
      <c r="R219" t="n">
        <v>128.47</v>
      </c>
      <c r="S219" t="n">
        <v>108.84</v>
      </c>
      <c r="T219" t="n">
        <v>8882.35</v>
      </c>
      <c r="U219" t="n">
        <v>0.85</v>
      </c>
      <c r="V219" t="n">
        <v>0.93</v>
      </c>
      <c r="W219" t="n">
        <v>20.67</v>
      </c>
      <c r="X219" t="n">
        <v>0.53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1.2341</v>
      </c>
      <c r="E220" t="n">
        <v>81.03</v>
      </c>
      <c r="F220" t="n">
        <v>78.09</v>
      </c>
      <c r="G220" t="n">
        <v>246.62</v>
      </c>
      <c r="H220" t="n">
        <v>2.89</v>
      </c>
      <c r="I220" t="n">
        <v>19</v>
      </c>
      <c r="J220" t="n">
        <v>208.78</v>
      </c>
      <c r="K220" t="n">
        <v>50.28</v>
      </c>
      <c r="L220" t="n">
        <v>34</v>
      </c>
      <c r="M220" t="n">
        <v>17</v>
      </c>
      <c r="N220" t="n">
        <v>44.5</v>
      </c>
      <c r="O220" t="n">
        <v>25984.2</v>
      </c>
      <c r="P220" t="n">
        <v>850.58</v>
      </c>
      <c r="Q220" t="n">
        <v>1261.89</v>
      </c>
      <c r="R220" t="n">
        <v>128.03</v>
      </c>
      <c r="S220" t="n">
        <v>108.84</v>
      </c>
      <c r="T220" t="n">
        <v>8665.51</v>
      </c>
      <c r="U220" t="n">
        <v>0.85</v>
      </c>
      <c r="V220" t="n">
        <v>0.93</v>
      </c>
      <c r="W220" t="n">
        <v>20.67</v>
      </c>
      <c r="X220" t="n">
        <v>0.51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1.234</v>
      </c>
      <c r="E221" t="n">
        <v>81.04000000000001</v>
      </c>
      <c r="F221" t="n">
        <v>78.09999999999999</v>
      </c>
      <c r="G221" t="n">
        <v>246.63</v>
      </c>
      <c r="H221" t="n">
        <v>2.96</v>
      </c>
      <c r="I221" t="n">
        <v>19</v>
      </c>
      <c r="J221" t="n">
        <v>210.39</v>
      </c>
      <c r="K221" t="n">
        <v>50.28</v>
      </c>
      <c r="L221" t="n">
        <v>35</v>
      </c>
      <c r="M221" t="n">
        <v>17</v>
      </c>
      <c r="N221" t="n">
        <v>45.11</v>
      </c>
      <c r="O221" t="n">
        <v>26182.25</v>
      </c>
      <c r="P221" t="n">
        <v>848.54</v>
      </c>
      <c r="Q221" t="n">
        <v>1261.88</v>
      </c>
      <c r="R221" t="n">
        <v>127.96</v>
      </c>
      <c r="S221" t="n">
        <v>108.84</v>
      </c>
      <c r="T221" t="n">
        <v>8631.700000000001</v>
      </c>
      <c r="U221" t="n">
        <v>0.85</v>
      </c>
      <c r="V221" t="n">
        <v>0.93</v>
      </c>
      <c r="W221" t="n">
        <v>20.67</v>
      </c>
      <c r="X221" t="n">
        <v>0.52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1.2347</v>
      </c>
      <c r="E222" t="n">
        <v>80.98999999999999</v>
      </c>
      <c r="F222" t="n">
        <v>78.08</v>
      </c>
      <c r="G222" t="n">
        <v>260.28</v>
      </c>
      <c r="H222" t="n">
        <v>3.02</v>
      </c>
      <c r="I222" t="n">
        <v>18</v>
      </c>
      <c r="J222" t="n">
        <v>212</v>
      </c>
      <c r="K222" t="n">
        <v>50.28</v>
      </c>
      <c r="L222" t="n">
        <v>36</v>
      </c>
      <c r="M222" t="n">
        <v>15</v>
      </c>
      <c r="N222" t="n">
        <v>45.72</v>
      </c>
      <c r="O222" t="n">
        <v>26381.14</v>
      </c>
      <c r="P222" t="n">
        <v>846.39</v>
      </c>
      <c r="Q222" t="n">
        <v>1261.91</v>
      </c>
      <c r="R222" t="n">
        <v>127.53</v>
      </c>
      <c r="S222" t="n">
        <v>108.84</v>
      </c>
      <c r="T222" t="n">
        <v>8424.85</v>
      </c>
      <c r="U222" t="n">
        <v>0.85</v>
      </c>
      <c r="V222" t="n">
        <v>0.93</v>
      </c>
      <c r="W222" t="n">
        <v>20.67</v>
      </c>
      <c r="X222" t="n">
        <v>0.5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1.2348</v>
      </c>
      <c r="E223" t="n">
        <v>80.98</v>
      </c>
      <c r="F223" t="n">
        <v>78.08</v>
      </c>
      <c r="G223" t="n">
        <v>260.26</v>
      </c>
      <c r="H223" t="n">
        <v>3.08</v>
      </c>
      <c r="I223" t="n">
        <v>18</v>
      </c>
      <c r="J223" t="n">
        <v>213.62</v>
      </c>
      <c r="K223" t="n">
        <v>50.28</v>
      </c>
      <c r="L223" t="n">
        <v>37</v>
      </c>
      <c r="M223" t="n">
        <v>12</v>
      </c>
      <c r="N223" t="n">
        <v>46.34</v>
      </c>
      <c r="O223" t="n">
        <v>26580.87</v>
      </c>
      <c r="P223" t="n">
        <v>842.83</v>
      </c>
      <c r="Q223" t="n">
        <v>1261.92</v>
      </c>
      <c r="R223" t="n">
        <v>126.92</v>
      </c>
      <c r="S223" t="n">
        <v>108.84</v>
      </c>
      <c r="T223" t="n">
        <v>8116.93</v>
      </c>
      <c r="U223" t="n">
        <v>0.86</v>
      </c>
      <c r="V223" t="n">
        <v>0.93</v>
      </c>
      <c r="W223" t="n">
        <v>20.68</v>
      </c>
      <c r="X223" t="n">
        <v>0.49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1.2355</v>
      </c>
      <c r="E224" t="n">
        <v>80.94</v>
      </c>
      <c r="F224" t="n">
        <v>78.06</v>
      </c>
      <c r="G224" t="n">
        <v>275.52</v>
      </c>
      <c r="H224" t="n">
        <v>3.14</v>
      </c>
      <c r="I224" t="n">
        <v>17</v>
      </c>
      <c r="J224" t="n">
        <v>215.25</v>
      </c>
      <c r="K224" t="n">
        <v>50.28</v>
      </c>
      <c r="L224" t="n">
        <v>38</v>
      </c>
      <c r="M224" t="n">
        <v>6</v>
      </c>
      <c r="N224" t="n">
        <v>46.97</v>
      </c>
      <c r="O224" t="n">
        <v>26781.46</v>
      </c>
      <c r="P224" t="n">
        <v>840.08</v>
      </c>
      <c r="Q224" t="n">
        <v>1261.98</v>
      </c>
      <c r="R224" t="n">
        <v>126.39</v>
      </c>
      <c r="S224" t="n">
        <v>108.84</v>
      </c>
      <c r="T224" t="n">
        <v>7859.16</v>
      </c>
      <c r="U224" t="n">
        <v>0.86</v>
      </c>
      <c r="V224" t="n">
        <v>0.93</v>
      </c>
      <c r="W224" t="n">
        <v>20.68</v>
      </c>
      <c r="X224" t="n">
        <v>0.48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1.2358</v>
      </c>
      <c r="E225" t="n">
        <v>80.92</v>
      </c>
      <c r="F225" t="n">
        <v>78.05</v>
      </c>
      <c r="G225" t="n">
        <v>275.47</v>
      </c>
      <c r="H225" t="n">
        <v>3.2</v>
      </c>
      <c r="I225" t="n">
        <v>17</v>
      </c>
      <c r="J225" t="n">
        <v>216.88</v>
      </c>
      <c r="K225" t="n">
        <v>50.28</v>
      </c>
      <c r="L225" t="n">
        <v>39</v>
      </c>
      <c r="M225" t="n">
        <v>2</v>
      </c>
      <c r="N225" t="n">
        <v>47.6</v>
      </c>
      <c r="O225" t="n">
        <v>26982.93</v>
      </c>
      <c r="P225" t="n">
        <v>843.97</v>
      </c>
      <c r="Q225" t="n">
        <v>1261.98</v>
      </c>
      <c r="R225" t="n">
        <v>125.78</v>
      </c>
      <c r="S225" t="n">
        <v>108.84</v>
      </c>
      <c r="T225" t="n">
        <v>7554.44</v>
      </c>
      <c r="U225" t="n">
        <v>0.87</v>
      </c>
      <c r="V225" t="n">
        <v>0.93</v>
      </c>
      <c r="W225" t="n">
        <v>20.69</v>
      </c>
      <c r="X225" t="n">
        <v>0.47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1.2357</v>
      </c>
      <c r="E226" t="n">
        <v>80.92</v>
      </c>
      <c r="F226" t="n">
        <v>78.05</v>
      </c>
      <c r="G226" t="n">
        <v>275.48</v>
      </c>
      <c r="H226" t="n">
        <v>3.25</v>
      </c>
      <c r="I226" t="n">
        <v>17</v>
      </c>
      <c r="J226" t="n">
        <v>218.52</v>
      </c>
      <c r="K226" t="n">
        <v>50.28</v>
      </c>
      <c r="L226" t="n">
        <v>40</v>
      </c>
      <c r="M226" t="n">
        <v>0</v>
      </c>
      <c r="N226" t="n">
        <v>48.24</v>
      </c>
      <c r="O226" t="n">
        <v>27185.27</v>
      </c>
      <c r="P226" t="n">
        <v>849.6</v>
      </c>
      <c r="Q226" t="n">
        <v>1261.95</v>
      </c>
      <c r="R226" t="n">
        <v>125.78</v>
      </c>
      <c r="S226" t="n">
        <v>108.84</v>
      </c>
      <c r="T226" t="n">
        <v>7551.98</v>
      </c>
      <c r="U226" t="n">
        <v>0.87</v>
      </c>
      <c r="V226" t="n">
        <v>0.93</v>
      </c>
      <c r="W226" t="n">
        <v>20.69</v>
      </c>
      <c r="X226" t="n">
        <v>0.47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0.9619</v>
      </c>
      <c r="E227" t="n">
        <v>103.96</v>
      </c>
      <c r="F227" t="n">
        <v>92.98999999999999</v>
      </c>
      <c r="G227" t="n">
        <v>10.59</v>
      </c>
      <c r="H227" t="n">
        <v>0.22</v>
      </c>
      <c r="I227" t="n">
        <v>527</v>
      </c>
      <c r="J227" t="n">
        <v>80.84</v>
      </c>
      <c r="K227" t="n">
        <v>35.1</v>
      </c>
      <c r="L227" t="n">
        <v>1</v>
      </c>
      <c r="M227" t="n">
        <v>525</v>
      </c>
      <c r="N227" t="n">
        <v>9.74</v>
      </c>
      <c r="O227" t="n">
        <v>10204.21</v>
      </c>
      <c r="P227" t="n">
        <v>731.58</v>
      </c>
      <c r="Q227" t="n">
        <v>1262.53</v>
      </c>
      <c r="R227" t="n">
        <v>611.02</v>
      </c>
      <c r="S227" t="n">
        <v>108.84</v>
      </c>
      <c r="T227" t="n">
        <v>247622.71</v>
      </c>
      <c r="U227" t="n">
        <v>0.18</v>
      </c>
      <c r="V227" t="n">
        <v>0.78</v>
      </c>
      <c r="W227" t="n">
        <v>21.56</v>
      </c>
      <c r="X227" t="n">
        <v>15.38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1.1071</v>
      </c>
      <c r="E228" t="n">
        <v>90.33</v>
      </c>
      <c r="F228" t="n">
        <v>84.37</v>
      </c>
      <c r="G228" t="n">
        <v>21.45</v>
      </c>
      <c r="H228" t="n">
        <v>0.43</v>
      </c>
      <c r="I228" t="n">
        <v>236</v>
      </c>
      <c r="J228" t="n">
        <v>82.04000000000001</v>
      </c>
      <c r="K228" t="n">
        <v>35.1</v>
      </c>
      <c r="L228" t="n">
        <v>2</v>
      </c>
      <c r="M228" t="n">
        <v>234</v>
      </c>
      <c r="N228" t="n">
        <v>9.94</v>
      </c>
      <c r="O228" t="n">
        <v>10352.53</v>
      </c>
      <c r="P228" t="n">
        <v>654.21</v>
      </c>
      <c r="Q228" t="n">
        <v>1262.2</v>
      </c>
      <c r="R228" t="n">
        <v>331.4</v>
      </c>
      <c r="S228" t="n">
        <v>108.84</v>
      </c>
      <c r="T228" t="n">
        <v>109269.74</v>
      </c>
      <c r="U228" t="n">
        <v>0.33</v>
      </c>
      <c r="V228" t="n">
        <v>0.86</v>
      </c>
      <c r="W228" t="n">
        <v>21.03</v>
      </c>
      <c r="X228" t="n">
        <v>6.78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1.1571</v>
      </c>
      <c r="E229" t="n">
        <v>86.42</v>
      </c>
      <c r="F229" t="n">
        <v>81.93000000000001</v>
      </c>
      <c r="G229" t="n">
        <v>32.55</v>
      </c>
      <c r="H229" t="n">
        <v>0.63</v>
      </c>
      <c r="I229" t="n">
        <v>151</v>
      </c>
      <c r="J229" t="n">
        <v>83.25</v>
      </c>
      <c r="K229" t="n">
        <v>35.1</v>
      </c>
      <c r="L229" t="n">
        <v>3</v>
      </c>
      <c r="M229" t="n">
        <v>149</v>
      </c>
      <c r="N229" t="n">
        <v>10.15</v>
      </c>
      <c r="O229" t="n">
        <v>10501.19</v>
      </c>
      <c r="P229" t="n">
        <v>625.0700000000001</v>
      </c>
      <c r="Q229" t="n">
        <v>1262.1</v>
      </c>
      <c r="R229" t="n">
        <v>252.22</v>
      </c>
      <c r="S229" t="n">
        <v>108.84</v>
      </c>
      <c r="T229" t="n">
        <v>70102.96000000001</v>
      </c>
      <c r="U229" t="n">
        <v>0.43</v>
      </c>
      <c r="V229" t="n">
        <v>0.88</v>
      </c>
      <c r="W229" t="n">
        <v>20.89</v>
      </c>
      <c r="X229" t="n">
        <v>4.34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1.1833</v>
      </c>
      <c r="E230" t="n">
        <v>84.51000000000001</v>
      </c>
      <c r="F230" t="n">
        <v>80.73</v>
      </c>
      <c r="G230" t="n">
        <v>44.03</v>
      </c>
      <c r="H230" t="n">
        <v>0.83</v>
      </c>
      <c r="I230" t="n">
        <v>110</v>
      </c>
      <c r="J230" t="n">
        <v>84.45999999999999</v>
      </c>
      <c r="K230" t="n">
        <v>35.1</v>
      </c>
      <c r="L230" t="n">
        <v>4</v>
      </c>
      <c r="M230" t="n">
        <v>108</v>
      </c>
      <c r="N230" t="n">
        <v>10.36</v>
      </c>
      <c r="O230" t="n">
        <v>10650.22</v>
      </c>
      <c r="P230" t="n">
        <v>605.77</v>
      </c>
      <c r="Q230" t="n">
        <v>1262.03</v>
      </c>
      <c r="R230" t="n">
        <v>213.39</v>
      </c>
      <c r="S230" t="n">
        <v>108.84</v>
      </c>
      <c r="T230" t="n">
        <v>50891.78</v>
      </c>
      <c r="U230" t="n">
        <v>0.51</v>
      </c>
      <c r="V230" t="n">
        <v>0.9</v>
      </c>
      <c r="W230" t="n">
        <v>20.82</v>
      </c>
      <c r="X230" t="n">
        <v>3.14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1.1992</v>
      </c>
      <c r="E231" t="n">
        <v>83.39</v>
      </c>
      <c r="F231" t="n">
        <v>80.01000000000001</v>
      </c>
      <c r="G231" t="n">
        <v>55.82</v>
      </c>
      <c r="H231" t="n">
        <v>1.02</v>
      </c>
      <c r="I231" t="n">
        <v>86</v>
      </c>
      <c r="J231" t="n">
        <v>85.67</v>
      </c>
      <c r="K231" t="n">
        <v>35.1</v>
      </c>
      <c r="L231" t="n">
        <v>5</v>
      </c>
      <c r="M231" t="n">
        <v>84</v>
      </c>
      <c r="N231" t="n">
        <v>10.57</v>
      </c>
      <c r="O231" t="n">
        <v>10799.59</v>
      </c>
      <c r="P231" t="n">
        <v>589.65</v>
      </c>
      <c r="Q231" t="n">
        <v>1262</v>
      </c>
      <c r="R231" t="n">
        <v>190.29</v>
      </c>
      <c r="S231" t="n">
        <v>108.84</v>
      </c>
      <c r="T231" t="n">
        <v>39462.66</v>
      </c>
      <c r="U231" t="n">
        <v>0.57</v>
      </c>
      <c r="V231" t="n">
        <v>0.91</v>
      </c>
      <c r="W231" t="n">
        <v>20.78</v>
      </c>
      <c r="X231" t="n">
        <v>2.43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1.2103</v>
      </c>
      <c r="E232" t="n">
        <v>82.63</v>
      </c>
      <c r="F232" t="n">
        <v>79.53</v>
      </c>
      <c r="G232" t="n">
        <v>68.17</v>
      </c>
      <c r="H232" t="n">
        <v>1.21</v>
      </c>
      <c r="I232" t="n">
        <v>70</v>
      </c>
      <c r="J232" t="n">
        <v>86.88</v>
      </c>
      <c r="K232" t="n">
        <v>35.1</v>
      </c>
      <c r="L232" t="n">
        <v>6</v>
      </c>
      <c r="M232" t="n">
        <v>68</v>
      </c>
      <c r="N232" t="n">
        <v>10.78</v>
      </c>
      <c r="O232" t="n">
        <v>10949.33</v>
      </c>
      <c r="P232" t="n">
        <v>575.46</v>
      </c>
      <c r="Q232" t="n">
        <v>1261.96</v>
      </c>
      <c r="R232" t="n">
        <v>174.37</v>
      </c>
      <c r="S232" t="n">
        <v>108.84</v>
      </c>
      <c r="T232" t="n">
        <v>31583.09</v>
      </c>
      <c r="U232" t="n">
        <v>0.62</v>
      </c>
      <c r="V232" t="n">
        <v>0.91</v>
      </c>
      <c r="W232" t="n">
        <v>20.75</v>
      </c>
      <c r="X232" t="n">
        <v>1.94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1.2175</v>
      </c>
      <c r="E233" t="n">
        <v>82.13</v>
      </c>
      <c r="F233" t="n">
        <v>79.23</v>
      </c>
      <c r="G233" t="n">
        <v>80.56999999999999</v>
      </c>
      <c r="H233" t="n">
        <v>1.39</v>
      </c>
      <c r="I233" t="n">
        <v>59</v>
      </c>
      <c r="J233" t="n">
        <v>88.09999999999999</v>
      </c>
      <c r="K233" t="n">
        <v>35.1</v>
      </c>
      <c r="L233" t="n">
        <v>7</v>
      </c>
      <c r="M233" t="n">
        <v>57</v>
      </c>
      <c r="N233" t="n">
        <v>11</v>
      </c>
      <c r="O233" t="n">
        <v>11099.43</v>
      </c>
      <c r="P233" t="n">
        <v>562.01</v>
      </c>
      <c r="Q233" t="n">
        <v>1261.94</v>
      </c>
      <c r="R233" t="n">
        <v>164.71</v>
      </c>
      <c r="S233" t="n">
        <v>108.84</v>
      </c>
      <c r="T233" t="n">
        <v>26807.21</v>
      </c>
      <c r="U233" t="n">
        <v>0.66</v>
      </c>
      <c r="V233" t="n">
        <v>0.91</v>
      </c>
      <c r="W233" t="n">
        <v>20.73</v>
      </c>
      <c r="X233" t="n">
        <v>1.64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1.2238</v>
      </c>
      <c r="E234" t="n">
        <v>81.70999999999999</v>
      </c>
      <c r="F234" t="n">
        <v>78.95999999999999</v>
      </c>
      <c r="G234" t="n">
        <v>94.75</v>
      </c>
      <c r="H234" t="n">
        <v>1.57</v>
      </c>
      <c r="I234" t="n">
        <v>50</v>
      </c>
      <c r="J234" t="n">
        <v>89.31999999999999</v>
      </c>
      <c r="K234" t="n">
        <v>35.1</v>
      </c>
      <c r="L234" t="n">
        <v>8</v>
      </c>
      <c r="M234" t="n">
        <v>48</v>
      </c>
      <c r="N234" t="n">
        <v>11.22</v>
      </c>
      <c r="O234" t="n">
        <v>11249.89</v>
      </c>
      <c r="P234" t="n">
        <v>547.75</v>
      </c>
      <c r="Q234" t="n">
        <v>1261.93</v>
      </c>
      <c r="R234" t="n">
        <v>156.33</v>
      </c>
      <c r="S234" t="n">
        <v>108.84</v>
      </c>
      <c r="T234" t="n">
        <v>22663.91</v>
      </c>
      <c r="U234" t="n">
        <v>0.7</v>
      </c>
      <c r="V234" t="n">
        <v>0.92</v>
      </c>
      <c r="W234" t="n">
        <v>20.71</v>
      </c>
      <c r="X234" t="n">
        <v>1.38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1.2272</v>
      </c>
      <c r="E235" t="n">
        <v>81.48</v>
      </c>
      <c r="F235" t="n">
        <v>78.83</v>
      </c>
      <c r="G235" t="n">
        <v>107.5</v>
      </c>
      <c r="H235" t="n">
        <v>1.75</v>
      </c>
      <c r="I235" t="n">
        <v>44</v>
      </c>
      <c r="J235" t="n">
        <v>90.54000000000001</v>
      </c>
      <c r="K235" t="n">
        <v>35.1</v>
      </c>
      <c r="L235" t="n">
        <v>9</v>
      </c>
      <c r="M235" t="n">
        <v>42</v>
      </c>
      <c r="N235" t="n">
        <v>11.44</v>
      </c>
      <c r="O235" t="n">
        <v>11400.71</v>
      </c>
      <c r="P235" t="n">
        <v>536.24</v>
      </c>
      <c r="Q235" t="n">
        <v>1261.95</v>
      </c>
      <c r="R235" t="n">
        <v>151.93</v>
      </c>
      <c r="S235" t="n">
        <v>108.84</v>
      </c>
      <c r="T235" t="n">
        <v>20494.59</v>
      </c>
      <c r="U235" t="n">
        <v>0.72</v>
      </c>
      <c r="V235" t="n">
        <v>0.92</v>
      </c>
      <c r="W235" t="n">
        <v>20.71</v>
      </c>
      <c r="X235" t="n">
        <v>1.25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1.231</v>
      </c>
      <c r="E236" t="n">
        <v>81.23999999999999</v>
      </c>
      <c r="F236" t="n">
        <v>78.67</v>
      </c>
      <c r="G236" t="n">
        <v>121.03</v>
      </c>
      <c r="H236" t="n">
        <v>1.91</v>
      </c>
      <c r="I236" t="n">
        <v>39</v>
      </c>
      <c r="J236" t="n">
        <v>91.77</v>
      </c>
      <c r="K236" t="n">
        <v>35.1</v>
      </c>
      <c r="L236" t="n">
        <v>10</v>
      </c>
      <c r="M236" t="n">
        <v>25</v>
      </c>
      <c r="N236" t="n">
        <v>11.67</v>
      </c>
      <c r="O236" t="n">
        <v>11551.91</v>
      </c>
      <c r="P236" t="n">
        <v>523.89</v>
      </c>
      <c r="Q236" t="n">
        <v>1261.91</v>
      </c>
      <c r="R236" t="n">
        <v>145.66</v>
      </c>
      <c r="S236" t="n">
        <v>108.84</v>
      </c>
      <c r="T236" t="n">
        <v>17380.83</v>
      </c>
      <c r="U236" t="n">
        <v>0.75</v>
      </c>
      <c r="V236" t="n">
        <v>0.92</v>
      </c>
      <c r="W236" t="n">
        <v>20.73</v>
      </c>
      <c r="X236" t="n">
        <v>1.09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1.2309</v>
      </c>
      <c r="E237" t="n">
        <v>81.23999999999999</v>
      </c>
      <c r="F237" t="n">
        <v>78.7</v>
      </c>
      <c r="G237" t="n">
        <v>124.26</v>
      </c>
      <c r="H237" t="n">
        <v>2.08</v>
      </c>
      <c r="I237" t="n">
        <v>38</v>
      </c>
      <c r="J237" t="n">
        <v>93</v>
      </c>
      <c r="K237" t="n">
        <v>35.1</v>
      </c>
      <c r="L237" t="n">
        <v>11</v>
      </c>
      <c r="M237" t="n">
        <v>4</v>
      </c>
      <c r="N237" t="n">
        <v>11.9</v>
      </c>
      <c r="O237" t="n">
        <v>11703.47</v>
      </c>
      <c r="P237" t="n">
        <v>523.8099999999999</v>
      </c>
      <c r="Q237" t="n">
        <v>1261.98</v>
      </c>
      <c r="R237" t="n">
        <v>145.79</v>
      </c>
      <c r="S237" t="n">
        <v>108.84</v>
      </c>
      <c r="T237" t="n">
        <v>17453.11</v>
      </c>
      <c r="U237" t="n">
        <v>0.75</v>
      </c>
      <c r="V237" t="n">
        <v>0.92</v>
      </c>
      <c r="W237" t="n">
        <v>20.75</v>
      </c>
      <c r="X237" t="n">
        <v>1.11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1.231</v>
      </c>
      <c r="E238" t="n">
        <v>81.23</v>
      </c>
      <c r="F238" t="n">
        <v>78.69</v>
      </c>
      <c r="G238" t="n">
        <v>124.24</v>
      </c>
      <c r="H238" t="n">
        <v>2.24</v>
      </c>
      <c r="I238" t="n">
        <v>38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529.1900000000001</v>
      </c>
      <c r="Q238" t="n">
        <v>1262</v>
      </c>
      <c r="R238" t="n">
        <v>145.44</v>
      </c>
      <c r="S238" t="n">
        <v>108.84</v>
      </c>
      <c r="T238" t="n">
        <v>17276.29</v>
      </c>
      <c r="U238" t="n">
        <v>0.75</v>
      </c>
      <c r="V238" t="n">
        <v>0.92</v>
      </c>
      <c r="W238" t="n">
        <v>20.75</v>
      </c>
      <c r="X238" t="n">
        <v>1.1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0.8751</v>
      </c>
      <c r="E239" t="n">
        <v>114.27</v>
      </c>
      <c r="F239" t="n">
        <v>97.31999999999999</v>
      </c>
      <c r="G239" t="n">
        <v>8.699999999999999</v>
      </c>
      <c r="H239" t="n">
        <v>0.16</v>
      </c>
      <c r="I239" t="n">
        <v>671</v>
      </c>
      <c r="J239" t="n">
        <v>107.41</v>
      </c>
      <c r="K239" t="n">
        <v>41.65</v>
      </c>
      <c r="L239" t="n">
        <v>1</v>
      </c>
      <c r="M239" t="n">
        <v>669</v>
      </c>
      <c r="N239" t="n">
        <v>14.77</v>
      </c>
      <c r="O239" t="n">
        <v>13481.73</v>
      </c>
      <c r="P239" t="n">
        <v>930.7</v>
      </c>
      <c r="Q239" t="n">
        <v>1262.66</v>
      </c>
      <c r="R239" t="n">
        <v>753.35</v>
      </c>
      <c r="S239" t="n">
        <v>108.84</v>
      </c>
      <c r="T239" t="n">
        <v>318065.21</v>
      </c>
      <c r="U239" t="n">
        <v>0.14</v>
      </c>
      <c r="V239" t="n">
        <v>0.74</v>
      </c>
      <c r="W239" t="n">
        <v>21.77</v>
      </c>
      <c r="X239" t="n">
        <v>19.71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1.0569</v>
      </c>
      <c r="E240" t="n">
        <v>94.62</v>
      </c>
      <c r="F240" t="n">
        <v>86.05</v>
      </c>
      <c r="G240" t="n">
        <v>17.56</v>
      </c>
      <c r="H240" t="n">
        <v>0.32</v>
      </c>
      <c r="I240" t="n">
        <v>294</v>
      </c>
      <c r="J240" t="n">
        <v>108.68</v>
      </c>
      <c r="K240" t="n">
        <v>41.65</v>
      </c>
      <c r="L240" t="n">
        <v>2</v>
      </c>
      <c r="M240" t="n">
        <v>292</v>
      </c>
      <c r="N240" t="n">
        <v>15.03</v>
      </c>
      <c r="O240" t="n">
        <v>13638.32</v>
      </c>
      <c r="P240" t="n">
        <v>816.61</v>
      </c>
      <c r="Q240" t="n">
        <v>1262.22</v>
      </c>
      <c r="R240" t="n">
        <v>386.7</v>
      </c>
      <c r="S240" t="n">
        <v>108.84</v>
      </c>
      <c r="T240" t="n">
        <v>136628.23</v>
      </c>
      <c r="U240" t="n">
        <v>0.28</v>
      </c>
      <c r="V240" t="n">
        <v>0.84</v>
      </c>
      <c r="W240" t="n">
        <v>21.11</v>
      </c>
      <c r="X240" t="n">
        <v>8.449999999999999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1.1213</v>
      </c>
      <c r="E241" t="n">
        <v>89.18000000000001</v>
      </c>
      <c r="F241" t="n">
        <v>82.97</v>
      </c>
      <c r="G241" t="n">
        <v>26.48</v>
      </c>
      <c r="H241" t="n">
        <v>0.48</v>
      </c>
      <c r="I241" t="n">
        <v>188</v>
      </c>
      <c r="J241" t="n">
        <v>109.96</v>
      </c>
      <c r="K241" t="n">
        <v>41.65</v>
      </c>
      <c r="L241" t="n">
        <v>3</v>
      </c>
      <c r="M241" t="n">
        <v>186</v>
      </c>
      <c r="N241" t="n">
        <v>15.31</v>
      </c>
      <c r="O241" t="n">
        <v>13795.21</v>
      </c>
      <c r="P241" t="n">
        <v>780.71</v>
      </c>
      <c r="Q241" t="n">
        <v>1262.15</v>
      </c>
      <c r="R241" t="n">
        <v>286.25</v>
      </c>
      <c r="S241" t="n">
        <v>108.84</v>
      </c>
      <c r="T241" t="n">
        <v>86934.39999999999</v>
      </c>
      <c r="U241" t="n">
        <v>0.38</v>
      </c>
      <c r="V241" t="n">
        <v>0.87</v>
      </c>
      <c r="W241" t="n">
        <v>20.95</v>
      </c>
      <c r="X241" t="n">
        <v>5.37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1.1542</v>
      </c>
      <c r="E242" t="n">
        <v>86.64</v>
      </c>
      <c r="F242" t="n">
        <v>81.54000000000001</v>
      </c>
      <c r="G242" t="n">
        <v>35.45</v>
      </c>
      <c r="H242" t="n">
        <v>0.63</v>
      </c>
      <c r="I242" t="n">
        <v>138</v>
      </c>
      <c r="J242" t="n">
        <v>111.23</v>
      </c>
      <c r="K242" t="n">
        <v>41.65</v>
      </c>
      <c r="L242" t="n">
        <v>4</v>
      </c>
      <c r="M242" t="n">
        <v>136</v>
      </c>
      <c r="N242" t="n">
        <v>15.58</v>
      </c>
      <c r="O242" t="n">
        <v>13952.52</v>
      </c>
      <c r="P242" t="n">
        <v>760.25</v>
      </c>
      <c r="Q242" t="n">
        <v>1261.99</v>
      </c>
      <c r="R242" t="n">
        <v>239.75</v>
      </c>
      <c r="S242" t="n">
        <v>108.84</v>
      </c>
      <c r="T242" t="n">
        <v>63933.24</v>
      </c>
      <c r="U242" t="n">
        <v>0.45</v>
      </c>
      <c r="V242" t="n">
        <v>0.89</v>
      </c>
      <c r="W242" t="n">
        <v>20.87</v>
      </c>
      <c r="X242" t="n">
        <v>3.95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1.1751</v>
      </c>
      <c r="E243" t="n">
        <v>85.09999999999999</v>
      </c>
      <c r="F243" t="n">
        <v>80.66</v>
      </c>
      <c r="G243" t="n">
        <v>44.81</v>
      </c>
      <c r="H243" t="n">
        <v>0.78</v>
      </c>
      <c r="I243" t="n">
        <v>108</v>
      </c>
      <c r="J243" t="n">
        <v>112.51</v>
      </c>
      <c r="K243" t="n">
        <v>41.65</v>
      </c>
      <c r="L243" t="n">
        <v>5</v>
      </c>
      <c r="M243" t="n">
        <v>106</v>
      </c>
      <c r="N243" t="n">
        <v>15.86</v>
      </c>
      <c r="O243" t="n">
        <v>14110.24</v>
      </c>
      <c r="P243" t="n">
        <v>745.0700000000001</v>
      </c>
      <c r="Q243" t="n">
        <v>1261.96</v>
      </c>
      <c r="R243" t="n">
        <v>211.03</v>
      </c>
      <c r="S243" t="n">
        <v>108.84</v>
      </c>
      <c r="T243" t="n">
        <v>49722.4</v>
      </c>
      <c r="U243" t="n">
        <v>0.52</v>
      </c>
      <c r="V243" t="n">
        <v>0.9</v>
      </c>
      <c r="W243" t="n">
        <v>20.82</v>
      </c>
      <c r="X243" t="n">
        <v>3.07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1.1887</v>
      </c>
      <c r="E244" t="n">
        <v>84.12</v>
      </c>
      <c r="F244" t="n">
        <v>80.11</v>
      </c>
      <c r="G244" t="n">
        <v>54.01</v>
      </c>
      <c r="H244" t="n">
        <v>0.93</v>
      </c>
      <c r="I244" t="n">
        <v>89</v>
      </c>
      <c r="J244" t="n">
        <v>113.79</v>
      </c>
      <c r="K244" t="n">
        <v>41.65</v>
      </c>
      <c r="L244" t="n">
        <v>6</v>
      </c>
      <c r="M244" t="n">
        <v>87</v>
      </c>
      <c r="N244" t="n">
        <v>16.14</v>
      </c>
      <c r="O244" t="n">
        <v>14268.39</v>
      </c>
      <c r="P244" t="n">
        <v>733.24</v>
      </c>
      <c r="Q244" t="n">
        <v>1262.04</v>
      </c>
      <c r="R244" t="n">
        <v>193.3</v>
      </c>
      <c r="S244" t="n">
        <v>108.84</v>
      </c>
      <c r="T244" t="n">
        <v>40952.73</v>
      </c>
      <c r="U244" t="n">
        <v>0.5600000000000001</v>
      </c>
      <c r="V244" t="n">
        <v>0.9</v>
      </c>
      <c r="W244" t="n">
        <v>20.78</v>
      </c>
      <c r="X244" t="n">
        <v>2.52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1.1989</v>
      </c>
      <c r="E245" t="n">
        <v>83.41</v>
      </c>
      <c r="F245" t="n">
        <v>79.70999999999999</v>
      </c>
      <c r="G245" t="n">
        <v>63.76</v>
      </c>
      <c r="H245" t="n">
        <v>1.07</v>
      </c>
      <c r="I245" t="n">
        <v>75</v>
      </c>
      <c r="J245" t="n">
        <v>115.08</v>
      </c>
      <c r="K245" t="n">
        <v>41.65</v>
      </c>
      <c r="L245" t="n">
        <v>7</v>
      </c>
      <c r="M245" t="n">
        <v>73</v>
      </c>
      <c r="N245" t="n">
        <v>16.43</v>
      </c>
      <c r="O245" t="n">
        <v>14426.96</v>
      </c>
      <c r="P245" t="n">
        <v>721.9</v>
      </c>
      <c r="Q245" t="n">
        <v>1261.98</v>
      </c>
      <c r="R245" t="n">
        <v>180.28</v>
      </c>
      <c r="S245" t="n">
        <v>108.84</v>
      </c>
      <c r="T245" t="n">
        <v>34513.44</v>
      </c>
      <c r="U245" t="n">
        <v>0.6</v>
      </c>
      <c r="V245" t="n">
        <v>0.91</v>
      </c>
      <c r="W245" t="n">
        <v>20.76</v>
      </c>
      <c r="X245" t="n">
        <v>2.12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1.206</v>
      </c>
      <c r="E246" t="n">
        <v>82.92</v>
      </c>
      <c r="F246" t="n">
        <v>79.44</v>
      </c>
      <c r="G246" t="n">
        <v>73.33</v>
      </c>
      <c r="H246" t="n">
        <v>1.21</v>
      </c>
      <c r="I246" t="n">
        <v>65</v>
      </c>
      <c r="J246" t="n">
        <v>116.37</v>
      </c>
      <c r="K246" t="n">
        <v>41.65</v>
      </c>
      <c r="L246" t="n">
        <v>8</v>
      </c>
      <c r="M246" t="n">
        <v>63</v>
      </c>
      <c r="N246" t="n">
        <v>16.72</v>
      </c>
      <c r="O246" t="n">
        <v>14585.96</v>
      </c>
      <c r="P246" t="n">
        <v>712.59</v>
      </c>
      <c r="Q246" t="n">
        <v>1261.91</v>
      </c>
      <c r="R246" t="n">
        <v>171.22</v>
      </c>
      <c r="S246" t="n">
        <v>108.84</v>
      </c>
      <c r="T246" t="n">
        <v>30034.64</v>
      </c>
      <c r="U246" t="n">
        <v>0.64</v>
      </c>
      <c r="V246" t="n">
        <v>0.91</v>
      </c>
      <c r="W246" t="n">
        <v>20.76</v>
      </c>
      <c r="X246" t="n">
        <v>1.85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1.2128</v>
      </c>
      <c r="E247" t="n">
        <v>82.45999999999999</v>
      </c>
      <c r="F247" t="n">
        <v>79.15000000000001</v>
      </c>
      <c r="G247" t="n">
        <v>83.31999999999999</v>
      </c>
      <c r="H247" t="n">
        <v>1.35</v>
      </c>
      <c r="I247" t="n">
        <v>57</v>
      </c>
      <c r="J247" t="n">
        <v>117.66</v>
      </c>
      <c r="K247" t="n">
        <v>41.65</v>
      </c>
      <c r="L247" t="n">
        <v>9</v>
      </c>
      <c r="M247" t="n">
        <v>55</v>
      </c>
      <c r="N247" t="n">
        <v>17.01</v>
      </c>
      <c r="O247" t="n">
        <v>14745.39</v>
      </c>
      <c r="P247" t="n">
        <v>703.15</v>
      </c>
      <c r="Q247" t="n">
        <v>1261.97</v>
      </c>
      <c r="R247" t="n">
        <v>162.14</v>
      </c>
      <c r="S247" t="n">
        <v>108.84</v>
      </c>
      <c r="T247" t="n">
        <v>25531.66</v>
      </c>
      <c r="U247" t="n">
        <v>0.67</v>
      </c>
      <c r="V247" t="n">
        <v>0.92</v>
      </c>
      <c r="W247" t="n">
        <v>20.73</v>
      </c>
      <c r="X247" t="n">
        <v>1.57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1.2167</v>
      </c>
      <c r="E248" t="n">
        <v>82.19</v>
      </c>
      <c r="F248" t="n">
        <v>79.02</v>
      </c>
      <c r="G248" t="n">
        <v>92.95999999999999</v>
      </c>
      <c r="H248" t="n">
        <v>1.48</v>
      </c>
      <c r="I248" t="n">
        <v>51</v>
      </c>
      <c r="J248" t="n">
        <v>118.96</v>
      </c>
      <c r="K248" t="n">
        <v>41.65</v>
      </c>
      <c r="L248" t="n">
        <v>10</v>
      </c>
      <c r="M248" t="n">
        <v>49</v>
      </c>
      <c r="N248" t="n">
        <v>17.31</v>
      </c>
      <c r="O248" t="n">
        <v>14905.25</v>
      </c>
      <c r="P248" t="n">
        <v>693.42</v>
      </c>
      <c r="Q248" t="n">
        <v>1261.95</v>
      </c>
      <c r="R248" t="n">
        <v>157.9</v>
      </c>
      <c r="S248" t="n">
        <v>108.84</v>
      </c>
      <c r="T248" t="n">
        <v>23440.58</v>
      </c>
      <c r="U248" t="n">
        <v>0.6899999999999999</v>
      </c>
      <c r="V248" t="n">
        <v>0.92</v>
      </c>
      <c r="W248" t="n">
        <v>20.72</v>
      </c>
      <c r="X248" t="n">
        <v>1.43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1.2202</v>
      </c>
      <c r="E249" t="n">
        <v>81.95</v>
      </c>
      <c r="F249" t="n">
        <v>78.89</v>
      </c>
      <c r="G249" t="n">
        <v>102.9</v>
      </c>
      <c r="H249" t="n">
        <v>1.61</v>
      </c>
      <c r="I249" t="n">
        <v>46</v>
      </c>
      <c r="J249" t="n">
        <v>120.26</v>
      </c>
      <c r="K249" t="n">
        <v>41.65</v>
      </c>
      <c r="L249" t="n">
        <v>11</v>
      </c>
      <c r="M249" t="n">
        <v>44</v>
      </c>
      <c r="N249" t="n">
        <v>17.61</v>
      </c>
      <c r="O249" t="n">
        <v>15065.56</v>
      </c>
      <c r="P249" t="n">
        <v>685.2</v>
      </c>
      <c r="Q249" t="n">
        <v>1261.93</v>
      </c>
      <c r="R249" t="n">
        <v>153.66</v>
      </c>
      <c r="S249" t="n">
        <v>108.84</v>
      </c>
      <c r="T249" t="n">
        <v>21347.39</v>
      </c>
      <c r="U249" t="n">
        <v>0.71</v>
      </c>
      <c r="V249" t="n">
        <v>0.92</v>
      </c>
      <c r="W249" t="n">
        <v>20.72</v>
      </c>
      <c r="X249" t="n">
        <v>1.31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1.2236</v>
      </c>
      <c r="E250" t="n">
        <v>81.73</v>
      </c>
      <c r="F250" t="n">
        <v>78.76000000000001</v>
      </c>
      <c r="G250" t="n">
        <v>112.51</v>
      </c>
      <c r="H250" t="n">
        <v>1.74</v>
      </c>
      <c r="I250" t="n">
        <v>42</v>
      </c>
      <c r="J250" t="n">
        <v>121.56</v>
      </c>
      <c r="K250" t="n">
        <v>41.65</v>
      </c>
      <c r="L250" t="n">
        <v>12</v>
      </c>
      <c r="M250" t="n">
        <v>40</v>
      </c>
      <c r="N250" t="n">
        <v>17.91</v>
      </c>
      <c r="O250" t="n">
        <v>15226.31</v>
      </c>
      <c r="P250" t="n">
        <v>676.53</v>
      </c>
      <c r="Q250" t="n">
        <v>1261.91</v>
      </c>
      <c r="R250" t="n">
        <v>149.29</v>
      </c>
      <c r="S250" t="n">
        <v>108.84</v>
      </c>
      <c r="T250" t="n">
        <v>19184.77</v>
      </c>
      <c r="U250" t="n">
        <v>0.73</v>
      </c>
      <c r="V250" t="n">
        <v>0.92</v>
      </c>
      <c r="W250" t="n">
        <v>20.71</v>
      </c>
      <c r="X250" t="n">
        <v>1.18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1.2268</v>
      </c>
      <c r="E251" t="n">
        <v>81.51000000000001</v>
      </c>
      <c r="F251" t="n">
        <v>78.63</v>
      </c>
      <c r="G251" t="n">
        <v>124.16</v>
      </c>
      <c r="H251" t="n">
        <v>1.87</v>
      </c>
      <c r="I251" t="n">
        <v>38</v>
      </c>
      <c r="J251" t="n">
        <v>122.87</v>
      </c>
      <c r="K251" t="n">
        <v>41.65</v>
      </c>
      <c r="L251" t="n">
        <v>13</v>
      </c>
      <c r="M251" t="n">
        <v>36</v>
      </c>
      <c r="N251" t="n">
        <v>18.22</v>
      </c>
      <c r="O251" t="n">
        <v>15387.5</v>
      </c>
      <c r="P251" t="n">
        <v>668.01</v>
      </c>
      <c r="Q251" t="n">
        <v>1261.93</v>
      </c>
      <c r="R251" t="n">
        <v>145.08</v>
      </c>
      <c r="S251" t="n">
        <v>108.84</v>
      </c>
      <c r="T251" t="n">
        <v>17098.55</v>
      </c>
      <c r="U251" t="n">
        <v>0.75</v>
      </c>
      <c r="V251" t="n">
        <v>0.92</v>
      </c>
      <c r="W251" t="n">
        <v>20.71</v>
      </c>
      <c r="X251" t="n">
        <v>1.05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1.2288</v>
      </c>
      <c r="E252" t="n">
        <v>81.38</v>
      </c>
      <c r="F252" t="n">
        <v>78.56999999999999</v>
      </c>
      <c r="G252" t="n">
        <v>134.69</v>
      </c>
      <c r="H252" t="n">
        <v>1.99</v>
      </c>
      <c r="I252" t="n">
        <v>35</v>
      </c>
      <c r="J252" t="n">
        <v>124.18</v>
      </c>
      <c r="K252" t="n">
        <v>41.65</v>
      </c>
      <c r="L252" t="n">
        <v>14</v>
      </c>
      <c r="M252" t="n">
        <v>33</v>
      </c>
      <c r="N252" t="n">
        <v>18.53</v>
      </c>
      <c r="O252" t="n">
        <v>15549.15</v>
      </c>
      <c r="P252" t="n">
        <v>658.42</v>
      </c>
      <c r="Q252" t="n">
        <v>1261.91</v>
      </c>
      <c r="R252" t="n">
        <v>143.24</v>
      </c>
      <c r="S252" t="n">
        <v>108.84</v>
      </c>
      <c r="T252" t="n">
        <v>16194.85</v>
      </c>
      <c r="U252" t="n">
        <v>0.76</v>
      </c>
      <c r="V252" t="n">
        <v>0.92</v>
      </c>
      <c r="W252" t="n">
        <v>20.7</v>
      </c>
      <c r="X252" t="n">
        <v>0.98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1.2313</v>
      </c>
      <c r="E253" t="n">
        <v>81.22</v>
      </c>
      <c r="F253" t="n">
        <v>78.47</v>
      </c>
      <c r="G253" t="n">
        <v>147.13</v>
      </c>
      <c r="H253" t="n">
        <v>2.11</v>
      </c>
      <c r="I253" t="n">
        <v>32</v>
      </c>
      <c r="J253" t="n">
        <v>125.49</v>
      </c>
      <c r="K253" t="n">
        <v>41.65</v>
      </c>
      <c r="L253" t="n">
        <v>15</v>
      </c>
      <c r="M253" t="n">
        <v>30</v>
      </c>
      <c r="N253" t="n">
        <v>18.84</v>
      </c>
      <c r="O253" t="n">
        <v>15711.24</v>
      </c>
      <c r="P253" t="n">
        <v>649.67</v>
      </c>
      <c r="Q253" t="n">
        <v>1261.91</v>
      </c>
      <c r="R253" t="n">
        <v>139.59</v>
      </c>
      <c r="S253" t="n">
        <v>108.84</v>
      </c>
      <c r="T253" t="n">
        <v>14383.42</v>
      </c>
      <c r="U253" t="n">
        <v>0.78</v>
      </c>
      <c r="V253" t="n">
        <v>0.92</v>
      </c>
      <c r="W253" t="n">
        <v>20.7</v>
      </c>
      <c r="X253" t="n">
        <v>0.88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1.2329</v>
      </c>
      <c r="E254" t="n">
        <v>81.11</v>
      </c>
      <c r="F254" t="n">
        <v>78.41</v>
      </c>
      <c r="G254" t="n">
        <v>156.81</v>
      </c>
      <c r="H254" t="n">
        <v>2.23</v>
      </c>
      <c r="I254" t="n">
        <v>30</v>
      </c>
      <c r="J254" t="n">
        <v>126.81</v>
      </c>
      <c r="K254" t="n">
        <v>41.65</v>
      </c>
      <c r="L254" t="n">
        <v>16</v>
      </c>
      <c r="M254" t="n">
        <v>28</v>
      </c>
      <c r="N254" t="n">
        <v>19.16</v>
      </c>
      <c r="O254" t="n">
        <v>15873.8</v>
      </c>
      <c r="P254" t="n">
        <v>641.0700000000001</v>
      </c>
      <c r="Q254" t="n">
        <v>1261.9</v>
      </c>
      <c r="R254" t="n">
        <v>137.66</v>
      </c>
      <c r="S254" t="n">
        <v>108.84</v>
      </c>
      <c r="T254" t="n">
        <v>13428.47</v>
      </c>
      <c r="U254" t="n">
        <v>0.79</v>
      </c>
      <c r="V254" t="n">
        <v>0.92</v>
      </c>
      <c r="W254" t="n">
        <v>20.7</v>
      </c>
      <c r="X254" t="n">
        <v>0.82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1.2343</v>
      </c>
      <c r="E255" t="n">
        <v>81.02</v>
      </c>
      <c r="F255" t="n">
        <v>78.36</v>
      </c>
      <c r="G255" t="n">
        <v>167.92</v>
      </c>
      <c r="H255" t="n">
        <v>2.34</v>
      </c>
      <c r="I255" t="n">
        <v>28</v>
      </c>
      <c r="J255" t="n">
        <v>128.13</v>
      </c>
      <c r="K255" t="n">
        <v>41.65</v>
      </c>
      <c r="L255" t="n">
        <v>17</v>
      </c>
      <c r="M255" t="n">
        <v>20</v>
      </c>
      <c r="N255" t="n">
        <v>19.48</v>
      </c>
      <c r="O255" t="n">
        <v>16036.82</v>
      </c>
      <c r="P255" t="n">
        <v>632.59</v>
      </c>
      <c r="Q255" t="n">
        <v>1261.94</v>
      </c>
      <c r="R255" t="n">
        <v>136.3</v>
      </c>
      <c r="S255" t="n">
        <v>108.84</v>
      </c>
      <c r="T255" t="n">
        <v>12760.03</v>
      </c>
      <c r="U255" t="n">
        <v>0.8</v>
      </c>
      <c r="V255" t="n">
        <v>0.92</v>
      </c>
      <c r="W255" t="n">
        <v>20.69</v>
      </c>
      <c r="X255" t="n">
        <v>0.78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1.2348</v>
      </c>
      <c r="E256" t="n">
        <v>80.98999999999999</v>
      </c>
      <c r="F256" t="n">
        <v>78.34999999999999</v>
      </c>
      <c r="G256" t="n">
        <v>174.11</v>
      </c>
      <c r="H256" t="n">
        <v>2.46</v>
      </c>
      <c r="I256" t="n">
        <v>27</v>
      </c>
      <c r="J256" t="n">
        <v>129.46</v>
      </c>
      <c r="K256" t="n">
        <v>41.65</v>
      </c>
      <c r="L256" t="n">
        <v>18</v>
      </c>
      <c r="M256" t="n">
        <v>10</v>
      </c>
      <c r="N256" t="n">
        <v>19.81</v>
      </c>
      <c r="O256" t="n">
        <v>16200.3</v>
      </c>
      <c r="P256" t="n">
        <v>629.62</v>
      </c>
      <c r="Q256" t="n">
        <v>1261.91</v>
      </c>
      <c r="R256" t="n">
        <v>135.31</v>
      </c>
      <c r="S256" t="n">
        <v>108.84</v>
      </c>
      <c r="T256" t="n">
        <v>12268.33</v>
      </c>
      <c r="U256" t="n">
        <v>0.8</v>
      </c>
      <c r="V256" t="n">
        <v>0.92</v>
      </c>
      <c r="W256" t="n">
        <v>20.71</v>
      </c>
      <c r="X256" t="n">
        <v>0.77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1.2345</v>
      </c>
      <c r="E257" t="n">
        <v>81</v>
      </c>
      <c r="F257" t="n">
        <v>78.37</v>
      </c>
      <c r="G257" t="n">
        <v>174.15</v>
      </c>
      <c r="H257" t="n">
        <v>2.57</v>
      </c>
      <c r="I257" t="n">
        <v>27</v>
      </c>
      <c r="J257" t="n">
        <v>130.79</v>
      </c>
      <c r="K257" t="n">
        <v>41.65</v>
      </c>
      <c r="L257" t="n">
        <v>19</v>
      </c>
      <c r="M257" t="n">
        <v>1</v>
      </c>
      <c r="N257" t="n">
        <v>20.14</v>
      </c>
      <c r="O257" t="n">
        <v>16364.25</v>
      </c>
      <c r="P257" t="n">
        <v>632.92</v>
      </c>
      <c r="Q257" t="n">
        <v>1261.93</v>
      </c>
      <c r="R257" t="n">
        <v>135.4</v>
      </c>
      <c r="S257" t="n">
        <v>108.84</v>
      </c>
      <c r="T257" t="n">
        <v>12313.23</v>
      </c>
      <c r="U257" t="n">
        <v>0.8</v>
      </c>
      <c r="V257" t="n">
        <v>0.92</v>
      </c>
      <c r="W257" t="n">
        <v>20.72</v>
      </c>
      <c r="X257" t="n">
        <v>0.78</v>
      </c>
      <c r="Y257" t="n">
        <v>0.5</v>
      </c>
      <c r="Z257" t="n">
        <v>10</v>
      </c>
    </row>
    <row r="258">
      <c r="A258" t="n">
        <v>19</v>
      </c>
      <c r="B258" t="n">
        <v>50</v>
      </c>
      <c r="C258" t="inlineStr">
        <is>
          <t xml:space="preserve">CONCLUIDO	</t>
        </is>
      </c>
      <c r="D258" t="n">
        <v>1.2345</v>
      </c>
      <c r="E258" t="n">
        <v>81.01000000000001</v>
      </c>
      <c r="F258" t="n">
        <v>78.37</v>
      </c>
      <c r="G258" t="n">
        <v>174.16</v>
      </c>
      <c r="H258" t="n">
        <v>2.67</v>
      </c>
      <c r="I258" t="n">
        <v>27</v>
      </c>
      <c r="J258" t="n">
        <v>132.12</v>
      </c>
      <c r="K258" t="n">
        <v>41.65</v>
      </c>
      <c r="L258" t="n">
        <v>20</v>
      </c>
      <c r="M258" t="n">
        <v>0</v>
      </c>
      <c r="N258" t="n">
        <v>20.47</v>
      </c>
      <c r="O258" t="n">
        <v>16528.68</v>
      </c>
      <c r="P258" t="n">
        <v>638.53</v>
      </c>
      <c r="Q258" t="n">
        <v>1261.9</v>
      </c>
      <c r="R258" t="n">
        <v>135.48</v>
      </c>
      <c r="S258" t="n">
        <v>108.84</v>
      </c>
      <c r="T258" t="n">
        <v>12351.46</v>
      </c>
      <c r="U258" t="n">
        <v>0.8</v>
      </c>
      <c r="V258" t="n">
        <v>0.92</v>
      </c>
      <c r="W258" t="n">
        <v>20.73</v>
      </c>
      <c r="X258" t="n">
        <v>0.79</v>
      </c>
      <c r="Y258" t="n">
        <v>0.5</v>
      </c>
      <c r="Z258" t="n">
        <v>10</v>
      </c>
    </row>
    <row r="259">
      <c r="A259" t="n">
        <v>0</v>
      </c>
      <c r="B259" t="n">
        <v>25</v>
      </c>
      <c r="C259" t="inlineStr">
        <is>
          <t xml:space="preserve">CONCLUIDO	</t>
        </is>
      </c>
      <c r="D259" t="n">
        <v>1.027</v>
      </c>
      <c r="E259" t="n">
        <v>97.37</v>
      </c>
      <c r="F259" t="n">
        <v>89.75</v>
      </c>
      <c r="G259" t="n">
        <v>12.85</v>
      </c>
      <c r="H259" t="n">
        <v>0.28</v>
      </c>
      <c r="I259" t="n">
        <v>419</v>
      </c>
      <c r="J259" t="n">
        <v>61.76</v>
      </c>
      <c r="K259" t="n">
        <v>28.92</v>
      </c>
      <c r="L259" t="n">
        <v>1</v>
      </c>
      <c r="M259" t="n">
        <v>417</v>
      </c>
      <c r="N259" t="n">
        <v>6.84</v>
      </c>
      <c r="O259" t="n">
        <v>7851.41</v>
      </c>
      <c r="P259" t="n">
        <v>581.4</v>
      </c>
      <c r="Q259" t="n">
        <v>1262.41</v>
      </c>
      <c r="R259" t="n">
        <v>506.8</v>
      </c>
      <c r="S259" t="n">
        <v>108.84</v>
      </c>
      <c r="T259" t="n">
        <v>196050.94</v>
      </c>
      <c r="U259" t="n">
        <v>0.21</v>
      </c>
      <c r="V259" t="n">
        <v>0.8100000000000001</v>
      </c>
      <c r="W259" t="n">
        <v>21.34</v>
      </c>
      <c r="X259" t="n">
        <v>12.15</v>
      </c>
      <c r="Y259" t="n">
        <v>0.5</v>
      </c>
      <c r="Z259" t="n">
        <v>10</v>
      </c>
    </row>
    <row r="260">
      <c r="A260" t="n">
        <v>1</v>
      </c>
      <c r="B260" t="n">
        <v>25</v>
      </c>
      <c r="C260" t="inlineStr">
        <is>
          <t xml:space="preserve">CONCLUIDO	</t>
        </is>
      </c>
      <c r="D260" t="n">
        <v>1.1438</v>
      </c>
      <c r="E260" t="n">
        <v>87.43000000000001</v>
      </c>
      <c r="F260" t="n">
        <v>83.01000000000001</v>
      </c>
      <c r="G260" t="n">
        <v>26.35</v>
      </c>
      <c r="H260" t="n">
        <v>0.55</v>
      </c>
      <c r="I260" t="n">
        <v>189</v>
      </c>
      <c r="J260" t="n">
        <v>62.92</v>
      </c>
      <c r="K260" t="n">
        <v>28.92</v>
      </c>
      <c r="L260" t="n">
        <v>2</v>
      </c>
      <c r="M260" t="n">
        <v>187</v>
      </c>
      <c r="N260" t="n">
        <v>7</v>
      </c>
      <c r="O260" t="n">
        <v>7994.37</v>
      </c>
      <c r="P260" t="n">
        <v>524.15</v>
      </c>
      <c r="Q260" t="n">
        <v>1262.16</v>
      </c>
      <c r="R260" t="n">
        <v>287.11</v>
      </c>
      <c r="S260" t="n">
        <v>108.84</v>
      </c>
      <c r="T260" t="n">
        <v>87357.81</v>
      </c>
      <c r="U260" t="n">
        <v>0.38</v>
      </c>
      <c r="V260" t="n">
        <v>0.87</v>
      </c>
      <c r="W260" t="n">
        <v>20.96</v>
      </c>
      <c r="X260" t="n">
        <v>5.41</v>
      </c>
      <c r="Y260" t="n">
        <v>0.5</v>
      </c>
      <c r="Z260" t="n">
        <v>10</v>
      </c>
    </row>
    <row r="261">
      <c r="A261" t="n">
        <v>2</v>
      </c>
      <c r="B261" t="n">
        <v>25</v>
      </c>
      <c r="C261" t="inlineStr">
        <is>
          <t xml:space="preserve">CONCLUIDO	</t>
        </is>
      </c>
      <c r="D261" t="n">
        <v>1.184</v>
      </c>
      <c r="E261" t="n">
        <v>84.45999999999999</v>
      </c>
      <c r="F261" t="n">
        <v>81</v>
      </c>
      <c r="G261" t="n">
        <v>40.5</v>
      </c>
      <c r="H261" t="n">
        <v>0.8100000000000001</v>
      </c>
      <c r="I261" t="n">
        <v>120</v>
      </c>
      <c r="J261" t="n">
        <v>64.08</v>
      </c>
      <c r="K261" t="n">
        <v>28.92</v>
      </c>
      <c r="L261" t="n">
        <v>3</v>
      </c>
      <c r="M261" t="n">
        <v>118</v>
      </c>
      <c r="N261" t="n">
        <v>7.16</v>
      </c>
      <c r="O261" t="n">
        <v>8137.65</v>
      </c>
      <c r="P261" t="n">
        <v>497.19</v>
      </c>
      <c r="Q261" t="n">
        <v>1262.05</v>
      </c>
      <c r="R261" t="n">
        <v>221.95</v>
      </c>
      <c r="S261" t="n">
        <v>108.84</v>
      </c>
      <c r="T261" t="n">
        <v>55124.95</v>
      </c>
      <c r="U261" t="n">
        <v>0.49</v>
      </c>
      <c r="V261" t="n">
        <v>0.89</v>
      </c>
      <c r="W261" t="n">
        <v>20.84</v>
      </c>
      <c r="X261" t="n">
        <v>3.41</v>
      </c>
      <c r="Y261" t="n">
        <v>0.5</v>
      </c>
      <c r="Z261" t="n">
        <v>10</v>
      </c>
    </row>
    <row r="262">
      <c r="A262" t="n">
        <v>3</v>
      </c>
      <c r="B262" t="n">
        <v>25</v>
      </c>
      <c r="C262" t="inlineStr">
        <is>
          <t xml:space="preserve">CONCLUIDO	</t>
        </is>
      </c>
      <c r="D262" t="n">
        <v>1.2042</v>
      </c>
      <c r="E262" t="n">
        <v>83.04000000000001</v>
      </c>
      <c r="F262" t="n">
        <v>80.04000000000001</v>
      </c>
      <c r="G262" t="n">
        <v>55.2</v>
      </c>
      <c r="H262" t="n">
        <v>1.07</v>
      </c>
      <c r="I262" t="n">
        <v>87</v>
      </c>
      <c r="J262" t="n">
        <v>65.25</v>
      </c>
      <c r="K262" t="n">
        <v>28.92</v>
      </c>
      <c r="L262" t="n">
        <v>4</v>
      </c>
      <c r="M262" t="n">
        <v>85</v>
      </c>
      <c r="N262" t="n">
        <v>7.33</v>
      </c>
      <c r="O262" t="n">
        <v>8281.25</v>
      </c>
      <c r="P262" t="n">
        <v>476.26</v>
      </c>
      <c r="Q262" t="n">
        <v>1261.99</v>
      </c>
      <c r="R262" t="n">
        <v>190.98</v>
      </c>
      <c r="S262" t="n">
        <v>108.84</v>
      </c>
      <c r="T262" t="n">
        <v>39802.82</v>
      </c>
      <c r="U262" t="n">
        <v>0.57</v>
      </c>
      <c r="V262" t="n">
        <v>0.9</v>
      </c>
      <c r="W262" t="n">
        <v>20.78</v>
      </c>
      <c r="X262" t="n">
        <v>2.45</v>
      </c>
      <c r="Y262" t="n">
        <v>0.5</v>
      </c>
      <c r="Z262" t="n">
        <v>10</v>
      </c>
    </row>
    <row r="263">
      <c r="A263" t="n">
        <v>4</v>
      </c>
      <c r="B263" t="n">
        <v>25</v>
      </c>
      <c r="C263" t="inlineStr">
        <is>
          <t xml:space="preserve">CONCLUIDO	</t>
        </is>
      </c>
      <c r="D263" t="n">
        <v>1.2166</v>
      </c>
      <c r="E263" t="n">
        <v>82.2</v>
      </c>
      <c r="F263" t="n">
        <v>79.47</v>
      </c>
      <c r="G263" t="n">
        <v>71.17</v>
      </c>
      <c r="H263" t="n">
        <v>1.31</v>
      </c>
      <c r="I263" t="n">
        <v>67</v>
      </c>
      <c r="J263" t="n">
        <v>66.42</v>
      </c>
      <c r="K263" t="n">
        <v>28.92</v>
      </c>
      <c r="L263" t="n">
        <v>5</v>
      </c>
      <c r="M263" t="n">
        <v>65</v>
      </c>
      <c r="N263" t="n">
        <v>7.49</v>
      </c>
      <c r="O263" t="n">
        <v>8425.16</v>
      </c>
      <c r="P263" t="n">
        <v>456.62</v>
      </c>
      <c r="Q263" t="n">
        <v>1261.92</v>
      </c>
      <c r="R263" t="n">
        <v>172.73</v>
      </c>
      <c r="S263" t="n">
        <v>108.84</v>
      </c>
      <c r="T263" t="n">
        <v>30777.1</v>
      </c>
      <c r="U263" t="n">
        <v>0.63</v>
      </c>
      <c r="V263" t="n">
        <v>0.91</v>
      </c>
      <c r="W263" t="n">
        <v>20.75</v>
      </c>
      <c r="X263" t="n">
        <v>1.88</v>
      </c>
      <c r="Y263" t="n">
        <v>0.5</v>
      </c>
      <c r="Z263" t="n">
        <v>10</v>
      </c>
    </row>
    <row r="264">
      <c r="A264" t="n">
        <v>5</v>
      </c>
      <c r="B264" t="n">
        <v>25</v>
      </c>
      <c r="C264" t="inlineStr">
        <is>
          <t xml:space="preserve">CONCLUIDO	</t>
        </is>
      </c>
      <c r="D264" t="n">
        <v>1.2245</v>
      </c>
      <c r="E264" t="n">
        <v>81.66</v>
      </c>
      <c r="F264" t="n">
        <v>79.12</v>
      </c>
      <c r="G264" t="n">
        <v>87.91</v>
      </c>
      <c r="H264" t="n">
        <v>1.55</v>
      </c>
      <c r="I264" t="n">
        <v>54</v>
      </c>
      <c r="J264" t="n">
        <v>67.59</v>
      </c>
      <c r="K264" t="n">
        <v>28.92</v>
      </c>
      <c r="L264" t="n">
        <v>6</v>
      </c>
      <c r="M264" t="n">
        <v>38</v>
      </c>
      <c r="N264" t="n">
        <v>7.66</v>
      </c>
      <c r="O264" t="n">
        <v>8569.4</v>
      </c>
      <c r="P264" t="n">
        <v>439.18</v>
      </c>
      <c r="Q264" t="n">
        <v>1261.94</v>
      </c>
      <c r="R264" t="n">
        <v>160.39</v>
      </c>
      <c r="S264" t="n">
        <v>108.84</v>
      </c>
      <c r="T264" t="n">
        <v>24670.17</v>
      </c>
      <c r="U264" t="n">
        <v>0.68</v>
      </c>
      <c r="V264" t="n">
        <v>0.92</v>
      </c>
      <c r="W264" t="n">
        <v>20.75</v>
      </c>
      <c r="X264" t="n">
        <v>1.53</v>
      </c>
      <c r="Y264" t="n">
        <v>0.5</v>
      </c>
      <c r="Z264" t="n">
        <v>10</v>
      </c>
    </row>
    <row r="265">
      <c r="A265" t="n">
        <v>6</v>
      </c>
      <c r="B265" t="n">
        <v>25</v>
      </c>
      <c r="C265" t="inlineStr">
        <is>
          <t xml:space="preserve">CONCLUIDO	</t>
        </is>
      </c>
      <c r="D265" t="n">
        <v>1.2249</v>
      </c>
      <c r="E265" t="n">
        <v>81.64</v>
      </c>
      <c r="F265" t="n">
        <v>79.12</v>
      </c>
      <c r="G265" t="n">
        <v>91.29000000000001</v>
      </c>
      <c r="H265" t="n">
        <v>1.78</v>
      </c>
      <c r="I265" t="n">
        <v>52</v>
      </c>
      <c r="J265" t="n">
        <v>68.76000000000001</v>
      </c>
      <c r="K265" t="n">
        <v>28.92</v>
      </c>
      <c r="L265" t="n">
        <v>7</v>
      </c>
      <c r="M265" t="n">
        <v>1</v>
      </c>
      <c r="N265" t="n">
        <v>7.83</v>
      </c>
      <c r="O265" t="n">
        <v>8713.950000000001</v>
      </c>
      <c r="P265" t="n">
        <v>441.43</v>
      </c>
      <c r="Q265" t="n">
        <v>1261.95</v>
      </c>
      <c r="R265" t="n">
        <v>158.85</v>
      </c>
      <c r="S265" t="n">
        <v>108.84</v>
      </c>
      <c r="T265" t="n">
        <v>23913.25</v>
      </c>
      <c r="U265" t="n">
        <v>0.6899999999999999</v>
      </c>
      <c r="V265" t="n">
        <v>0.92</v>
      </c>
      <c r="W265" t="n">
        <v>20.8</v>
      </c>
      <c r="X265" t="n">
        <v>1.54</v>
      </c>
      <c r="Y265" t="n">
        <v>0.5</v>
      </c>
      <c r="Z265" t="n">
        <v>10</v>
      </c>
    </row>
    <row r="266">
      <c r="A266" t="n">
        <v>7</v>
      </c>
      <c r="B266" t="n">
        <v>25</v>
      </c>
      <c r="C266" t="inlineStr">
        <is>
          <t xml:space="preserve">CONCLUIDO	</t>
        </is>
      </c>
      <c r="D266" t="n">
        <v>1.2249</v>
      </c>
      <c r="E266" t="n">
        <v>81.64</v>
      </c>
      <c r="F266" t="n">
        <v>79.12</v>
      </c>
      <c r="G266" t="n">
        <v>91.3</v>
      </c>
      <c r="H266" t="n">
        <v>2</v>
      </c>
      <c r="I266" t="n">
        <v>52</v>
      </c>
      <c r="J266" t="n">
        <v>69.93000000000001</v>
      </c>
      <c r="K266" t="n">
        <v>28.92</v>
      </c>
      <c r="L266" t="n">
        <v>8</v>
      </c>
      <c r="M266" t="n">
        <v>0</v>
      </c>
      <c r="N266" t="n">
        <v>8.01</v>
      </c>
      <c r="O266" t="n">
        <v>8858.84</v>
      </c>
      <c r="P266" t="n">
        <v>448.39</v>
      </c>
      <c r="Q266" t="n">
        <v>1262.04</v>
      </c>
      <c r="R266" t="n">
        <v>158.96</v>
      </c>
      <c r="S266" t="n">
        <v>108.84</v>
      </c>
      <c r="T266" t="n">
        <v>23969.29</v>
      </c>
      <c r="U266" t="n">
        <v>0.68</v>
      </c>
      <c r="V266" t="n">
        <v>0.92</v>
      </c>
      <c r="W266" t="n">
        <v>20.8</v>
      </c>
      <c r="X266" t="n">
        <v>1.54</v>
      </c>
      <c r="Y266" t="n">
        <v>0.5</v>
      </c>
      <c r="Z266" t="n">
        <v>10</v>
      </c>
    </row>
    <row r="267">
      <c r="A267" t="n">
        <v>0</v>
      </c>
      <c r="B267" t="n">
        <v>85</v>
      </c>
      <c r="C267" t="inlineStr">
        <is>
          <t xml:space="preserve">CONCLUIDO	</t>
        </is>
      </c>
      <c r="D267" t="n">
        <v>0.6991000000000001</v>
      </c>
      <c r="E267" t="n">
        <v>143.03</v>
      </c>
      <c r="F267" t="n">
        <v>107.08</v>
      </c>
      <c r="G267" t="n">
        <v>6.48</v>
      </c>
      <c r="H267" t="n">
        <v>0.11</v>
      </c>
      <c r="I267" t="n">
        <v>991</v>
      </c>
      <c r="J267" t="n">
        <v>167.88</v>
      </c>
      <c r="K267" t="n">
        <v>51.39</v>
      </c>
      <c r="L267" t="n">
        <v>1</v>
      </c>
      <c r="M267" t="n">
        <v>989</v>
      </c>
      <c r="N267" t="n">
        <v>30.49</v>
      </c>
      <c r="O267" t="n">
        <v>20939.59</v>
      </c>
      <c r="P267" t="n">
        <v>1371.88</v>
      </c>
      <c r="Q267" t="n">
        <v>1263.37</v>
      </c>
      <c r="R267" t="n">
        <v>1073.05</v>
      </c>
      <c r="S267" t="n">
        <v>108.84</v>
      </c>
      <c r="T267" t="n">
        <v>476318.36</v>
      </c>
      <c r="U267" t="n">
        <v>0.1</v>
      </c>
      <c r="V267" t="n">
        <v>0.68</v>
      </c>
      <c r="W267" t="n">
        <v>22.26</v>
      </c>
      <c r="X267" t="n">
        <v>29.44</v>
      </c>
      <c r="Y267" t="n">
        <v>0.5</v>
      </c>
      <c r="Z267" t="n">
        <v>10</v>
      </c>
    </row>
    <row r="268">
      <c r="A268" t="n">
        <v>1</v>
      </c>
      <c r="B268" t="n">
        <v>85</v>
      </c>
      <c r="C268" t="inlineStr">
        <is>
          <t xml:space="preserve">CONCLUIDO	</t>
        </is>
      </c>
      <c r="D268" t="n">
        <v>0.9446</v>
      </c>
      <c r="E268" t="n">
        <v>105.86</v>
      </c>
      <c r="F268" t="n">
        <v>89.53</v>
      </c>
      <c r="G268" t="n">
        <v>13.04</v>
      </c>
      <c r="H268" t="n">
        <v>0.21</v>
      </c>
      <c r="I268" t="n">
        <v>412</v>
      </c>
      <c r="J268" t="n">
        <v>169.33</v>
      </c>
      <c r="K268" t="n">
        <v>51.39</v>
      </c>
      <c r="L268" t="n">
        <v>2</v>
      </c>
      <c r="M268" t="n">
        <v>410</v>
      </c>
      <c r="N268" t="n">
        <v>30.94</v>
      </c>
      <c r="O268" t="n">
        <v>21118.46</v>
      </c>
      <c r="P268" t="n">
        <v>1144.75</v>
      </c>
      <c r="Q268" t="n">
        <v>1262.43</v>
      </c>
      <c r="R268" t="n">
        <v>500.04</v>
      </c>
      <c r="S268" t="n">
        <v>108.84</v>
      </c>
      <c r="T268" t="n">
        <v>192706.54</v>
      </c>
      <c r="U268" t="n">
        <v>0.22</v>
      </c>
      <c r="V268" t="n">
        <v>0.8100000000000001</v>
      </c>
      <c r="W268" t="n">
        <v>21.32</v>
      </c>
      <c r="X268" t="n">
        <v>11.93</v>
      </c>
      <c r="Y268" t="n">
        <v>0.5</v>
      </c>
      <c r="Z268" t="n">
        <v>10</v>
      </c>
    </row>
    <row r="269">
      <c r="A269" t="n">
        <v>2</v>
      </c>
      <c r="B269" t="n">
        <v>85</v>
      </c>
      <c r="C269" t="inlineStr">
        <is>
          <t xml:space="preserve">CONCLUIDO	</t>
        </is>
      </c>
      <c r="D269" t="n">
        <v>1.0382</v>
      </c>
      <c r="E269" t="n">
        <v>96.31999999999999</v>
      </c>
      <c r="F269" t="n">
        <v>85.09999999999999</v>
      </c>
      <c r="G269" t="n">
        <v>19.56</v>
      </c>
      <c r="H269" t="n">
        <v>0.31</v>
      </c>
      <c r="I269" t="n">
        <v>261</v>
      </c>
      <c r="J269" t="n">
        <v>170.79</v>
      </c>
      <c r="K269" t="n">
        <v>51.39</v>
      </c>
      <c r="L269" t="n">
        <v>3</v>
      </c>
      <c r="M269" t="n">
        <v>259</v>
      </c>
      <c r="N269" t="n">
        <v>31.4</v>
      </c>
      <c r="O269" t="n">
        <v>21297.94</v>
      </c>
      <c r="P269" t="n">
        <v>1085.13</v>
      </c>
      <c r="Q269" t="n">
        <v>1262.29</v>
      </c>
      <c r="R269" t="n">
        <v>356.12</v>
      </c>
      <c r="S269" t="n">
        <v>108.84</v>
      </c>
      <c r="T269" t="n">
        <v>121503.62</v>
      </c>
      <c r="U269" t="n">
        <v>0.31</v>
      </c>
      <c r="V269" t="n">
        <v>0.85</v>
      </c>
      <c r="W269" t="n">
        <v>21.06</v>
      </c>
      <c r="X269" t="n">
        <v>7.5</v>
      </c>
      <c r="Y269" t="n">
        <v>0.5</v>
      </c>
      <c r="Z269" t="n">
        <v>10</v>
      </c>
    </row>
    <row r="270">
      <c r="A270" t="n">
        <v>3</v>
      </c>
      <c r="B270" t="n">
        <v>85</v>
      </c>
      <c r="C270" t="inlineStr">
        <is>
          <t xml:space="preserve">CONCLUIDO	</t>
        </is>
      </c>
      <c r="D270" t="n">
        <v>1.0891</v>
      </c>
      <c r="E270" t="n">
        <v>91.81999999999999</v>
      </c>
      <c r="F270" t="n">
        <v>83.01000000000001</v>
      </c>
      <c r="G270" t="n">
        <v>26.21</v>
      </c>
      <c r="H270" t="n">
        <v>0.41</v>
      </c>
      <c r="I270" t="n">
        <v>190</v>
      </c>
      <c r="J270" t="n">
        <v>172.25</v>
      </c>
      <c r="K270" t="n">
        <v>51.39</v>
      </c>
      <c r="L270" t="n">
        <v>4</v>
      </c>
      <c r="M270" t="n">
        <v>188</v>
      </c>
      <c r="N270" t="n">
        <v>31.86</v>
      </c>
      <c r="O270" t="n">
        <v>21478.05</v>
      </c>
      <c r="P270" t="n">
        <v>1055.2</v>
      </c>
      <c r="Q270" t="n">
        <v>1262.18</v>
      </c>
      <c r="R270" t="n">
        <v>287.46</v>
      </c>
      <c r="S270" t="n">
        <v>108.84</v>
      </c>
      <c r="T270" t="n">
        <v>87526.67</v>
      </c>
      <c r="U270" t="n">
        <v>0.38</v>
      </c>
      <c r="V270" t="n">
        <v>0.87</v>
      </c>
      <c r="W270" t="n">
        <v>20.95</v>
      </c>
      <c r="X270" t="n">
        <v>5.42</v>
      </c>
      <c r="Y270" t="n">
        <v>0.5</v>
      </c>
      <c r="Z270" t="n">
        <v>10</v>
      </c>
    </row>
    <row r="271">
      <c r="A271" t="n">
        <v>4</v>
      </c>
      <c r="B271" t="n">
        <v>85</v>
      </c>
      <c r="C271" t="inlineStr">
        <is>
          <t xml:space="preserve">CONCLUIDO	</t>
        </is>
      </c>
      <c r="D271" t="n">
        <v>1.1191</v>
      </c>
      <c r="E271" t="n">
        <v>89.34999999999999</v>
      </c>
      <c r="F271" t="n">
        <v>81.90000000000001</v>
      </c>
      <c r="G271" t="n">
        <v>32.76</v>
      </c>
      <c r="H271" t="n">
        <v>0.51</v>
      </c>
      <c r="I271" t="n">
        <v>150</v>
      </c>
      <c r="J271" t="n">
        <v>173.71</v>
      </c>
      <c r="K271" t="n">
        <v>51.39</v>
      </c>
      <c r="L271" t="n">
        <v>5</v>
      </c>
      <c r="M271" t="n">
        <v>148</v>
      </c>
      <c r="N271" t="n">
        <v>32.32</v>
      </c>
      <c r="O271" t="n">
        <v>21658.78</v>
      </c>
      <c r="P271" t="n">
        <v>1037.72</v>
      </c>
      <c r="Q271" t="n">
        <v>1262.09</v>
      </c>
      <c r="R271" t="n">
        <v>251.4</v>
      </c>
      <c r="S271" t="n">
        <v>108.84</v>
      </c>
      <c r="T271" t="n">
        <v>69698.34</v>
      </c>
      <c r="U271" t="n">
        <v>0.43</v>
      </c>
      <c r="V271" t="n">
        <v>0.88</v>
      </c>
      <c r="W271" t="n">
        <v>20.89</v>
      </c>
      <c r="X271" t="n">
        <v>4.31</v>
      </c>
      <c r="Y271" t="n">
        <v>0.5</v>
      </c>
      <c r="Z271" t="n">
        <v>10</v>
      </c>
    </row>
    <row r="272">
      <c r="A272" t="n">
        <v>5</v>
      </c>
      <c r="B272" t="n">
        <v>85</v>
      </c>
      <c r="C272" t="inlineStr">
        <is>
          <t xml:space="preserve">CONCLUIDO	</t>
        </is>
      </c>
      <c r="D272" t="n">
        <v>1.1404</v>
      </c>
      <c r="E272" t="n">
        <v>87.69</v>
      </c>
      <c r="F272" t="n">
        <v>81.11</v>
      </c>
      <c r="G272" t="n">
        <v>39.25</v>
      </c>
      <c r="H272" t="n">
        <v>0.61</v>
      </c>
      <c r="I272" t="n">
        <v>124</v>
      </c>
      <c r="J272" t="n">
        <v>175.18</v>
      </c>
      <c r="K272" t="n">
        <v>51.39</v>
      </c>
      <c r="L272" t="n">
        <v>6</v>
      </c>
      <c r="M272" t="n">
        <v>122</v>
      </c>
      <c r="N272" t="n">
        <v>32.79</v>
      </c>
      <c r="O272" t="n">
        <v>21840.16</v>
      </c>
      <c r="P272" t="n">
        <v>1024.8</v>
      </c>
      <c r="Q272" t="n">
        <v>1262.02</v>
      </c>
      <c r="R272" t="n">
        <v>226.11</v>
      </c>
      <c r="S272" t="n">
        <v>108.84</v>
      </c>
      <c r="T272" t="n">
        <v>57182.27</v>
      </c>
      <c r="U272" t="n">
        <v>0.48</v>
      </c>
      <c r="V272" t="n">
        <v>0.89</v>
      </c>
      <c r="W272" t="n">
        <v>20.84</v>
      </c>
      <c r="X272" t="n">
        <v>3.53</v>
      </c>
      <c r="Y272" t="n">
        <v>0.5</v>
      </c>
      <c r="Z272" t="n">
        <v>10</v>
      </c>
    </row>
    <row r="273">
      <c r="A273" t="n">
        <v>6</v>
      </c>
      <c r="B273" t="n">
        <v>85</v>
      </c>
      <c r="C273" t="inlineStr">
        <is>
          <t xml:space="preserve">CONCLUIDO	</t>
        </is>
      </c>
      <c r="D273" t="n">
        <v>1.1563</v>
      </c>
      <c r="E273" t="n">
        <v>86.48</v>
      </c>
      <c r="F273" t="n">
        <v>80.55</v>
      </c>
      <c r="G273" t="n">
        <v>46.03</v>
      </c>
      <c r="H273" t="n">
        <v>0.7</v>
      </c>
      <c r="I273" t="n">
        <v>105</v>
      </c>
      <c r="J273" t="n">
        <v>176.66</v>
      </c>
      <c r="K273" t="n">
        <v>51.39</v>
      </c>
      <c r="L273" t="n">
        <v>7</v>
      </c>
      <c r="M273" t="n">
        <v>103</v>
      </c>
      <c r="N273" t="n">
        <v>33.27</v>
      </c>
      <c r="O273" t="n">
        <v>22022.17</v>
      </c>
      <c r="P273" t="n">
        <v>1014.4</v>
      </c>
      <c r="Q273" t="n">
        <v>1262</v>
      </c>
      <c r="R273" t="n">
        <v>207.5</v>
      </c>
      <c r="S273" t="n">
        <v>108.84</v>
      </c>
      <c r="T273" t="n">
        <v>47972.66</v>
      </c>
      <c r="U273" t="n">
        <v>0.52</v>
      </c>
      <c r="V273" t="n">
        <v>0.9</v>
      </c>
      <c r="W273" t="n">
        <v>20.82</v>
      </c>
      <c r="X273" t="n">
        <v>2.97</v>
      </c>
      <c r="Y273" t="n">
        <v>0.5</v>
      </c>
      <c r="Z273" t="n">
        <v>10</v>
      </c>
    </row>
    <row r="274">
      <c r="A274" t="n">
        <v>7</v>
      </c>
      <c r="B274" t="n">
        <v>85</v>
      </c>
      <c r="C274" t="inlineStr">
        <is>
          <t xml:space="preserve">CONCLUIDO	</t>
        </is>
      </c>
      <c r="D274" t="n">
        <v>1.168</v>
      </c>
      <c r="E274" t="n">
        <v>85.62</v>
      </c>
      <c r="F274" t="n">
        <v>80.16</v>
      </c>
      <c r="G274" t="n">
        <v>52.85</v>
      </c>
      <c r="H274" t="n">
        <v>0.8</v>
      </c>
      <c r="I274" t="n">
        <v>91</v>
      </c>
      <c r="J274" t="n">
        <v>178.14</v>
      </c>
      <c r="K274" t="n">
        <v>51.39</v>
      </c>
      <c r="L274" t="n">
        <v>8</v>
      </c>
      <c r="M274" t="n">
        <v>89</v>
      </c>
      <c r="N274" t="n">
        <v>33.75</v>
      </c>
      <c r="O274" t="n">
        <v>22204.83</v>
      </c>
      <c r="P274" t="n">
        <v>1005.82</v>
      </c>
      <c r="Q274" t="n">
        <v>1262.02</v>
      </c>
      <c r="R274" t="n">
        <v>195.12</v>
      </c>
      <c r="S274" t="n">
        <v>108.84</v>
      </c>
      <c r="T274" t="n">
        <v>41854.03</v>
      </c>
      <c r="U274" t="n">
        <v>0.5600000000000001</v>
      </c>
      <c r="V274" t="n">
        <v>0.9</v>
      </c>
      <c r="W274" t="n">
        <v>20.78</v>
      </c>
      <c r="X274" t="n">
        <v>2.57</v>
      </c>
      <c r="Y274" t="n">
        <v>0.5</v>
      </c>
      <c r="Z274" t="n">
        <v>10</v>
      </c>
    </row>
    <row r="275">
      <c r="A275" t="n">
        <v>8</v>
      </c>
      <c r="B275" t="n">
        <v>85</v>
      </c>
      <c r="C275" t="inlineStr">
        <is>
          <t xml:space="preserve">CONCLUIDO	</t>
        </is>
      </c>
      <c r="D275" t="n">
        <v>1.1764</v>
      </c>
      <c r="E275" t="n">
        <v>85.01000000000001</v>
      </c>
      <c r="F275" t="n">
        <v>79.89</v>
      </c>
      <c r="G275" t="n">
        <v>59.18</v>
      </c>
      <c r="H275" t="n">
        <v>0.89</v>
      </c>
      <c r="I275" t="n">
        <v>81</v>
      </c>
      <c r="J275" t="n">
        <v>179.63</v>
      </c>
      <c r="K275" t="n">
        <v>51.39</v>
      </c>
      <c r="L275" t="n">
        <v>9</v>
      </c>
      <c r="M275" t="n">
        <v>79</v>
      </c>
      <c r="N275" t="n">
        <v>34.24</v>
      </c>
      <c r="O275" t="n">
        <v>22388.15</v>
      </c>
      <c r="P275" t="n">
        <v>999.28</v>
      </c>
      <c r="Q275" t="n">
        <v>1261.94</v>
      </c>
      <c r="R275" t="n">
        <v>185.66</v>
      </c>
      <c r="S275" t="n">
        <v>108.84</v>
      </c>
      <c r="T275" t="n">
        <v>37170.79</v>
      </c>
      <c r="U275" t="n">
        <v>0.59</v>
      </c>
      <c r="V275" t="n">
        <v>0.91</v>
      </c>
      <c r="W275" t="n">
        <v>20.79</v>
      </c>
      <c r="X275" t="n">
        <v>2.3</v>
      </c>
      <c r="Y275" t="n">
        <v>0.5</v>
      </c>
      <c r="Z275" t="n">
        <v>10</v>
      </c>
    </row>
    <row r="276">
      <c r="A276" t="n">
        <v>9</v>
      </c>
      <c r="B276" t="n">
        <v>85</v>
      </c>
      <c r="C276" t="inlineStr">
        <is>
          <t xml:space="preserve">CONCLUIDO	</t>
        </is>
      </c>
      <c r="D276" t="n">
        <v>1.1833</v>
      </c>
      <c r="E276" t="n">
        <v>84.51000000000001</v>
      </c>
      <c r="F276" t="n">
        <v>79.66</v>
      </c>
      <c r="G276" t="n">
        <v>65.48</v>
      </c>
      <c r="H276" t="n">
        <v>0.98</v>
      </c>
      <c r="I276" t="n">
        <v>73</v>
      </c>
      <c r="J276" t="n">
        <v>181.12</v>
      </c>
      <c r="K276" t="n">
        <v>51.39</v>
      </c>
      <c r="L276" t="n">
        <v>10</v>
      </c>
      <c r="M276" t="n">
        <v>71</v>
      </c>
      <c r="N276" t="n">
        <v>34.73</v>
      </c>
      <c r="O276" t="n">
        <v>22572.13</v>
      </c>
      <c r="P276" t="n">
        <v>993.8200000000001</v>
      </c>
      <c r="Q276" t="n">
        <v>1261.96</v>
      </c>
      <c r="R276" t="n">
        <v>178.62</v>
      </c>
      <c r="S276" t="n">
        <v>108.84</v>
      </c>
      <c r="T276" t="n">
        <v>33690.62</v>
      </c>
      <c r="U276" t="n">
        <v>0.61</v>
      </c>
      <c r="V276" t="n">
        <v>0.91</v>
      </c>
      <c r="W276" t="n">
        <v>20.77</v>
      </c>
      <c r="X276" t="n">
        <v>2.08</v>
      </c>
      <c r="Y276" t="n">
        <v>0.5</v>
      </c>
      <c r="Z276" t="n">
        <v>10</v>
      </c>
    </row>
    <row r="277">
      <c r="A277" t="n">
        <v>10</v>
      </c>
      <c r="B277" t="n">
        <v>85</v>
      </c>
      <c r="C277" t="inlineStr">
        <is>
          <t xml:space="preserve">CONCLUIDO	</t>
        </is>
      </c>
      <c r="D277" t="n">
        <v>1.1899</v>
      </c>
      <c r="E277" t="n">
        <v>84.04000000000001</v>
      </c>
      <c r="F277" t="n">
        <v>79.44</v>
      </c>
      <c r="G277" t="n">
        <v>72.20999999999999</v>
      </c>
      <c r="H277" t="n">
        <v>1.07</v>
      </c>
      <c r="I277" t="n">
        <v>66</v>
      </c>
      <c r="J277" t="n">
        <v>182.62</v>
      </c>
      <c r="K277" t="n">
        <v>51.39</v>
      </c>
      <c r="L277" t="n">
        <v>11</v>
      </c>
      <c r="M277" t="n">
        <v>64</v>
      </c>
      <c r="N277" t="n">
        <v>35.22</v>
      </c>
      <c r="O277" t="n">
        <v>22756.91</v>
      </c>
      <c r="P277" t="n">
        <v>987.9299999999999</v>
      </c>
      <c r="Q277" t="n">
        <v>1261.94</v>
      </c>
      <c r="R277" t="n">
        <v>171.45</v>
      </c>
      <c r="S277" t="n">
        <v>108.84</v>
      </c>
      <c r="T277" t="n">
        <v>30140.18</v>
      </c>
      <c r="U277" t="n">
        <v>0.63</v>
      </c>
      <c r="V277" t="n">
        <v>0.91</v>
      </c>
      <c r="W277" t="n">
        <v>20.75</v>
      </c>
      <c r="X277" t="n">
        <v>1.85</v>
      </c>
      <c r="Y277" t="n">
        <v>0.5</v>
      </c>
      <c r="Z277" t="n">
        <v>10</v>
      </c>
    </row>
    <row r="278">
      <c r="A278" t="n">
        <v>11</v>
      </c>
      <c r="B278" t="n">
        <v>85</v>
      </c>
      <c r="C278" t="inlineStr">
        <is>
          <t xml:space="preserve">CONCLUIDO	</t>
        </is>
      </c>
      <c r="D278" t="n">
        <v>1.1951</v>
      </c>
      <c r="E278" t="n">
        <v>83.68000000000001</v>
      </c>
      <c r="F278" t="n">
        <v>79.27</v>
      </c>
      <c r="G278" t="n">
        <v>79.27</v>
      </c>
      <c r="H278" t="n">
        <v>1.16</v>
      </c>
      <c r="I278" t="n">
        <v>60</v>
      </c>
      <c r="J278" t="n">
        <v>184.12</v>
      </c>
      <c r="K278" t="n">
        <v>51.39</v>
      </c>
      <c r="L278" t="n">
        <v>12</v>
      </c>
      <c r="M278" t="n">
        <v>58</v>
      </c>
      <c r="N278" t="n">
        <v>35.73</v>
      </c>
      <c r="O278" t="n">
        <v>22942.24</v>
      </c>
      <c r="P278" t="n">
        <v>982.98</v>
      </c>
      <c r="Q278" t="n">
        <v>1261.91</v>
      </c>
      <c r="R278" t="n">
        <v>165.79</v>
      </c>
      <c r="S278" t="n">
        <v>108.84</v>
      </c>
      <c r="T278" t="n">
        <v>27340.38</v>
      </c>
      <c r="U278" t="n">
        <v>0.66</v>
      </c>
      <c r="V278" t="n">
        <v>0.91</v>
      </c>
      <c r="W278" t="n">
        <v>20.75</v>
      </c>
      <c r="X278" t="n">
        <v>1.69</v>
      </c>
      <c r="Y278" t="n">
        <v>0.5</v>
      </c>
      <c r="Z278" t="n">
        <v>10</v>
      </c>
    </row>
    <row r="279">
      <c r="A279" t="n">
        <v>12</v>
      </c>
      <c r="B279" t="n">
        <v>85</v>
      </c>
      <c r="C279" t="inlineStr">
        <is>
          <t xml:space="preserve">CONCLUIDO	</t>
        </is>
      </c>
      <c r="D279" t="n">
        <v>1.1993</v>
      </c>
      <c r="E279" t="n">
        <v>83.38</v>
      </c>
      <c r="F279" t="n">
        <v>79.15000000000001</v>
      </c>
      <c r="G279" t="n">
        <v>86.34</v>
      </c>
      <c r="H279" t="n">
        <v>1.24</v>
      </c>
      <c r="I279" t="n">
        <v>55</v>
      </c>
      <c r="J279" t="n">
        <v>185.63</v>
      </c>
      <c r="K279" t="n">
        <v>51.39</v>
      </c>
      <c r="L279" t="n">
        <v>13</v>
      </c>
      <c r="M279" t="n">
        <v>53</v>
      </c>
      <c r="N279" t="n">
        <v>36.24</v>
      </c>
      <c r="O279" t="n">
        <v>23128.27</v>
      </c>
      <c r="P279" t="n">
        <v>978.17</v>
      </c>
      <c r="Q279" t="n">
        <v>1261.95</v>
      </c>
      <c r="R279" t="n">
        <v>161.82</v>
      </c>
      <c r="S279" t="n">
        <v>108.84</v>
      </c>
      <c r="T279" t="n">
        <v>25382.51</v>
      </c>
      <c r="U279" t="n">
        <v>0.67</v>
      </c>
      <c r="V279" t="n">
        <v>0.92</v>
      </c>
      <c r="W279" t="n">
        <v>20.74</v>
      </c>
      <c r="X279" t="n">
        <v>1.56</v>
      </c>
      <c r="Y279" t="n">
        <v>0.5</v>
      </c>
      <c r="Z279" t="n">
        <v>10</v>
      </c>
    </row>
    <row r="280">
      <c r="A280" t="n">
        <v>13</v>
      </c>
      <c r="B280" t="n">
        <v>85</v>
      </c>
      <c r="C280" t="inlineStr">
        <is>
          <t xml:space="preserve">CONCLUIDO	</t>
        </is>
      </c>
      <c r="D280" t="n">
        <v>1.2029</v>
      </c>
      <c r="E280" t="n">
        <v>83.13</v>
      </c>
      <c r="F280" t="n">
        <v>79.03</v>
      </c>
      <c r="G280" t="n">
        <v>92.98</v>
      </c>
      <c r="H280" t="n">
        <v>1.33</v>
      </c>
      <c r="I280" t="n">
        <v>51</v>
      </c>
      <c r="J280" t="n">
        <v>187.14</v>
      </c>
      <c r="K280" t="n">
        <v>51.39</v>
      </c>
      <c r="L280" t="n">
        <v>14</v>
      </c>
      <c r="M280" t="n">
        <v>49</v>
      </c>
      <c r="N280" t="n">
        <v>36.75</v>
      </c>
      <c r="O280" t="n">
        <v>23314.98</v>
      </c>
      <c r="P280" t="n">
        <v>972.95</v>
      </c>
      <c r="Q280" t="n">
        <v>1261.92</v>
      </c>
      <c r="R280" t="n">
        <v>158.1</v>
      </c>
      <c r="S280" t="n">
        <v>108.84</v>
      </c>
      <c r="T280" t="n">
        <v>23542.99</v>
      </c>
      <c r="U280" t="n">
        <v>0.6899999999999999</v>
      </c>
      <c r="V280" t="n">
        <v>0.92</v>
      </c>
      <c r="W280" t="n">
        <v>20.73</v>
      </c>
      <c r="X280" t="n">
        <v>1.45</v>
      </c>
      <c r="Y280" t="n">
        <v>0.5</v>
      </c>
      <c r="Z280" t="n">
        <v>10</v>
      </c>
    </row>
    <row r="281">
      <c r="A281" t="n">
        <v>14</v>
      </c>
      <c r="B281" t="n">
        <v>85</v>
      </c>
      <c r="C281" t="inlineStr">
        <is>
          <t xml:space="preserve">CONCLUIDO	</t>
        </is>
      </c>
      <c r="D281" t="n">
        <v>1.2057</v>
      </c>
      <c r="E281" t="n">
        <v>82.94</v>
      </c>
      <c r="F281" t="n">
        <v>78.94</v>
      </c>
      <c r="G281" t="n">
        <v>98.67</v>
      </c>
      <c r="H281" t="n">
        <v>1.41</v>
      </c>
      <c r="I281" t="n">
        <v>48</v>
      </c>
      <c r="J281" t="n">
        <v>188.66</v>
      </c>
      <c r="K281" t="n">
        <v>51.39</v>
      </c>
      <c r="L281" t="n">
        <v>15</v>
      </c>
      <c r="M281" t="n">
        <v>46</v>
      </c>
      <c r="N281" t="n">
        <v>37.27</v>
      </c>
      <c r="O281" t="n">
        <v>23502.4</v>
      </c>
      <c r="P281" t="n">
        <v>968.4299999999999</v>
      </c>
      <c r="Q281" t="n">
        <v>1261.94</v>
      </c>
      <c r="R281" t="n">
        <v>155.25</v>
      </c>
      <c r="S281" t="n">
        <v>108.84</v>
      </c>
      <c r="T281" t="n">
        <v>22131.88</v>
      </c>
      <c r="U281" t="n">
        <v>0.7</v>
      </c>
      <c r="V281" t="n">
        <v>0.92</v>
      </c>
      <c r="W281" t="n">
        <v>20.72</v>
      </c>
      <c r="X281" t="n">
        <v>1.35</v>
      </c>
      <c r="Y281" t="n">
        <v>0.5</v>
      </c>
      <c r="Z281" t="n">
        <v>10</v>
      </c>
    </row>
    <row r="282">
      <c r="A282" t="n">
        <v>15</v>
      </c>
      <c r="B282" t="n">
        <v>85</v>
      </c>
      <c r="C282" t="inlineStr">
        <is>
          <t xml:space="preserve">CONCLUIDO	</t>
        </is>
      </c>
      <c r="D282" t="n">
        <v>1.2086</v>
      </c>
      <c r="E282" t="n">
        <v>82.73999999999999</v>
      </c>
      <c r="F282" t="n">
        <v>78.84</v>
      </c>
      <c r="G282" t="n">
        <v>105.12</v>
      </c>
      <c r="H282" t="n">
        <v>1.49</v>
      </c>
      <c r="I282" t="n">
        <v>45</v>
      </c>
      <c r="J282" t="n">
        <v>190.19</v>
      </c>
      <c r="K282" t="n">
        <v>51.39</v>
      </c>
      <c r="L282" t="n">
        <v>16</v>
      </c>
      <c r="M282" t="n">
        <v>43</v>
      </c>
      <c r="N282" t="n">
        <v>37.79</v>
      </c>
      <c r="O282" t="n">
        <v>23690.52</v>
      </c>
      <c r="P282" t="n">
        <v>963.71</v>
      </c>
      <c r="Q282" t="n">
        <v>1262</v>
      </c>
      <c r="R282" t="n">
        <v>151.77</v>
      </c>
      <c r="S282" t="n">
        <v>108.84</v>
      </c>
      <c r="T282" t="n">
        <v>20407.6</v>
      </c>
      <c r="U282" t="n">
        <v>0.72</v>
      </c>
      <c r="V282" t="n">
        <v>0.92</v>
      </c>
      <c r="W282" t="n">
        <v>20.72</v>
      </c>
      <c r="X282" t="n">
        <v>1.26</v>
      </c>
      <c r="Y282" t="n">
        <v>0.5</v>
      </c>
      <c r="Z282" t="n">
        <v>10</v>
      </c>
    </row>
    <row r="283">
      <c r="A283" t="n">
        <v>16</v>
      </c>
      <c r="B283" t="n">
        <v>85</v>
      </c>
      <c r="C283" t="inlineStr">
        <is>
          <t xml:space="preserve">CONCLUIDO	</t>
        </is>
      </c>
      <c r="D283" t="n">
        <v>1.2114</v>
      </c>
      <c r="E283" t="n">
        <v>82.55</v>
      </c>
      <c r="F283" t="n">
        <v>78.76000000000001</v>
      </c>
      <c r="G283" t="n">
        <v>112.51</v>
      </c>
      <c r="H283" t="n">
        <v>1.57</v>
      </c>
      <c r="I283" t="n">
        <v>42</v>
      </c>
      <c r="J283" t="n">
        <v>191.72</v>
      </c>
      <c r="K283" t="n">
        <v>51.39</v>
      </c>
      <c r="L283" t="n">
        <v>17</v>
      </c>
      <c r="M283" t="n">
        <v>40</v>
      </c>
      <c r="N283" t="n">
        <v>38.33</v>
      </c>
      <c r="O283" t="n">
        <v>23879.37</v>
      </c>
      <c r="P283" t="n">
        <v>960.83</v>
      </c>
      <c r="Q283" t="n">
        <v>1261.89</v>
      </c>
      <c r="R283" t="n">
        <v>149.24</v>
      </c>
      <c r="S283" t="n">
        <v>108.84</v>
      </c>
      <c r="T283" t="n">
        <v>19158.54</v>
      </c>
      <c r="U283" t="n">
        <v>0.73</v>
      </c>
      <c r="V283" t="n">
        <v>0.92</v>
      </c>
      <c r="W283" t="n">
        <v>20.71</v>
      </c>
      <c r="X283" t="n">
        <v>1.17</v>
      </c>
      <c r="Y283" t="n">
        <v>0.5</v>
      </c>
      <c r="Z283" t="n">
        <v>10</v>
      </c>
    </row>
    <row r="284">
      <c r="A284" t="n">
        <v>17</v>
      </c>
      <c r="B284" t="n">
        <v>85</v>
      </c>
      <c r="C284" t="inlineStr">
        <is>
          <t xml:space="preserve">CONCLUIDO	</t>
        </is>
      </c>
      <c r="D284" t="n">
        <v>1.2142</v>
      </c>
      <c r="E284" t="n">
        <v>82.36</v>
      </c>
      <c r="F284" t="n">
        <v>78.66</v>
      </c>
      <c r="G284" t="n">
        <v>121.02</v>
      </c>
      <c r="H284" t="n">
        <v>1.65</v>
      </c>
      <c r="I284" t="n">
        <v>39</v>
      </c>
      <c r="J284" t="n">
        <v>193.26</v>
      </c>
      <c r="K284" t="n">
        <v>51.39</v>
      </c>
      <c r="L284" t="n">
        <v>18</v>
      </c>
      <c r="M284" t="n">
        <v>37</v>
      </c>
      <c r="N284" t="n">
        <v>38.86</v>
      </c>
      <c r="O284" t="n">
        <v>24068.93</v>
      </c>
      <c r="P284" t="n">
        <v>955.1799999999999</v>
      </c>
      <c r="Q284" t="n">
        <v>1261.92</v>
      </c>
      <c r="R284" t="n">
        <v>146.25</v>
      </c>
      <c r="S284" t="n">
        <v>108.84</v>
      </c>
      <c r="T284" t="n">
        <v>17677.12</v>
      </c>
      <c r="U284" t="n">
        <v>0.74</v>
      </c>
      <c r="V284" t="n">
        <v>0.92</v>
      </c>
      <c r="W284" t="n">
        <v>20.71</v>
      </c>
      <c r="X284" t="n">
        <v>1.08</v>
      </c>
      <c r="Y284" t="n">
        <v>0.5</v>
      </c>
      <c r="Z284" t="n">
        <v>10</v>
      </c>
    </row>
    <row r="285">
      <c r="A285" t="n">
        <v>18</v>
      </c>
      <c r="B285" t="n">
        <v>85</v>
      </c>
      <c r="C285" t="inlineStr">
        <is>
          <t xml:space="preserve">CONCLUIDO	</t>
        </is>
      </c>
      <c r="D285" t="n">
        <v>1.216</v>
      </c>
      <c r="E285" t="n">
        <v>82.23999999999999</v>
      </c>
      <c r="F285" t="n">
        <v>78.61</v>
      </c>
      <c r="G285" t="n">
        <v>127.47</v>
      </c>
      <c r="H285" t="n">
        <v>1.73</v>
      </c>
      <c r="I285" t="n">
        <v>37</v>
      </c>
      <c r="J285" t="n">
        <v>194.8</v>
      </c>
      <c r="K285" t="n">
        <v>51.39</v>
      </c>
      <c r="L285" t="n">
        <v>19</v>
      </c>
      <c r="M285" t="n">
        <v>35</v>
      </c>
      <c r="N285" t="n">
        <v>39.41</v>
      </c>
      <c r="O285" t="n">
        <v>24259.23</v>
      </c>
      <c r="P285" t="n">
        <v>951.8200000000001</v>
      </c>
      <c r="Q285" t="n">
        <v>1261.89</v>
      </c>
      <c r="R285" t="n">
        <v>144.18</v>
      </c>
      <c r="S285" t="n">
        <v>108.84</v>
      </c>
      <c r="T285" t="n">
        <v>16654.67</v>
      </c>
      <c r="U285" t="n">
        <v>0.75</v>
      </c>
      <c r="V285" t="n">
        <v>0.92</v>
      </c>
      <c r="W285" t="n">
        <v>20.71</v>
      </c>
      <c r="X285" t="n">
        <v>1.03</v>
      </c>
      <c r="Y285" t="n">
        <v>0.5</v>
      </c>
      <c r="Z285" t="n">
        <v>10</v>
      </c>
    </row>
    <row r="286">
      <c r="A286" t="n">
        <v>19</v>
      </c>
      <c r="B286" t="n">
        <v>85</v>
      </c>
      <c r="C286" t="inlineStr">
        <is>
          <t xml:space="preserve">CONCLUIDO	</t>
        </is>
      </c>
      <c r="D286" t="n">
        <v>1.2179</v>
      </c>
      <c r="E286" t="n">
        <v>82.11</v>
      </c>
      <c r="F286" t="n">
        <v>78.55</v>
      </c>
      <c r="G286" t="n">
        <v>134.66</v>
      </c>
      <c r="H286" t="n">
        <v>1.81</v>
      </c>
      <c r="I286" t="n">
        <v>35</v>
      </c>
      <c r="J286" t="n">
        <v>196.35</v>
      </c>
      <c r="K286" t="n">
        <v>51.39</v>
      </c>
      <c r="L286" t="n">
        <v>20</v>
      </c>
      <c r="M286" t="n">
        <v>33</v>
      </c>
      <c r="N286" t="n">
        <v>39.96</v>
      </c>
      <c r="O286" t="n">
        <v>24450.27</v>
      </c>
      <c r="P286" t="n">
        <v>947.99</v>
      </c>
      <c r="Q286" t="n">
        <v>1261.94</v>
      </c>
      <c r="R286" t="n">
        <v>142.61</v>
      </c>
      <c r="S286" t="n">
        <v>108.84</v>
      </c>
      <c r="T286" t="n">
        <v>15876.46</v>
      </c>
      <c r="U286" t="n">
        <v>0.76</v>
      </c>
      <c r="V286" t="n">
        <v>0.92</v>
      </c>
      <c r="W286" t="n">
        <v>20.7</v>
      </c>
      <c r="X286" t="n">
        <v>0.97</v>
      </c>
      <c r="Y286" t="n">
        <v>0.5</v>
      </c>
      <c r="Z286" t="n">
        <v>10</v>
      </c>
    </row>
    <row r="287">
      <c r="A287" t="n">
        <v>20</v>
      </c>
      <c r="B287" t="n">
        <v>85</v>
      </c>
      <c r="C287" t="inlineStr">
        <is>
          <t xml:space="preserve">CONCLUIDO	</t>
        </is>
      </c>
      <c r="D287" t="n">
        <v>1.2186</v>
      </c>
      <c r="E287" t="n">
        <v>82.06</v>
      </c>
      <c r="F287" t="n">
        <v>78.54000000000001</v>
      </c>
      <c r="G287" t="n">
        <v>138.6</v>
      </c>
      <c r="H287" t="n">
        <v>1.88</v>
      </c>
      <c r="I287" t="n">
        <v>34</v>
      </c>
      <c r="J287" t="n">
        <v>197.9</v>
      </c>
      <c r="K287" t="n">
        <v>51.39</v>
      </c>
      <c r="L287" t="n">
        <v>21</v>
      </c>
      <c r="M287" t="n">
        <v>32</v>
      </c>
      <c r="N287" t="n">
        <v>40.51</v>
      </c>
      <c r="O287" t="n">
        <v>24642.07</v>
      </c>
      <c r="P287" t="n">
        <v>945.49</v>
      </c>
      <c r="Q287" t="n">
        <v>1261.92</v>
      </c>
      <c r="R287" t="n">
        <v>142.27</v>
      </c>
      <c r="S287" t="n">
        <v>108.84</v>
      </c>
      <c r="T287" t="n">
        <v>15710.87</v>
      </c>
      <c r="U287" t="n">
        <v>0.77</v>
      </c>
      <c r="V287" t="n">
        <v>0.92</v>
      </c>
      <c r="W287" t="n">
        <v>20.7</v>
      </c>
      <c r="X287" t="n">
        <v>0.96</v>
      </c>
      <c r="Y287" t="n">
        <v>0.5</v>
      </c>
      <c r="Z287" t="n">
        <v>10</v>
      </c>
    </row>
    <row r="288">
      <c r="A288" t="n">
        <v>21</v>
      </c>
      <c r="B288" t="n">
        <v>85</v>
      </c>
      <c r="C288" t="inlineStr">
        <is>
          <t xml:space="preserve">CONCLUIDO	</t>
        </is>
      </c>
      <c r="D288" t="n">
        <v>1.2205</v>
      </c>
      <c r="E288" t="n">
        <v>81.93000000000001</v>
      </c>
      <c r="F288" t="n">
        <v>78.47</v>
      </c>
      <c r="G288" t="n">
        <v>147.14</v>
      </c>
      <c r="H288" t="n">
        <v>1.96</v>
      </c>
      <c r="I288" t="n">
        <v>32</v>
      </c>
      <c r="J288" t="n">
        <v>199.46</v>
      </c>
      <c r="K288" t="n">
        <v>51.39</v>
      </c>
      <c r="L288" t="n">
        <v>22</v>
      </c>
      <c r="M288" t="n">
        <v>30</v>
      </c>
      <c r="N288" t="n">
        <v>41.07</v>
      </c>
      <c r="O288" t="n">
        <v>24834.62</v>
      </c>
      <c r="P288" t="n">
        <v>942.35</v>
      </c>
      <c r="Q288" t="n">
        <v>1261.89</v>
      </c>
      <c r="R288" t="n">
        <v>139.8</v>
      </c>
      <c r="S288" t="n">
        <v>108.84</v>
      </c>
      <c r="T288" t="n">
        <v>14489.7</v>
      </c>
      <c r="U288" t="n">
        <v>0.78</v>
      </c>
      <c r="V288" t="n">
        <v>0.92</v>
      </c>
      <c r="W288" t="n">
        <v>20.7</v>
      </c>
      <c r="X288" t="n">
        <v>0.89</v>
      </c>
      <c r="Y288" t="n">
        <v>0.5</v>
      </c>
      <c r="Z288" t="n">
        <v>10</v>
      </c>
    </row>
    <row r="289">
      <c r="A289" t="n">
        <v>22</v>
      </c>
      <c r="B289" t="n">
        <v>85</v>
      </c>
      <c r="C289" t="inlineStr">
        <is>
          <t xml:space="preserve">CONCLUIDO	</t>
        </is>
      </c>
      <c r="D289" t="n">
        <v>1.2216</v>
      </c>
      <c r="E289" t="n">
        <v>81.86</v>
      </c>
      <c r="F289" t="n">
        <v>78.43000000000001</v>
      </c>
      <c r="G289" t="n">
        <v>151.81</v>
      </c>
      <c r="H289" t="n">
        <v>2.03</v>
      </c>
      <c r="I289" t="n">
        <v>31</v>
      </c>
      <c r="J289" t="n">
        <v>201.03</v>
      </c>
      <c r="K289" t="n">
        <v>51.39</v>
      </c>
      <c r="L289" t="n">
        <v>23</v>
      </c>
      <c r="M289" t="n">
        <v>29</v>
      </c>
      <c r="N289" t="n">
        <v>41.64</v>
      </c>
      <c r="O289" t="n">
        <v>25027.94</v>
      </c>
      <c r="P289" t="n">
        <v>938.48</v>
      </c>
      <c r="Q289" t="n">
        <v>1261.9</v>
      </c>
      <c r="R289" t="n">
        <v>138.58</v>
      </c>
      <c r="S289" t="n">
        <v>108.84</v>
      </c>
      <c r="T289" t="n">
        <v>13881.21</v>
      </c>
      <c r="U289" t="n">
        <v>0.79</v>
      </c>
      <c r="V289" t="n">
        <v>0.92</v>
      </c>
      <c r="W289" t="n">
        <v>20.7</v>
      </c>
      <c r="X289" t="n">
        <v>0.85</v>
      </c>
      <c r="Y289" t="n">
        <v>0.5</v>
      </c>
      <c r="Z289" t="n">
        <v>10</v>
      </c>
    </row>
    <row r="290">
      <c r="A290" t="n">
        <v>23</v>
      </c>
      <c r="B290" t="n">
        <v>85</v>
      </c>
      <c r="C290" t="inlineStr">
        <is>
          <t xml:space="preserve">CONCLUIDO	</t>
        </is>
      </c>
      <c r="D290" t="n">
        <v>1.2235</v>
      </c>
      <c r="E290" t="n">
        <v>81.73</v>
      </c>
      <c r="F290" t="n">
        <v>78.38</v>
      </c>
      <c r="G290" t="n">
        <v>162.16</v>
      </c>
      <c r="H290" t="n">
        <v>2.1</v>
      </c>
      <c r="I290" t="n">
        <v>29</v>
      </c>
      <c r="J290" t="n">
        <v>202.61</v>
      </c>
      <c r="K290" t="n">
        <v>51.39</v>
      </c>
      <c r="L290" t="n">
        <v>24</v>
      </c>
      <c r="M290" t="n">
        <v>27</v>
      </c>
      <c r="N290" t="n">
        <v>42.21</v>
      </c>
      <c r="O290" t="n">
        <v>25222.04</v>
      </c>
      <c r="P290" t="n">
        <v>934.8</v>
      </c>
      <c r="Q290" t="n">
        <v>1261.93</v>
      </c>
      <c r="R290" t="n">
        <v>136.96</v>
      </c>
      <c r="S290" t="n">
        <v>108.84</v>
      </c>
      <c r="T290" t="n">
        <v>13083.85</v>
      </c>
      <c r="U290" t="n">
        <v>0.79</v>
      </c>
      <c r="V290" t="n">
        <v>0.92</v>
      </c>
      <c r="W290" t="n">
        <v>20.69</v>
      </c>
      <c r="X290" t="n">
        <v>0.79</v>
      </c>
      <c r="Y290" t="n">
        <v>0.5</v>
      </c>
      <c r="Z290" t="n">
        <v>10</v>
      </c>
    </row>
    <row r="291">
      <c r="A291" t="n">
        <v>24</v>
      </c>
      <c r="B291" t="n">
        <v>85</v>
      </c>
      <c r="C291" t="inlineStr">
        <is>
          <t xml:space="preserve">CONCLUIDO	</t>
        </is>
      </c>
      <c r="D291" t="n">
        <v>1.2242</v>
      </c>
      <c r="E291" t="n">
        <v>81.69</v>
      </c>
      <c r="F291" t="n">
        <v>78.37</v>
      </c>
      <c r="G291" t="n">
        <v>167.93</v>
      </c>
      <c r="H291" t="n">
        <v>2.17</v>
      </c>
      <c r="I291" t="n">
        <v>28</v>
      </c>
      <c r="J291" t="n">
        <v>204.19</v>
      </c>
      <c r="K291" t="n">
        <v>51.39</v>
      </c>
      <c r="L291" t="n">
        <v>25</v>
      </c>
      <c r="M291" t="n">
        <v>26</v>
      </c>
      <c r="N291" t="n">
        <v>42.79</v>
      </c>
      <c r="O291" t="n">
        <v>25417.05</v>
      </c>
      <c r="P291" t="n">
        <v>931.4299999999999</v>
      </c>
      <c r="Q291" t="n">
        <v>1261.88</v>
      </c>
      <c r="R291" t="n">
        <v>136.5</v>
      </c>
      <c r="S291" t="n">
        <v>108.84</v>
      </c>
      <c r="T291" t="n">
        <v>12859.93</v>
      </c>
      <c r="U291" t="n">
        <v>0.8</v>
      </c>
      <c r="V291" t="n">
        <v>0.92</v>
      </c>
      <c r="W291" t="n">
        <v>20.69</v>
      </c>
      <c r="X291" t="n">
        <v>0.78</v>
      </c>
      <c r="Y291" t="n">
        <v>0.5</v>
      </c>
      <c r="Z291" t="n">
        <v>10</v>
      </c>
    </row>
    <row r="292">
      <c r="A292" t="n">
        <v>25</v>
      </c>
      <c r="B292" t="n">
        <v>85</v>
      </c>
      <c r="C292" t="inlineStr">
        <is>
          <t xml:space="preserve">CONCLUIDO	</t>
        </is>
      </c>
      <c r="D292" t="n">
        <v>1.2255</v>
      </c>
      <c r="E292" t="n">
        <v>81.59999999999999</v>
      </c>
      <c r="F292" t="n">
        <v>78.31</v>
      </c>
      <c r="G292" t="n">
        <v>174.03</v>
      </c>
      <c r="H292" t="n">
        <v>2.24</v>
      </c>
      <c r="I292" t="n">
        <v>27</v>
      </c>
      <c r="J292" t="n">
        <v>205.77</v>
      </c>
      <c r="K292" t="n">
        <v>51.39</v>
      </c>
      <c r="L292" t="n">
        <v>26</v>
      </c>
      <c r="M292" t="n">
        <v>25</v>
      </c>
      <c r="N292" t="n">
        <v>43.38</v>
      </c>
      <c r="O292" t="n">
        <v>25612.75</v>
      </c>
      <c r="P292" t="n">
        <v>927.5700000000001</v>
      </c>
      <c r="Q292" t="n">
        <v>1261.89</v>
      </c>
      <c r="R292" t="n">
        <v>134.82</v>
      </c>
      <c r="S292" t="n">
        <v>108.84</v>
      </c>
      <c r="T292" t="n">
        <v>12023.67</v>
      </c>
      <c r="U292" t="n">
        <v>0.8100000000000001</v>
      </c>
      <c r="V292" t="n">
        <v>0.92</v>
      </c>
      <c r="W292" t="n">
        <v>20.69</v>
      </c>
      <c r="X292" t="n">
        <v>0.73</v>
      </c>
      <c r="Y292" t="n">
        <v>0.5</v>
      </c>
      <c r="Z292" t="n">
        <v>10</v>
      </c>
    </row>
    <row r="293">
      <c r="A293" t="n">
        <v>26</v>
      </c>
      <c r="B293" t="n">
        <v>85</v>
      </c>
      <c r="C293" t="inlineStr">
        <is>
          <t xml:space="preserve">CONCLUIDO	</t>
        </is>
      </c>
      <c r="D293" t="n">
        <v>1.2263</v>
      </c>
      <c r="E293" t="n">
        <v>81.54000000000001</v>
      </c>
      <c r="F293" t="n">
        <v>78.29000000000001</v>
      </c>
      <c r="G293" t="n">
        <v>180.67</v>
      </c>
      <c r="H293" t="n">
        <v>2.31</v>
      </c>
      <c r="I293" t="n">
        <v>26</v>
      </c>
      <c r="J293" t="n">
        <v>207.37</v>
      </c>
      <c r="K293" t="n">
        <v>51.39</v>
      </c>
      <c r="L293" t="n">
        <v>27</v>
      </c>
      <c r="M293" t="n">
        <v>24</v>
      </c>
      <c r="N293" t="n">
        <v>43.97</v>
      </c>
      <c r="O293" t="n">
        <v>25809.25</v>
      </c>
      <c r="P293" t="n">
        <v>925.26</v>
      </c>
      <c r="Q293" t="n">
        <v>1261.92</v>
      </c>
      <c r="R293" t="n">
        <v>134.12</v>
      </c>
      <c r="S293" t="n">
        <v>108.84</v>
      </c>
      <c r="T293" t="n">
        <v>11677.03</v>
      </c>
      <c r="U293" t="n">
        <v>0.8100000000000001</v>
      </c>
      <c r="V293" t="n">
        <v>0.93</v>
      </c>
      <c r="W293" t="n">
        <v>20.68</v>
      </c>
      <c r="X293" t="n">
        <v>0.71</v>
      </c>
      <c r="Y293" t="n">
        <v>0.5</v>
      </c>
      <c r="Z293" t="n">
        <v>10</v>
      </c>
    </row>
    <row r="294">
      <c r="A294" t="n">
        <v>27</v>
      </c>
      <c r="B294" t="n">
        <v>85</v>
      </c>
      <c r="C294" t="inlineStr">
        <is>
          <t xml:space="preserve">CONCLUIDO	</t>
        </is>
      </c>
      <c r="D294" t="n">
        <v>1.2272</v>
      </c>
      <c r="E294" t="n">
        <v>81.48999999999999</v>
      </c>
      <c r="F294" t="n">
        <v>78.27</v>
      </c>
      <c r="G294" t="n">
        <v>187.85</v>
      </c>
      <c r="H294" t="n">
        <v>2.38</v>
      </c>
      <c r="I294" t="n">
        <v>25</v>
      </c>
      <c r="J294" t="n">
        <v>208.97</v>
      </c>
      <c r="K294" t="n">
        <v>51.39</v>
      </c>
      <c r="L294" t="n">
        <v>28</v>
      </c>
      <c r="M294" t="n">
        <v>23</v>
      </c>
      <c r="N294" t="n">
        <v>44.57</v>
      </c>
      <c r="O294" t="n">
        <v>26006.56</v>
      </c>
      <c r="P294" t="n">
        <v>922.76</v>
      </c>
      <c r="Q294" t="n">
        <v>1261.91</v>
      </c>
      <c r="R294" t="n">
        <v>133.51</v>
      </c>
      <c r="S294" t="n">
        <v>108.84</v>
      </c>
      <c r="T294" t="n">
        <v>11375.34</v>
      </c>
      <c r="U294" t="n">
        <v>0.82</v>
      </c>
      <c r="V294" t="n">
        <v>0.93</v>
      </c>
      <c r="W294" t="n">
        <v>20.68</v>
      </c>
      <c r="X294" t="n">
        <v>0.6899999999999999</v>
      </c>
      <c r="Y294" t="n">
        <v>0.5</v>
      </c>
      <c r="Z294" t="n">
        <v>10</v>
      </c>
    </row>
    <row r="295">
      <c r="A295" t="n">
        <v>28</v>
      </c>
      <c r="B295" t="n">
        <v>85</v>
      </c>
      <c r="C295" t="inlineStr">
        <is>
          <t xml:space="preserve">CONCLUIDO	</t>
        </is>
      </c>
      <c r="D295" t="n">
        <v>1.2281</v>
      </c>
      <c r="E295" t="n">
        <v>81.43000000000001</v>
      </c>
      <c r="F295" t="n">
        <v>78.23999999999999</v>
      </c>
      <c r="G295" t="n">
        <v>195.6</v>
      </c>
      <c r="H295" t="n">
        <v>2.45</v>
      </c>
      <c r="I295" t="n">
        <v>24</v>
      </c>
      <c r="J295" t="n">
        <v>210.57</v>
      </c>
      <c r="K295" t="n">
        <v>51.39</v>
      </c>
      <c r="L295" t="n">
        <v>29</v>
      </c>
      <c r="M295" t="n">
        <v>22</v>
      </c>
      <c r="N295" t="n">
        <v>45.18</v>
      </c>
      <c r="O295" t="n">
        <v>26204.71</v>
      </c>
      <c r="P295" t="n">
        <v>918.46</v>
      </c>
      <c r="Q295" t="n">
        <v>1261.88</v>
      </c>
      <c r="R295" t="n">
        <v>132.32</v>
      </c>
      <c r="S295" t="n">
        <v>108.84</v>
      </c>
      <c r="T295" t="n">
        <v>10787.22</v>
      </c>
      <c r="U295" t="n">
        <v>0.82</v>
      </c>
      <c r="V295" t="n">
        <v>0.93</v>
      </c>
      <c r="W295" t="n">
        <v>20.69</v>
      </c>
      <c r="X295" t="n">
        <v>0.66</v>
      </c>
      <c r="Y295" t="n">
        <v>0.5</v>
      </c>
      <c r="Z295" t="n">
        <v>10</v>
      </c>
    </row>
    <row r="296">
      <c r="A296" t="n">
        <v>29</v>
      </c>
      <c r="B296" t="n">
        <v>85</v>
      </c>
      <c r="C296" t="inlineStr">
        <is>
          <t xml:space="preserve">CONCLUIDO	</t>
        </is>
      </c>
      <c r="D296" t="n">
        <v>1.2292</v>
      </c>
      <c r="E296" t="n">
        <v>81.34999999999999</v>
      </c>
      <c r="F296" t="n">
        <v>78.2</v>
      </c>
      <c r="G296" t="n">
        <v>204</v>
      </c>
      <c r="H296" t="n">
        <v>2.51</v>
      </c>
      <c r="I296" t="n">
        <v>23</v>
      </c>
      <c r="J296" t="n">
        <v>212.19</v>
      </c>
      <c r="K296" t="n">
        <v>51.39</v>
      </c>
      <c r="L296" t="n">
        <v>30</v>
      </c>
      <c r="M296" t="n">
        <v>21</v>
      </c>
      <c r="N296" t="n">
        <v>45.79</v>
      </c>
      <c r="O296" t="n">
        <v>26403.69</v>
      </c>
      <c r="P296" t="n">
        <v>916.6799999999999</v>
      </c>
      <c r="Q296" t="n">
        <v>1261.93</v>
      </c>
      <c r="R296" t="n">
        <v>131.25</v>
      </c>
      <c r="S296" t="n">
        <v>108.84</v>
      </c>
      <c r="T296" t="n">
        <v>10257.63</v>
      </c>
      <c r="U296" t="n">
        <v>0.83</v>
      </c>
      <c r="V296" t="n">
        <v>0.93</v>
      </c>
      <c r="W296" t="n">
        <v>20.68</v>
      </c>
      <c r="X296" t="n">
        <v>0.62</v>
      </c>
      <c r="Y296" t="n">
        <v>0.5</v>
      </c>
      <c r="Z296" t="n">
        <v>10</v>
      </c>
    </row>
    <row r="297">
      <c r="A297" t="n">
        <v>30</v>
      </c>
      <c r="B297" t="n">
        <v>85</v>
      </c>
      <c r="C297" t="inlineStr">
        <is>
          <t xml:space="preserve">CONCLUIDO	</t>
        </is>
      </c>
      <c r="D297" t="n">
        <v>1.2298</v>
      </c>
      <c r="E297" t="n">
        <v>81.31</v>
      </c>
      <c r="F297" t="n">
        <v>78.19</v>
      </c>
      <c r="G297" t="n">
        <v>213.25</v>
      </c>
      <c r="H297" t="n">
        <v>2.58</v>
      </c>
      <c r="I297" t="n">
        <v>22</v>
      </c>
      <c r="J297" t="n">
        <v>213.81</v>
      </c>
      <c r="K297" t="n">
        <v>51.39</v>
      </c>
      <c r="L297" t="n">
        <v>31</v>
      </c>
      <c r="M297" t="n">
        <v>20</v>
      </c>
      <c r="N297" t="n">
        <v>46.41</v>
      </c>
      <c r="O297" t="n">
        <v>26603.52</v>
      </c>
      <c r="P297" t="n">
        <v>910.3200000000001</v>
      </c>
      <c r="Q297" t="n">
        <v>1261.9</v>
      </c>
      <c r="R297" t="n">
        <v>131</v>
      </c>
      <c r="S297" t="n">
        <v>108.84</v>
      </c>
      <c r="T297" t="n">
        <v>10137.46</v>
      </c>
      <c r="U297" t="n">
        <v>0.83</v>
      </c>
      <c r="V297" t="n">
        <v>0.93</v>
      </c>
      <c r="W297" t="n">
        <v>20.68</v>
      </c>
      <c r="X297" t="n">
        <v>0.61</v>
      </c>
      <c r="Y297" t="n">
        <v>0.5</v>
      </c>
      <c r="Z297" t="n">
        <v>10</v>
      </c>
    </row>
    <row r="298">
      <c r="A298" t="n">
        <v>31</v>
      </c>
      <c r="B298" t="n">
        <v>85</v>
      </c>
      <c r="C298" t="inlineStr">
        <is>
          <t xml:space="preserve">CONCLUIDO	</t>
        </is>
      </c>
      <c r="D298" t="n">
        <v>1.23</v>
      </c>
      <c r="E298" t="n">
        <v>81.3</v>
      </c>
      <c r="F298" t="n">
        <v>78.18000000000001</v>
      </c>
      <c r="G298" t="n">
        <v>213.22</v>
      </c>
      <c r="H298" t="n">
        <v>2.64</v>
      </c>
      <c r="I298" t="n">
        <v>22</v>
      </c>
      <c r="J298" t="n">
        <v>215.43</v>
      </c>
      <c r="K298" t="n">
        <v>51.39</v>
      </c>
      <c r="L298" t="n">
        <v>32</v>
      </c>
      <c r="M298" t="n">
        <v>20</v>
      </c>
      <c r="N298" t="n">
        <v>47.04</v>
      </c>
      <c r="O298" t="n">
        <v>26804.21</v>
      </c>
      <c r="P298" t="n">
        <v>910.11</v>
      </c>
      <c r="Q298" t="n">
        <v>1261.9</v>
      </c>
      <c r="R298" t="n">
        <v>130.41</v>
      </c>
      <c r="S298" t="n">
        <v>108.84</v>
      </c>
      <c r="T298" t="n">
        <v>9841.370000000001</v>
      </c>
      <c r="U298" t="n">
        <v>0.83</v>
      </c>
      <c r="V298" t="n">
        <v>0.93</v>
      </c>
      <c r="W298" t="n">
        <v>20.68</v>
      </c>
      <c r="X298" t="n">
        <v>0.6</v>
      </c>
      <c r="Y298" t="n">
        <v>0.5</v>
      </c>
      <c r="Z298" t="n">
        <v>10</v>
      </c>
    </row>
    <row r="299">
      <c r="A299" t="n">
        <v>32</v>
      </c>
      <c r="B299" t="n">
        <v>85</v>
      </c>
      <c r="C299" t="inlineStr">
        <is>
          <t xml:space="preserve">CONCLUIDO	</t>
        </is>
      </c>
      <c r="D299" t="n">
        <v>1.231</v>
      </c>
      <c r="E299" t="n">
        <v>81.23999999999999</v>
      </c>
      <c r="F299" t="n">
        <v>78.15000000000001</v>
      </c>
      <c r="G299" t="n">
        <v>223.29</v>
      </c>
      <c r="H299" t="n">
        <v>2.7</v>
      </c>
      <c r="I299" t="n">
        <v>21</v>
      </c>
      <c r="J299" t="n">
        <v>217.07</v>
      </c>
      <c r="K299" t="n">
        <v>51.39</v>
      </c>
      <c r="L299" t="n">
        <v>33</v>
      </c>
      <c r="M299" t="n">
        <v>19</v>
      </c>
      <c r="N299" t="n">
        <v>47.68</v>
      </c>
      <c r="O299" t="n">
        <v>27005.77</v>
      </c>
      <c r="P299" t="n">
        <v>906.51</v>
      </c>
      <c r="Q299" t="n">
        <v>1261.88</v>
      </c>
      <c r="R299" t="n">
        <v>129.49</v>
      </c>
      <c r="S299" t="n">
        <v>108.84</v>
      </c>
      <c r="T299" t="n">
        <v>9388.67</v>
      </c>
      <c r="U299" t="n">
        <v>0.84</v>
      </c>
      <c r="V299" t="n">
        <v>0.93</v>
      </c>
      <c r="W299" t="n">
        <v>20.68</v>
      </c>
      <c r="X299" t="n">
        <v>0.57</v>
      </c>
      <c r="Y299" t="n">
        <v>0.5</v>
      </c>
      <c r="Z299" t="n">
        <v>10</v>
      </c>
    </row>
    <row r="300">
      <c r="A300" t="n">
        <v>33</v>
      </c>
      <c r="B300" t="n">
        <v>85</v>
      </c>
      <c r="C300" t="inlineStr">
        <is>
          <t xml:space="preserve">CONCLUIDO	</t>
        </is>
      </c>
      <c r="D300" t="n">
        <v>1.2321</v>
      </c>
      <c r="E300" t="n">
        <v>81.16</v>
      </c>
      <c r="F300" t="n">
        <v>78.11</v>
      </c>
      <c r="G300" t="n">
        <v>234.34</v>
      </c>
      <c r="H300" t="n">
        <v>2.76</v>
      </c>
      <c r="I300" t="n">
        <v>20</v>
      </c>
      <c r="J300" t="n">
        <v>218.71</v>
      </c>
      <c r="K300" t="n">
        <v>51.39</v>
      </c>
      <c r="L300" t="n">
        <v>34</v>
      </c>
      <c r="M300" t="n">
        <v>18</v>
      </c>
      <c r="N300" t="n">
        <v>48.32</v>
      </c>
      <c r="O300" t="n">
        <v>27208.22</v>
      </c>
      <c r="P300" t="n">
        <v>900.5700000000001</v>
      </c>
      <c r="Q300" t="n">
        <v>1261.88</v>
      </c>
      <c r="R300" t="n">
        <v>128.18</v>
      </c>
      <c r="S300" t="n">
        <v>108.84</v>
      </c>
      <c r="T300" t="n">
        <v>8738.32</v>
      </c>
      <c r="U300" t="n">
        <v>0.85</v>
      </c>
      <c r="V300" t="n">
        <v>0.93</v>
      </c>
      <c r="W300" t="n">
        <v>20.68</v>
      </c>
      <c r="X300" t="n">
        <v>0.53</v>
      </c>
      <c r="Y300" t="n">
        <v>0.5</v>
      </c>
      <c r="Z300" t="n">
        <v>10</v>
      </c>
    </row>
    <row r="301">
      <c r="A301" t="n">
        <v>34</v>
      </c>
      <c r="B301" t="n">
        <v>85</v>
      </c>
      <c r="C301" t="inlineStr">
        <is>
          <t xml:space="preserve">CONCLUIDO	</t>
        </is>
      </c>
      <c r="D301" t="n">
        <v>1.2317</v>
      </c>
      <c r="E301" t="n">
        <v>81.19</v>
      </c>
      <c r="F301" t="n">
        <v>78.14</v>
      </c>
      <c r="G301" t="n">
        <v>234.41</v>
      </c>
      <c r="H301" t="n">
        <v>2.82</v>
      </c>
      <c r="I301" t="n">
        <v>20</v>
      </c>
      <c r="J301" t="n">
        <v>220.36</v>
      </c>
      <c r="K301" t="n">
        <v>51.39</v>
      </c>
      <c r="L301" t="n">
        <v>35</v>
      </c>
      <c r="M301" t="n">
        <v>18</v>
      </c>
      <c r="N301" t="n">
        <v>48.97</v>
      </c>
      <c r="O301" t="n">
        <v>27411.55</v>
      </c>
      <c r="P301" t="n">
        <v>903.65</v>
      </c>
      <c r="Q301" t="n">
        <v>1261.89</v>
      </c>
      <c r="R301" t="n">
        <v>128.88</v>
      </c>
      <c r="S301" t="n">
        <v>108.84</v>
      </c>
      <c r="T301" t="n">
        <v>9089.610000000001</v>
      </c>
      <c r="U301" t="n">
        <v>0.84</v>
      </c>
      <c r="V301" t="n">
        <v>0.93</v>
      </c>
      <c r="W301" t="n">
        <v>20.68</v>
      </c>
      <c r="X301" t="n">
        <v>0.55</v>
      </c>
      <c r="Y301" t="n">
        <v>0.5</v>
      </c>
      <c r="Z301" t="n">
        <v>10</v>
      </c>
    </row>
    <row r="302">
      <c r="A302" t="n">
        <v>35</v>
      </c>
      <c r="B302" t="n">
        <v>85</v>
      </c>
      <c r="C302" t="inlineStr">
        <is>
          <t xml:space="preserve">CONCLUIDO	</t>
        </is>
      </c>
      <c r="D302" t="n">
        <v>1.2329</v>
      </c>
      <c r="E302" t="n">
        <v>81.11</v>
      </c>
      <c r="F302" t="n">
        <v>78.09999999999999</v>
      </c>
      <c r="G302" t="n">
        <v>246.62</v>
      </c>
      <c r="H302" t="n">
        <v>2.88</v>
      </c>
      <c r="I302" t="n">
        <v>19</v>
      </c>
      <c r="J302" t="n">
        <v>222.01</v>
      </c>
      <c r="K302" t="n">
        <v>51.39</v>
      </c>
      <c r="L302" t="n">
        <v>36</v>
      </c>
      <c r="M302" t="n">
        <v>17</v>
      </c>
      <c r="N302" t="n">
        <v>49.62</v>
      </c>
      <c r="O302" t="n">
        <v>27615.8</v>
      </c>
      <c r="P302" t="n">
        <v>895.5700000000001</v>
      </c>
      <c r="Q302" t="n">
        <v>1261.92</v>
      </c>
      <c r="R302" t="n">
        <v>127.88</v>
      </c>
      <c r="S302" t="n">
        <v>108.84</v>
      </c>
      <c r="T302" t="n">
        <v>8591.5</v>
      </c>
      <c r="U302" t="n">
        <v>0.85</v>
      </c>
      <c r="V302" t="n">
        <v>0.93</v>
      </c>
      <c r="W302" t="n">
        <v>20.67</v>
      </c>
      <c r="X302" t="n">
        <v>0.51</v>
      </c>
      <c r="Y302" t="n">
        <v>0.5</v>
      </c>
      <c r="Z302" t="n">
        <v>10</v>
      </c>
    </row>
    <row r="303">
      <c r="A303" t="n">
        <v>36</v>
      </c>
      <c r="B303" t="n">
        <v>85</v>
      </c>
      <c r="C303" t="inlineStr">
        <is>
          <t xml:space="preserve">CONCLUIDO	</t>
        </is>
      </c>
      <c r="D303" t="n">
        <v>1.2328</v>
      </c>
      <c r="E303" t="n">
        <v>81.12</v>
      </c>
      <c r="F303" t="n">
        <v>78.09999999999999</v>
      </c>
      <c r="G303" t="n">
        <v>246.63</v>
      </c>
      <c r="H303" t="n">
        <v>2.94</v>
      </c>
      <c r="I303" t="n">
        <v>19</v>
      </c>
      <c r="J303" t="n">
        <v>223.68</v>
      </c>
      <c r="K303" t="n">
        <v>51.39</v>
      </c>
      <c r="L303" t="n">
        <v>37</v>
      </c>
      <c r="M303" t="n">
        <v>17</v>
      </c>
      <c r="N303" t="n">
        <v>50.29</v>
      </c>
      <c r="O303" t="n">
        <v>27821.09</v>
      </c>
      <c r="P303" t="n">
        <v>891.67</v>
      </c>
      <c r="Q303" t="n">
        <v>1261.89</v>
      </c>
      <c r="R303" t="n">
        <v>127.81</v>
      </c>
      <c r="S303" t="n">
        <v>108.84</v>
      </c>
      <c r="T303" t="n">
        <v>8555.959999999999</v>
      </c>
      <c r="U303" t="n">
        <v>0.85</v>
      </c>
      <c r="V303" t="n">
        <v>0.93</v>
      </c>
      <c r="W303" t="n">
        <v>20.68</v>
      </c>
      <c r="X303" t="n">
        <v>0.52</v>
      </c>
      <c r="Y303" t="n">
        <v>0.5</v>
      </c>
      <c r="Z303" t="n">
        <v>10</v>
      </c>
    </row>
    <row r="304">
      <c r="A304" t="n">
        <v>37</v>
      </c>
      <c r="B304" t="n">
        <v>85</v>
      </c>
      <c r="C304" t="inlineStr">
        <is>
          <t xml:space="preserve">CONCLUIDO	</t>
        </is>
      </c>
      <c r="D304" t="n">
        <v>1.2335</v>
      </c>
      <c r="E304" t="n">
        <v>81.06999999999999</v>
      </c>
      <c r="F304" t="n">
        <v>78.09</v>
      </c>
      <c r="G304" t="n">
        <v>260.3</v>
      </c>
      <c r="H304" t="n">
        <v>3</v>
      </c>
      <c r="I304" t="n">
        <v>18</v>
      </c>
      <c r="J304" t="n">
        <v>225.35</v>
      </c>
      <c r="K304" t="n">
        <v>51.39</v>
      </c>
      <c r="L304" t="n">
        <v>38</v>
      </c>
      <c r="M304" t="n">
        <v>16</v>
      </c>
      <c r="N304" t="n">
        <v>50.96</v>
      </c>
      <c r="O304" t="n">
        <v>28027.19</v>
      </c>
      <c r="P304" t="n">
        <v>891.88</v>
      </c>
      <c r="Q304" t="n">
        <v>1261.87</v>
      </c>
      <c r="R304" t="n">
        <v>127.63</v>
      </c>
      <c r="S304" t="n">
        <v>108.84</v>
      </c>
      <c r="T304" t="n">
        <v>8471.620000000001</v>
      </c>
      <c r="U304" t="n">
        <v>0.85</v>
      </c>
      <c r="V304" t="n">
        <v>0.93</v>
      </c>
      <c r="W304" t="n">
        <v>20.67</v>
      </c>
      <c r="X304" t="n">
        <v>0.51</v>
      </c>
      <c r="Y304" t="n">
        <v>0.5</v>
      </c>
      <c r="Z304" t="n">
        <v>10</v>
      </c>
    </row>
    <row r="305">
      <c r="A305" t="n">
        <v>38</v>
      </c>
      <c r="B305" t="n">
        <v>85</v>
      </c>
      <c r="C305" t="inlineStr">
        <is>
          <t xml:space="preserve">CONCLUIDO	</t>
        </is>
      </c>
      <c r="D305" t="n">
        <v>1.2337</v>
      </c>
      <c r="E305" t="n">
        <v>81.05</v>
      </c>
      <c r="F305" t="n">
        <v>78.06999999999999</v>
      </c>
      <c r="G305" t="n">
        <v>260.24</v>
      </c>
      <c r="H305" t="n">
        <v>3.05</v>
      </c>
      <c r="I305" t="n">
        <v>18</v>
      </c>
      <c r="J305" t="n">
        <v>227.03</v>
      </c>
      <c r="K305" t="n">
        <v>51.39</v>
      </c>
      <c r="L305" t="n">
        <v>39</v>
      </c>
      <c r="M305" t="n">
        <v>16</v>
      </c>
      <c r="N305" t="n">
        <v>51.64</v>
      </c>
      <c r="O305" t="n">
        <v>28234.24</v>
      </c>
      <c r="P305" t="n">
        <v>888.41</v>
      </c>
      <c r="Q305" t="n">
        <v>1261.9</v>
      </c>
      <c r="R305" t="n">
        <v>127</v>
      </c>
      <c r="S305" t="n">
        <v>108.84</v>
      </c>
      <c r="T305" t="n">
        <v>8158.11</v>
      </c>
      <c r="U305" t="n">
        <v>0.86</v>
      </c>
      <c r="V305" t="n">
        <v>0.93</v>
      </c>
      <c r="W305" t="n">
        <v>20.67</v>
      </c>
      <c r="X305" t="n">
        <v>0.49</v>
      </c>
      <c r="Y305" t="n">
        <v>0.5</v>
      </c>
      <c r="Z305" t="n">
        <v>10</v>
      </c>
    </row>
    <row r="306">
      <c r="A306" t="n">
        <v>39</v>
      </c>
      <c r="B306" t="n">
        <v>85</v>
      </c>
      <c r="C306" t="inlineStr">
        <is>
          <t xml:space="preserve">CONCLUIDO	</t>
        </is>
      </c>
      <c r="D306" t="n">
        <v>1.2348</v>
      </c>
      <c r="E306" t="n">
        <v>80.98</v>
      </c>
      <c r="F306" t="n">
        <v>78.03</v>
      </c>
      <c r="G306" t="n">
        <v>275.42</v>
      </c>
      <c r="H306" t="n">
        <v>3.11</v>
      </c>
      <c r="I306" t="n">
        <v>17</v>
      </c>
      <c r="J306" t="n">
        <v>228.71</v>
      </c>
      <c r="K306" t="n">
        <v>51.39</v>
      </c>
      <c r="L306" t="n">
        <v>40</v>
      </c>
      <c r="M306" t="n">
        <v>15</v>
      </c>
      <c r="N306" t="n">
        <v>52.32</v>
      </c>
      <c r="O306" t="n">
        <v>28442.24</v>
      </c>
      <c r="P306" t="n">
        <v>884.7</v>
      </c>
      <c r="Q306" t="n">
        <v>1261.89</v>
      </c>
      <c r="R306" t="n">
        <v>125.66</v>
      </c>
      <c r="S306" t="n">
        <v>108.84</v>
      </c>
      <c r="T306" t="n">
        <v>7493.7</v>
      </c>
      <c r="U306" t="n">
        <v>0.87</v>
      </c>
      <c r="V306" t="n">
        <v>0.93</v>
      </c>
      <c r="W306" t="n">
        <v>20.67</v>
      </c>
      <c r="X306" t="n">
        <v>0.45</v>
      </c>
      <c r="Y306" t="n">
        <v>0.5</v>
      </c>
      <c r="Z306" t="n">
        <v>10</v>
      </c>
    </row>
    <row r="307">
      <c r="A307" t="n">
        <v>0</v>
      </c>
      <c r="B307" t="n">
        <v>20</v>
      </c>
      <c r="C307" t="inlineStr">
        <is>
          <t xml:space="preserve">CONCLUIDO	</t>
        </is>
      </c>
      <c r="D307" t="n">
        <v>1.0633</v>
      </c>
      <c r="E307" t="n">
        <v>94.04000000000001</v>
      </c>
      <c r="F307" t="n">
        <v>87.93000000000001</v>
      </c>
      <c r="G307" t="n">
        <v>14.78</v>
      </c>
      <c r="H307" t="n">
        <v>0.34</v>
      </c>
      <c r="I307" t="n">
        <v>357</v>
      </c>
      <c r="J307" t="n">
        <v>51.33</v>
      </c>
      <c r="K307" t="n">
        <v>24.83</v>
      </c>
      <c r="L307" t="n">
        <v>1</v>
      </c>
      <c r="M307" t="n">
        <v>355</v>
      </c>
      <c r="N307" t="n">
        <v>5.51</v>
      </c>
      <c r="O307" t="n">
        <v>6564.78</v>
      </c>
      <c r="P307" t="n">
        <v>494.88</v>
      </c>
      <c r="Q307" t="n">
        <v>1262.41</v>
      </c>
      <c r="R307" t="n">
        <v>447.3</v>
      </c>
      <c r="S307" t="n">
        <v>108.84</v>
      </c>
      <c r="T307" t="n">
        <v>166614.24</v>
      </c>
      <c r="U307" t="n">
        <v>0.24</v>
      </c>
      <c r="V307" t="n">
        <v>0.82</v>
      </c>
      <c r="W307" t="n">
        <v>21.24</v>
      </c>
      <c r="X307" t="n">
        <v>10.33</v>
      </c>
      <c r="Y307" t="n">
        <v>0.5</v>
      </c>
      <c r="Z307" t="n">
        <v>10</v>
      </c>
    </row>
    <row r="308">
      <c r="A308" t="n">
        <v>1</v>
      </c>
      <c r="B308" t="n">
        <v>20</v>
      </c>
      <c r="C308" t="inlineStr">
        <is>
          <t xml:space="preserve">CONCLUIDO	</t>
        </is>
      </c>
      <c r="D308" t="n">
        <v>1.1642</v>
      </c>
      <c r="E308" t="n">
        <v>85.90000000000001</v>
      </c>
      <c r="F308" t="n">
        <v>82.18000000000001</v>
      </c>
      <c r="G308" t="n">
        <v>30.63</v>
      </c>
      <c r="H308" t="n">
        <v>0.66</v>
      </c>
      <c r="I308" t="n">
        <v>161</v>
      </c>
      <c r="J308" t="n">
        <v>52.47</v>
      </c>
      <c r="K308" t="n">
        <v>24.83</v>
      </c>
      <c r="L308" t="n">
        <v>2</v>
      </c>
      <c r="M308" t="n">
        <v>159</v>
      </c>
      <c r="N308" t="n">
        <v>5.64</v>
      </c>
      <c r="O308" t="n">
        <v>6705.1</v>
      </c>
      <c r="P308" t="n">
        <v>445.21</v>
      </c>
      <c r="Q308" t="n">
        <v>1262.1</v>
      </c>
      <c r="R308" t="n">
        <v>260.92</v>
      </c>
      <c r="S308" t="n">
        <v>108.84</v>
      </c>
      <c r="T308" t="n">
        <v>74402.60000000001</v>
      </c>
      <c r="U308" t="n">
        <v>0.42</v>
      </c>
      <c r="V308" t="n">
        <v>0.88</v>
      </c>
      <c r="W308" t="n">
        <v>20.9</v>
      </c>
      <c r="X308" t="n">
        <v>4.59</v>
      </c>
      <c r="Y308" t="n">
        <v>0.5</v>
      </c>
      <c r="Z308" t="n">
        <v>10</v>
      </c>
    </row>
    <row r="309">
      <c r="A309" t="n">
        <v>2</v>
      </c>
      <c r="B309" t="n">
        <v>20</v>
      </c>
      <c r="C309" t="inlineStr">
        <is>
          <t xml:space="preserve">CONCLUIDO	</t>
        </is>
      </c>
      <c r="D309" t="n">
        <v>1.1984</v>
      </c>
      <c r="E309" t="n">
        <v>83.44</v>
      </c>
      <c r="F309" t="n">
        <v>80.45999999999999</v>
      </c>
      <c r="G309" t="n">
        <v>47.8</v>
      </c>
      <c r="H309" t="n">
        <v>0.97</v>
      </c>
      <c r="I309" t="n">
        <v>101</v>
      </c>
      <c r="J309" t="n">
        <v>53.61</v>
      </c>
      <c r="K309" t="n">
        <v>24.83</v>
      </c>
      <c r="L309" t="n">
        <v>3</v>
      </c>
      <c r="M309" t="n">
        <v>99</v>
      </c>
      <c r="N309" t="n">
        <v>5.78</v>
      </c>
      <c r="O309" t="n">
        <v>6845.59</v>
      </c>
      <c r="P309" t="n">
        <v>417.45</v>
      </c>
      <c r="Q309" t="n">
        <v>1262</v>
      </c>
      <c r="R309" t="n">
        <v>204.53</v>
      </c>
      <c r="S309" t="n">
        <v>108.84</v>
      </c>
      <c r="T309" t="n">
        <v>46507.03</v>
      </c>
      <c r="U309" t="n">
        <v>0.53</v>
      </c>
      <c r="V309" t="n">
        <v>0.9</v>
      </c>
      <c r="W309" t="n">
        <v>20.81</v>
      </c>
      <c r="X309" t="n">
        <v>2.87</v>
      </c>
      <c r="Y309" t="n">
        <v>0.5</v>
      </c>
      <c r="Z309" t="n">
        <v>10</v>
      </c>
    </row>
    <row r="310">
      <c r="A310" t="n">
        <v>3</v>
      </c>
      <c r="B310" t="n">
        <v>20</v>
      </c>
      <c r="C310" t="inlineStr">
        <is>
          <t xml:space="preserve">CONCLUIDO	</t>
        </is>
      </c>
      <c r="D310" t="n">
        <v>1.2158</v>
      </c>
      <c r="E310" t="n">
        <v>82.25</v>
      </c>
      <c r="F310" t="n">
        <v>79.62</v>
      </c>
      <c r="G310" t="n">
        <v>66.34999999999999</v>
      </c>
      <c r="H310" t="n">
        <v>1.27</v>
      </c>
      <c r="I310" t="n">
        <v>72</v>
      </c>
      <c r="J310" t="n">
        <v>54.75</v>
      </c>
      <c r="K310" t="n">
        <v>24.83</v>
      </c>
      <c r="L310" t="n">
        <v>4</v>
      </c>
      <c r="M310" t="n">
        <v>64</v>
      </c>
      <c r="N310" t="n">
        <v>5.92</v>
      </c>
      <c r="O310" t="n">
        <v>6986.39</v>
      </c>
      <c r="P310" t="n">
        <v>393.53</v>
      </c>
      <c r="Q310" t="n">
        <v>1261.95</v>
      </c>
      <c r="R310" t="n">
        <v>176.95</v>
      </c>
      <c r="S310" t="n">
        <v>108.84</v>
      </c>
      <c r="T310" t="n">
        <v>32864.44</v>
      </c>
      <c r="U310" t="n">
        <v>0.62</v>
      </c>
      <c r="V310" t="n">
        <v>0.91</v>
      </c>
      <c r="W310" t="n">
        <v>20.77</v>
      </c>
      <c r="X310" t="n">
        <v>2.03</v>
      </c>
      <c r="Y310" t="n">
        <v>0.5</v>
      </c>
      <c r="Z310" t="n">
        <v>10</v>
      </c>
    </row>
    <row r="311">
      <c r="A311" t="n">
        <v>4</v>
      </c>
      <c r="B311" t="n">
        <v>20</v>
      </c>
      <c r="C311" t="inlineStr">
        <is>
          <t xml:space="preserve">CONCLUIDO	</t>
        </is>
      </c>
      <c r="D311" t="n">
        <v>1.2189</v>
      </c>
      <c r="E311" t="n">
        <v>82.04000000000001</v>
      </c>
      <c r="F311" t="n">
        <v>79.5</v>
      </c>
      <c r="G311" t="n">
        <v>73.38</v>
      </c>
      <c r="H311" t="n">
        <v>1.55</v>
      </c>
      <c r="I311" t="n">
        <v>65</v>
      </c>
      <c r="J311" t="n">
        <v>55.89</v>
      </c>
      <c r="K311" t="n">
        <v>24.83</v>
      </c>
      <c r="L311" t="n">
        <v>5</v>
      </c>
      <c r="M311" t="n">
        <v>1</v>
      </c>
      <c r="N311" t="n">
        <v>6.07</v>
      </c>
      <c r="O311" t="n">
        <v>7127.49</v>
      </c>
      <c r="P311" t="n">
        <v>388.64</v>
      </c>
      <c r="Q311" t="n">
        <v>1262.12</v>
      </c>
      <c r="R311" t="n">
        <v>170.36</v>
      </c>
      <c r="S311" t="n">
        <v>108.84</v>
      </c>
      <c r="T311" t="n">
        <v>29601.07</v>
      </c>
      <c r="U311" t="n">
        <v>0.64</v>
      </c>
      <c r="V311" t="n">
        <v>0.91</v>
      </c>
      <c r="W311" t="n">
        <v>20.84</v>
      </c>
      <c r="X311" t="n">
        <v>1.91</v>
      </c>
      <c r="Y311" t="n">
        <v>0.5</v>
      </c>
      <c r="Z311" t="n">
        <v>10</v>
      </c>
    </row>
    <row r="312">
      <c r="A312" t="n">
        <v>5</v>
      </c>
      <c r="B312" t="n">
        <v>20</v>
      </c>
      <c r="C312" t="inlineStr">
        <is>
          <t xml:space="preserve">CONCLUIDO	</t>
        </is>
      </c>
      <c r="D312" t="n">
        <v>1.2188</v>
      </c>
      <c r="E312" t="n">
        <v>82.05</v>
      </c>
      <c r="F312" t="n">
        <v>79.5</v>
      </c>
      <c r="G312" t="n">
        <v>73.39</v>
      </c>
      <c r="H312" t="n">
        <v>1.82</v>
      </c>
      <c r="I312" t="n">
        <v>65</v>
      </c>
      <c r="J312" t="n">
        <v>57.04</v>
      </c>
      <c r="K312" t="n">
        <v>24.83</v>
      </c>
      <c r="L312" t="n">
        <v>6</v>
      </c>
      <c r="M312" t="n">
        <v>0</v>
      </c>
      <c r="N312" t="n">
        <v>6.21</v>
      </c>
      <c r="O312" t="n">
        <v>7268.89</v>
      </c>
      <c r="P312" t="n">
        <v>395.81</v>
      </c>
      <c r="Q312" t="n">
        <v>1262.13</v>
      </c>
      <c r="R312" t="n">
        <v>170.62</v>
      </c>
      <c r="S312" t="n">
        <v>108.84</v>
      </c>
      <c r="T312" t="n">
        <v>29732.02</v>
      </c>
      <c r="U312" t="n">
        <v>0.64</v>
      </c>
      <c r="V312" t="n">
        <v>0.91</v>
      </c>
      <c r="W312" t="n">
        <v>20.83</v>
      </c>
      <c r="X312" t="n">
        <v>1.92</v>
      </c>
      <c r="Y312" t="n">
        <v>0.5</v>
      </c>
      <c r="Z312" t="n">
        <v>10</v>
      </c>
    </row>
    <row r="313">
      <c r="A313" t="n">
        <v>0</v>
      </c>
      <c r="B313" t="n">
        <v>65</v>
      </c>
      <c r="C313" t="inlineStr">
        <is>
          <t xml:space="preserve">CONCLUIDO	</t>
        </is>
      </c>
      <c r="D313" t="n">
        <v>0.7963</v>
      </c>
      <c r="E313" t="n">
        <v>125.58</v>
      </c>
      <c r="F313" t="n">
        <v>101.43</v>
      </c>
      <c r="G313" t="n">
        <v>7.54</v>
      </c>
      <c r="H313" t="n">
        <v>0.13</v>
      </c>
      <c r="I313" t="n">
        <v>807</v>
      </c>
      <c r="J313" t="n">
        <v>133.21</v>
      </c>
      <c r="K313" t="n">
        <v>46.47</v>
      </c>
      <c r="L313" t="n">
        <v>1</v>
      </c>
      <c r="M313" t="n">
        <v>805</v>
      </c>
      <c r="N313" t="n">
        <v>20.75</v>
      </c>
      <c r="O313" t="n">
        <v>16663.42</v>
      </c>
      <c r="P313" t="n">
        <v>1118.78</v>
      </c>
      <c r="Q313" t="n">
        <v>1262.84</v>
      </c>
      <c r="R313" t="n">
        <v>887.52</v>
      </c>
      <c r="S313" t="n">
        <v>108.84</v>
      </c>
      <c r="T313" t="n">
        <v>384473.75</v>
      </c>
      <c r="U313" t="n">
        <v>0.12</v>
      </c>
      <c r="V313" t="n">
        <v>0.71</v>
      </c>
      <c r="W313" t="n">
        <v>21.98</v>
      </c>
      <c r="X313" t="n">
        <v>23.8</v>
      </c>
      <c r="Y313" t="n">
        <v>0.5</v>
      </c>
      <c r="Z313" t="n">
        <v>10</v>
      </c>
    </row>
    <row r="314">
      <c r="A314" t="n">
        <v>1</v>
      </c>
      <c r="B314" t="n">
        <v>65</v>
      </c>
      <c r="C314" t="inlineStr">
        <is>
          <t xml:space="preserve">CONCLUIDO	</t>
        </is>
      </c>
      <c r="D314" t="n">
        <v>1.0077</v>
      </c>
      <c r="E314" t="n">
        <v>99.23999999999999</v>
      </c>
      <c r="F314" t="n">
        <v>87.61</v>
      </c>
      <c r="G314" t="n">
        <v>15.15</v>
      </c>
      <c r="H314" t="n">
        <v>0.26</v>
      </c>
      <c r="I314" t="n">
        <v>347</v>
      </c>
      <c r="J314" t="n">
        <v>134.55</v>
      </c>
      <c r="K314" t="n">
        <v>46.47</v>
      </c>
      <c r="L314" t="n">
        <v>2</v>
      </c>
      <c r="M314" t="n">
        <v>345</v>
      </c>
      <c r="N314" t="n">
        <v>21.09</v>
      </c>
      <c r="O314" t="n">
        <v>16828.84</v>
      </c>
      <c r="P314" t="n">
        <v>962.25</v>
      </c>
      <c r="Q314" t="n">
        <v>1262.31</v>
      </c>
      <c r="R314" t="n">
        <v>437.38</v>
      </c>
      <c r="S314" t="n">
        <v>108.84</v>
      </c>
      <c r="T314" t="n">
        <v>161704.58</v>
      </c>
      <c r="U314" t="n">
        <v>0.25</v>
      </c>
      <c r="V314" t="n">
        <v>0.83</v>
      </c>
      <c r="W314" t="n">
        <v>21.21</v>
      </c>
      <c r="X314" t="n">
        <v>10.01</v>
      </c>
      <c r="Y314" t="n">
        <v>0.5</v>
      </c>
      <c r="Z314" t="n">
        <v>10</v>
      </c>
    </row>
    <row r="315">
      <c r="A315" t="n">
        <v>2</v>
      </c>
      <c r="B315" t="n">
        <v>65</v>
      </c>
      <c r="C315" t="inlineStr">
        <is>
          <t xml:space="preserve">CONCLUIDO	</t>
        </is>
      </c>
      <c r="D315" t="n">
        <v>1.0862</v>
      </c>
      <c r="E315" t="n">
        <v>92.06</v>
      </c>
      <c r="F315" t="n">
        <v>83.89</v>
      </c>
      <c r="G315" t="n">
        <v>22.88</v>
      </c>
      <c r="H315" t="n">
        <v>0.39</v>
      </c>
      <c r="I315" t="n">
        <v>220</v>
      </c>
      <c r="J315" t="n">
        <v>135.9</v>
      </c>
      <c r="K315" t="n">
        <v>46.47</v>
      </c>
      <c r="L315" t="n">
        <v>3</v>
      </c>
      <c r="M315" t="n">
        <v>218</v>
      </c>
      <c r="N315" t="n">
        <v>21.43</v>
      </c>
      <c r="O315" t="n">
        <v>16994.64</v>
      </c>
      <c r="P315" t="n">
        <v>916.4299999999999</v>
      </c>
      <c r="Q315" t="n">
        <v>1262.18</v>
      </c>
      <c r="R315" t="n">
        <v>316.43</v>
      </c>
      <c r="S315" t="n">
        <v>108.84</v>
      </c>
      <c r="T315" t="n">
        <v>101864.74</v>
      </c>
      <c r="U315" t="n">
        <v>0.34</v>
      </c>
      <c r="V315" t="n">
        <v>0.86</v>
      </c>
      <c r="W315" t="n">
        <v>21</v>
      </c>
      <c r="X315" t="n">
        <v>6.3</v>
      </c>
      <c r="Y315" t="n">
        <v>0.5</v>
      </c>
      <c r="Z315" t="n">
        <v>10</v>
      </c>
    </row>
    <row r="316">
      <c r="A316" t="n">
        <v>3</v>
      </c>
      <c r="B316" t="n">
        <v>65</v>
      </c>
      <c r="C316" t="inlineStr">
        <is>
          <t xml:space="preserve">CONCLUIDO	</t>
        </is>
      </c>
      <c r="D316" t="n">
        <v>1.1266</v>
      </c>
      <c r="E316" t="n">
        <v>88.76000000000001</v>
      </c>
      <c r="F316" t="n">
        <v>82.2</v>
      </c>
      <c r="G316" t="n">
        <v>30.63</v>
      </c>
      <c r="H316" t="n">
        <v>0.52</v>
      </c>
      <c r="I316" t="n">
        <v>161</v>
      </c>
      <c r="J316" t="n">
        <v>137.25</v>
      </c>
      <c r="K316" t="n">
        <v>46.47</v>
      </c>
      <c r="L316" t="n">
        <v>4</v>
      </c>
      <c r="M316" t="n">
        <v>159</v>
      </c>
      <c r="N316" t="n">
        <v>21.78</v>
      </c>
      <c r="O316" t="n">
        <v>17160.92</v>
      </c>
      <c r="P316" t="n">
        <v>892.92</v>
      </c>
      <c r="Q316" t="n">
        <v>1262.15</v>
      </c>
      <c r="R316" t="n">
        <v>260.84</v>
      </c>
      <c r="S316" t="n">
        <v>108.84</v>
      </c>
      <c r="T316" t="n">
        <v>74361.03</v>
      </c>
      <c r="U316" t="n">
        <v>0.42</v>
      </c>
      <c r="V316" t="n">
        <v>0.88</v>
      </c>
      <c r="W316" t="n">
        <v>20.91</v>
      </c>
      <c r="X316" t="n">
        <v>4.61</v>
      </c>
      <c r="Y316" t="n">
        <v>0.5</v>
      </c>
      <c r="Z316" t="n">
        <v>10</v>
      </c>
    </row>
    <row r="317">
      <c r="A317" t="n">
        <v>4</v>
      </c>
      <c r="B317" t="n">
        <v>65</v>
      </c>
      <c r="C317" t="inlineStr">
        <is>
          <t xml:space="preserve">CONCLUIDO	</t>
        </is>
      </c>
      <c r="D317" t="n">
        <v>1.1516</v>
      </c>
      <c r="E317" t="n">
        <v>86.84</v>
      </c>
      <c r="F317" t="n">
        <v>81.2</v>
      </c>
      <c r="G317" t="n">
        <v>38.36</v>
      </c>
      <c r="H317" t="n">
        <v>0.64</v>
      </c>
      <c r="I317" t="n">
        <v>127</v>
      </c>
      <c r="J317" t="n">
        <v>138.6</v>
      </c>
      <c r="K317" t="n">
        <v>46.47</v>
      </c>
      <c r="L317" t="n">
        <v>5</v>
      </c>
      <c r="M317" t="n">
        <v>125</v>
      </c>
      <c r="N317" t="n">
        <v>22.13</v>
      </c>
      <c r="O317" t="n">
        <v>17327.69</v>
      </c>
      <c r="P317" t="n">
        <v>877.09</v>
      </c>
      <c r="Q317" t="n">
        <v>1262.03</v>
      </c>
      <c r="R317" t="n">
        <v>228.19</v>
      </c>
      <c r="S317" t="n">
        <v>108.84</v>
      </c>
      <c r="T317" t="n">
        <v>58205.19</v>
      </c>
      <c r="U317" t="n">
        <v>0.48</v>
      </c>
      <c r="V317" t="n">
        <v>0.89</v>
      </c>
      <c r="W317" t="n">
        <v>20.86</v>
      </c>
      <c r="X317" t="n">
        <v>3.61</v>
      </c>
      <c r="Y317" t="n">
        <v>0.5</v>
      </c>
      <c r="Z317" t="n">
        <v>10</v>
      </c>
    </row>
    <row r="318">
      <c r="A318" t="n">
        <v>5</v>
      </c>
      <c r="B318" t="n">
        <v>65</v>
      </c>
      <c r="C318" t="inlineStr">
        <is>
          <t xml:space="preserve">CONCLUIDO	</t>
        </is>
      </c>
      <c r="D318" t="n">
        <v>1.1681</v>
      </c>
      <c r="E318" t="n">
        <v>85.61</v>
      </c>
      <c r="F318" t="n">
        <v>80.56999999999999</v>
      </c>
      <c r="G318" t="n">
        <v>46.04</v>
      </c>
      <c r="H318" t="n">
        <v>0.76</v>
      </c>
      <c r="I318" t="n">
        <v>105</v>
      </c>
      <c r="J318" t="n">
        <v>139.95</v>
      </c>
      <c r="K318" t="n">
        <v>46.47</v>
      </c>
      <c r="L318" t="n">
        <v>6</v>
      </c>
      <c r="M318" t="n">
        <v>103</v>
      </c>
      <c r="N318" t="n">
        <v>22.49</v>
      </c>
      <c r="O318" t="n">
        <v>17494.97</v>
      </c>
      <c r="P318" t="n">
        <v>865.29</v>
      </c>
      <c r="Q318" t="n">
        <v>1261.97</v>
      </c>
      <c r="R318" t="n">
        <v>207.89</v>
      </c>
      <c r="S318" t="n">
        <v>108.84</v>
      </c>
      <c r="T318" t="n">
        <v>48169.58</v>
      </c>
      <c r="U318" t="n">
        <v>0.52</v>
      </c>
      <c r="V318" t="n">
        <v>0.9</v>
      </c>
      <c r="W318" t="n">
        <v>20.82</v>
      </c>
      <c r="X318" t="n">
        <v>2.98</v>
      </c>
      <c r="Y318" t="n">
        <v>0.5</v>
      </c>
      <c r="Z318" t="n">
        <v>10</v>
      </c>
    </row>
    <row r="319">
      <c r="A319" t="n">
        <v>6</v>
      </c>
      <c r="B319" t="n">
        <v>65</v>
      </c>
      <c r="C319" t="inlineStr">
        <is>
          <t xml:space="preserve">CONCLUIDO	</t>
        </is>
      </c>
      <c r="D319" t="n">
        <v>1.1804</v>
      </c>
      <c r="E319" t="n">
        <v>84.70999999999999</v>
      </c>
      <c r="F319" t="n">
        <v>80.11</v>
      </c>
      <c r="G319" t="n">
        <v>54.01</v>
      </c>
      <c r="H319" t="n">
        <v>0.88</v>
      </c>
      <c r="I319" t="n">
        <v>89</v>
      </c>
      <c r="J319" t="n">
        <v>141.31</v>
      </c>
      <c r="K319" t="n">
        <v>46.47</v>
      </c>
      <c r="L319" t="n">
        <v>7</v>
      </c>
      <c r="M319" t="n">
        <v>87</v>
      </c>
      <c r="N319" t="n">
        <v>22.85</v>
      </c>
      <c r="O319" t="n">
        <v>17662.75</v>
      </c>
      <c r="P319" t="n">
        <v>855.6900000000001</v>
      </c>
      <c r="Q319" t="n">
        <v>1261.97</v>
      </c>
      <c r="R319" t="n">
        <v>193.2</v>
      </c>
      <c r="S319" t="n">
        <v>108.84</v>
      </c>
      <c r="T319" t="n">
        <v>40904.28</v>
      </c>
      <c r="U319" t="n">
        <v>0.5600000000000001</v>
      </c>
      <c r="V319" t="n">
        <v>0.9</v>
      </c>
      <c r="W319" t="n">
        <v>20.79</v>
      </c>
      <c r="X319" t="n">
        <v>2.52</v>
      </c>
      <c r="Y319" t="n">
        <v>0.5</v>
      </c>
      <c r="Z319" t="n">
        <v>10</v>
      </c>
    </row>
    <row r="320">
      <c r="A320" t="n">
        <v>7</v>
      </c>
      <c r="B320" t="n">
        <v>65</v>
      </c>
      <c r="C320" t="inlineStr">
        <is>
          <t xml:space="preserve">CONCLUIDO	</t>
        </is>
      </c>
      <c r="D320" t="n">
        <v>1.1899</v>
      </c>
      <c r="E320" t="n">
        <v>84.04000000000001</v>
      </c>
      <c r="F320" t="n">
        <v>79.76000000000001</v>
      </c>
      <c r="G320" t="n">
        <v>62.15</v>
      </c>
      <c r="H320" t="n">
        <v>0.99</v>
      </c>
      <c r="I320" t="n">
        <v>77</v>
      </c>
      <c r="J320" t="n">
        <v>142.68</v>
      </c>
      <c r="K320" t="n">
        <v>46.47</v>
      </c>
      <c r="L320" t="n">
        <v>8</v>
      </c>
      <c r="M320" t="n">
        <v>75</v>
      </c>
      <c r="N320" t="n">
        <v>23.21</v>
      </c>
      <c r="O320" t="n">
        <v>17831.04</v>
      </c>
      <c r="P320" t="n">
        <v>846.84</v>
      </c>
      <c r="Q320" t="n">
        <v>1261.94</v>
      </c>
      <c r="R320" t="n">
        <v>181.58</v>
      </c>
      <c r="S320" t="n">
        <v>108.84</v>
      </c>
      <c r="T320" t="n">
        <v>35152.55</v>
      </c>
      <c r="U320" t="n">
        <v>0.6</v>
      </c>
      <c r="V320" t="n">
        <v>0.91</v>
      </c>
      <c r="W320" t="n">
        <v>20.78</v>
      </c>
      <c r="X320" t="n">
        <v>2.18</v>
      </c>
      <c r="Y320" t="n">
        <v>0.5</v>
      </c>
      <c r="Z320" t="n">
        <v>10</v>
      </c>
    </row>
    <row r="321">
      <c r="A321" t="n">
        <v>8</v>
      </c>
      <c r="B321" t="n">
        <v>65</v>
      </c>
      <c r="C321" t="inlineStr">
        <is>
          <t xml:space="preserve">CONCLUIDO	</t>
        </is>
      </c>
      <c r="D321" t="n">
        <v>1.1968</v>
      </c>
      <c r="E321" t="n">
        <v>83.55</v>
      </c>
      <c r="F321" t="n">
        <v>79.52</v>
      </c>
      <c r="G321" t="n">
        <v>70.17</v>
      </c>
      <c r="H321" t="n">
        <v>1.11</v>
      </c>
      <c r="I321" t="n">
        <v>68</v>
      </c>
      <c r="J321" t="n">
        <v>144.05</v>
      </c>
      <c r="K321" t="n">
        <v>46.47</v>
      </c>
      <c r="L321" t="n">
        <v>9</v>
      </c>
      <c r="M321" t="n">
        <v>66</v>
      </c>
      <c r="N321" t="n">
        <v>23.58</v>
      </c>
      <c r="O321" t="n">
        <v>17999.83</v>
      </c>
      <c r="P321" t="n">
        <v>838.85</v>
      </c>
      <c r="Q321" t="n">
        <v>1261.97</v>
      </c>
      <c r="R321" t="n">
        <v>174.17</v>
      </c>
      <c r="S321" t="n">
        <v>108.84</v>
      </c>
      <c r="T321" t="n">
        <v>31493.12</v>
      </c>
      <c r="U321" t="n">
        <v>0.62</v>
      </c>
      <c r="V321" t="n">
        <v>0.91</v>
      </c>
      <c r="W321" t="n">
        <v>20.75</v>
      </c>
      <c r="X321" t="n">
        <v>1.94</v>
      </c>
      <c r="Y321" t="n">
        <v>0.5</v>
      </c>
      <c r="Z321" t="n">
        <v>10</v>
      </c>
    </row>
    <row r="322">
      <c r="A322" t="n">
        <v>9</v>
      </c>
      <c r="B322" t="n">
        <v>65</v>
      </c>
      <c r="C322" t="inlineStr">
        <is>
          <t xml:space="preserve">CONCLUIDO	</t>
        </is>
      </c>
      <c r="D322" t="n">
        <v>1.2031</v>
      </c>
      <c r="E322" t="n">
        <v>83.12</v>
      </c>
      <c r="F322" t="n">
        <v>79.28</v>
      </c>
      <c r="G322" t="n">
        <v>77.98</v>
      </c>
      <c r="H322" t="n">
        <v>1.22</v>
      </c>
      <c r="I322" t="n">
        <v>61</v>
      </c>
      <c r="J322" t="n">
        <v>145.42</v>
      </c>
      <c r="K322" t="n">
        <v>46.47</v>
      </c>
      <c r="L322" t="n">
        <v>10</v>
      </c>
      <c r="M322" t="n">
        <v>59</v>
      </c>
      <c r="N322" t="n">
        <v>23.95</v>
      </c>
      <c r="O322" t="n">
        <v>18169.15</v>
      </c>
      <c r="P322" t="n">
        <v>831.13</v>
      </c>
      <c r="Q322" t="n">
        <v>1261.9</v>
      </c>
      <c r="R322" t="n">
        <v>166.16</v>
      </c>
      <c r="S322" t="n">
        <v>108.84</v>
      </c>
      <c r="T322" t="n">
        <v>27520.97</v>
      </c>
      <c r="U322" t="n">
        <v>0.66</v>
      </c>
      <c r="V322" t="n">
        <v>0.91</v>
      </c>
      <c r="W322" t="n">
        <v>20.74</v>
      </c>
      <c r="X322" t="n">
        <v>1.69</v>
      </c>
      <c r="Y322" t="n">
        <v>0.5</v>
      </c>
      <c r="Z322" t="n">
        <v>10</v>
      </c>
    </row>
    <row r="323">
      <c r="A323" t="n">
        <v>10</v>
      </c>
      <c r="B323" t="n">
        <v>65</v>
      </c>
      <c r="C323" t="inlineStr">
        <is>
          <t xml:space="preserve">CONCLUIDO	</t>
        </is>
      </c>
      <c r="D323" t="n">
        <v>1.2076</v>
      </c>
      <c r="E323" t="n">
        <v>82.81</v>
      </c>
      <c r="F323" t="n">
        <v>79.13</v>
      </c>
      <c r="G323" t="n">
        <v>86.31999999999999</v>
      </c>
      <c r="H323" t="n">
        <v>1.33</v>
      </c>
      <c r="I323" t="n">
        <v>55</v>
      </c>
      <c r="J323" t="n">
        <v>146.8</v>
      </c>
      <c r="K323" t="n">
        <v>46.47</v>
      </c>
      <c r="L323" t="n">
        <v>11</v>
      </c>
      <c r="M323" t="n">
        <v>53</v>
      </c>
      <c r="N323" t="n">
        <v>24.33</v>
      </c>
      <c r="O323" t="n">
        <v>18338.99</v>
      </c>
      <c r="P323" t="n">
        <v>825.49</v>
      </c>
      <c r="Q323" t="n">
        <v>1261.91</v>
      </c>
      <c r="R323" t="n">
        <v>161.52</v>
      </c>
      <c r="S323" t="n">
        <v>108.84</v>
      </c>
      <c r="T323" t="n">
        <v>25232.78</v>
      </c>
      <c r="U323" t="n">
        <v>0.67</v>
      </c>
      <c r="V323" t="n">
        <v>0.92</v>
      </c>
      <c r="W323" t="n">
        <v>20.73</v>
      </c>
      <c r="X323" t="n">
        <v>1.54</v>
      </c>
      <c r="Y323" t="n">
        <v>0.5</v>
      </c>
      <c r="Z323" t="n">
        <v>10</v>
      </c>
    </row>
    <row r="324">
      <c r="A324" t="n">
        <v>11</v>
      </c>
      <c r="B324" t="n">
        <v>65</v>
      </c>
      <c r="C324" t="inlineStr">
        <is>
          <t xml:space="preserve">CONCLUIDO	</t>
        </is>
      </c>
      <c r="D324" t="n">
        <v>1.2119</v>
      </c>
      <c r="E324" t="n">
        <v>82.52</v>
      </c>
      <c r="F324" t="n">
        <v>78.98</v>
      </c>
      <c r="G324" t="n">
        <v>94.77</v>
      </c>
      <c r="H324" t="n">
        <v>1.43</v>
      </c>
      <c r="I324" t="n">
        <v>50</v>
      </c>
      <c r="J324" t="n">
        <v>148.18</v>
      </c>
      <c r="K324" t="n">
        <v>46.47</v>
      </c>
      <c r="L324" t="n">
        <v>12</v>
      </c>
      <c r="M324" t="n">
        <v>48</v>
      </c>
      <c r="N324" t="n">
        <v>24.71</v>
      </c>
      <c r="O324" t="n">
        <v>18509.36</v>
      </c>
      <c r="P324" t="n">
        <v>817.9299999999999</v>
      </c>
      <c r="Q324" t="n">
        <v>1261.93</v>
      </c>
      <c r="R324" t="n">
        <v>156.38</v>
      </c>
      <c r="S324" t="n">
        <v>108.84</v>
      </c>
      <c r="T324" t="n">
        <v>22688.64</v>
      </c>
      <c r="U324" t="n">
        <v>0.7</v>
      </c>
      <c r="V324" t="n">
        <v>0.92</v>
      </c>
      <c r="W324" t="n">
        <v>20.72</v>
      </c>
      <c r="X324" t="n">
        <v>1.39</v>
      </c>
      <c r="Y324" t="n">
        <v>0.5</v>
      </c>
      <c r="Z324" t="n">
        <v>10</v>
      </c>
    </row>
    <row r="325">
      <c r="A325" t="n">
        <v>12</v>
      </c>
      <c r="B325" t="n">
        <v>65</v>
      </c>
      <c r="C325" t="inlineStr">
        <is>
          <t xml:space="preserve">CONCLUIDO	</t>
        </is>
      </c>
      <c r="D325" t="n">
        <v>1.2145</v>
      </c>
      <c r="E325" t="n">
        <v>82.34</v>
      </c>
      <c r="F325" t="n">
        <v>78.90000000000001</v>
      </c>
      <c r="G325" t="n">
        <v>102.92</v>
      </c>
      <c r="H325" t="n">
        <v>1.54</v>
      </c>
      <c r="I325" t="n">
        <v>46</v>
      </c>
      <c r="J325" t="n">
        <v>149.56</v>
      </c>
      <c r="K325" t="n">
        <v>46.47</v>
      </c>
      <c r="L325" t="n">
        <v>13</v>
      </c>
      <c r="M325" t="n">
        <v>44</v>
      </c>
      <c r="N325" t="n">
        <v>25.1</v>
      </c>
      <c r="O325" t="n">
        <v>18680.25</v>
      </c>
      <c r="P325" t="n">
        <v>812.0700000000001</v>
      </c>
      <c r="Q325" t="n">
        <v>1261.95</v>
      </c>
      <c r="R325" t="n">
        <v>153.93</v>
      </c>
      <c r="S325" t="n">
        <v>108.84</v>
      </c>
      <c r="T325" t="n">
        <v>21485.07</v>
      </c>
      <c r="U325" t="n">
        <v>0.71</v>
      </c>
      <c r="V325" t="n">
        <v>0.92</v>
      </c>
      <c r="W325" t="n">
        <v>20.72</v>
      </c>
      <c r="X325" t="n">
        <v>1.32</v>
      </c>
      <c r="Y325" t="n">
        <v>0.5</v>
      </c>
      <c r="Z325" t="n">
        <v>10</v>
      </c>
    </row>
    <row r="326">
      <c r="A326" t="n">
        <v>13</v>
      </c>
      <c r="B326" t="n">
        <v>65</v>
      </c>
      <c r="C326" t="inlineStr">
        <is>
          <t xml:space="preserve">CONCLUIDO	</t>
        </is>
      </c>
      <c r="D326" t="n">
        <v>1.2175</v>
      </c>
      <c r="E326" t="n">
        <v>82.14</v>
      </c>
      <c r="F326" t="n">
        <v>78.78</v>
      </c>
      <c r="G326" t="n">
        <v>109.93</v>
      </c>
      <c r="H326" t="n">
        <v>1.64</v>
      </c>
      <c r="I326" t="n">
        <v>43</v>
      </c>
      <c r="J326" t="n">
        <v>150.95</v>
      </c>
      <c r="K326" t="n">
        <v>46.47</v>
      </c>
      <c r="L326" t="n">
        <v>14</v>
      </c>
      <c r="M326" t="n">
        <v>41</v>
      </c>
      <c r="N326" t="n">
        <v>25.49</v>
      </c>
      <c r="O326" t="n">
        <v>18851.69</v>
      </c>
      <c r="P326" t="n">
        <v>805.0599999999999</v>
      </c>
      <c r="Q326" t="n">
        <v>1261.93</v>
      </c>
      <c r="R326" t="n">
        <v>149.89</v>
      </c>
      <c r="S326" t="n">
        <v>108.84</v>
      </c>
      <c r="T326" t="n">
        <v>19479.37</v>
      </c>
      <c r="U326" t="n">
        <v>0.73</v>
      </c>
      <c r="V326" t="n">
        <v>0.92</v>
      </c>
      <c r="W326" t="n">
        <v>20.72</v>
      </c>
      <c r="X326" t="n">
        <v>1.2</v>
      </c>
      <c r="Y326" t="n">
        <v>0.5</v>
      </c>
      <c r="Z326" t="n">
        <v>10</v>
      </c>
    </row>
    <row r="327">
      <c r="A327" t="n">
        <v>14</v>
      </c>
      <c r="B327" t="n">
        <v>65</v>
      </c>
      <c r="C327" t="inlineStr">
        <is>
          <t xml:space="preserve">CONCLUIDO	</t>
        </is>
      </c>
      <c r="D327" t="n">
        <v>1.2201</v>
      </c>
      <c r="E327" t="n">
        <v>81.95999999999999</v>
      </c>
      <c r="F327" t="n">
        <v>78.69</v>
      </c>
      <c r="G327" t="n">
        <v>118.04</v>
      </c>
      <c r="H327" t="n">
        <v>1.74</v>
      </c>
      <c r="I327" t="n">
        <v>40</v>
      </c>
      <c r="J327" t="n">
        <v>152.35</v>
      </c>
      <c r="K327" t="n">
        <v>46.47</v>
      </c>
      <c r="L327" t="n">
        <v>15</v>
      </c>
      <c r="M327" t="n">
        <v>38</v>
      </c>
      <c r="N327" t="n">
        <v>25.88</v>
      </c>
      <c r="O327" t="n">
        <v>19023.66</v>
      </c>
      <c r="P327" t="n">
        <v>798.36</v>
      </c>
      <c r="Q327" t="n">
        <v>1261.91</v>
      </c>
      <c r="R327" t="n">
        <v>147.28</v>
      </c>
      <c r="S327" t="n">
        <v>108.84</v>
      </c>
      <c r="T327" t="n">
        <v>18187.06</v>
      </c>
      <c r="U327" t="n">
        <v>0.74</v>
      </c>
      <c r="V327" t="n">
        <v>0.92</v>
      </c>
      <c r="W327" t="n">
        <v>20.71</v>
      </c>
      <c r="X327" t="n">
        <v>1.11</v>
      </c>
      <c r="Y327" t="n">
        <v>0.5</v>
      </c>
      <c r="Z327" t="n">
        <v>10</v>
      </c>
    </row>
    <row r="328">
      <c r="A328" t="n">
        <v>15</v>
      </c>
      <c r="B328" t="n">
        <v>65</v>
      </c>
      <c r="C328" t="inlineStr">
        <is>
          <t xml:space="preserve">CONCLUIDO	</t>
        </is>
      </c>
      <c r="D328" t="n">
        <v>1.2223</v>
      </c>
      <c r="E328" t="n">
        <v>81.81999999999999</v>
      </c>
      <c r="F328" t="n">
        <v>78.63</v>
      </c>
      <c r="G328" t="n">
        <v>127.51</v>
      </c>
      <c r="H328" t="n">
        <v>1.84</v>
      </c>
      <c r="I328" t="n">
        <v>37</v>
      </c>
      <c r="J328" t="n">
        <v>153.75</v>
      </c>
      <c r="K328" t="n">
        <v>46.47</v>
      </c>
      <c r="L328" t="n">
        <v>16</v>
      </c>
      <c r="M328" t="n">
        <v>35</v>
      </c>
      <c r="N328" t="n">
        <v>26.28</v>
      </c>
      <c r="O328" t="n">
        <v>19196.18</v>
      </c>
      <c r="P328" t="n">
        <v>793.48</v>
      </c>
      <c r="Q328" t="n">
        <v>1261.95</v>
      </c>
      <c r="R328" t="n">
        <v>145.05</v>
      </c>
      <c r="S328" t="n">
        <v>108.84</v>
      </c>
      <c r="T328" t="n">
        <v>17086.76</v>
      </c>
      <c r="U328" t="n">
        <v>0.75</v>
      </c>
      <c r="V328" t="n">
        <v>0.92</v>
      </c>
      <c r="W328" t="n">
        <v>20.71</v>
      </c>
      <c r="X328" t="n">
        <v>1.04</v>
      </c>
      <c r="Y328" t="n">
        <v>0.5</v>
      </c>
      <c r="Z328" t="n">
        <v>10</v>
      </c>
    </row>
    <row r="329">
      <c r="A329" t="n">
        <v>16</v>
      </c>
      <c r="B329" t="n">
        <v>65</v>
      </c>
      <c r="C329" t="inlineStr">
        <is>
          <t xml:space="preserve">CONCLUIDO	</t>
        </is>
      </c>
      <c r="D329" t="n">
        <v>1.2237</v>
      </c>
      <c r="E329" t="n">
        <v>81.72</v>
      </c>
      <c r="F329" t="n">
        <v>78.59</v>
      </c>
      <c r="G329" t="n">
        <v>134.72</v>
      </c>
      <c r="H329" t="n">
        <v>1.94</v>
      </c>
      <c r="I329" t="n">
        <v>35</v>
      </c>
      <c r="J329" t="n">
        <v>155.15</v>
      </c>
      <c r="K329" t="n">
        <v>46.47</v>
      </c>
      <c r="L329" t="n">
        <v>17</v>
      </c>
      <c r="M329" t="n">
        <v>33</v>
      </c>
      <c r="N329" t="n">
        <v>26.68</v>
      </c>
      <c r="O329" t="n">
        <v>19369.26</v>
      </c>
      <c r="P329" t="n">
        <v>786.75</v>
      </c>
      <c r="Q329" t="n">
        <v>1261.91</v>
      </c>
      <c r="R329" t="n">
        <v>143.74</v>
      </c>
      <c r="S329" t="n">
        <v>108.84</v>
      </c>
      <c r="T329" t="n">
        <v>16443.09</v>
      </c>
      <c r="U329" t="n">
        <v>0.76</v>
      </c>
      <c r="V329" t="n">
        <v>0.92</v>
      </c>
      <c r="W329" t="n">
        <v>20.7</v>
      </c>
      <c r="X329" t="n">
        <v>1</v>
      </c>
      <c r="Y329" t="n">
        <v>0.5</v>
      </c>
      <c r="Z329" t="n">
        <v>10</v>
      </c>
    </row>
    <row r="330">
      <c r="A330" t="n">
        <v>17</v>
      </c>
      <c r="B330" t="n">
        <v>65</v>
      </c>
      <c r="C330" t="inlineStr">
        <is>
          <t xml:space="preserve">CONCLUIDO	</t>
        </is>
      </c>
      <c r="D330" t="n">
        <v>1.2258</v>
      </c>
      <c r="E330" t="n">
        <v>81.58</v>
      </c>
      <c r="F330" t="n">
        <v>78.5</v>
      </c>
      <c r="G330" t="n">
        <v>142.72</v>
      </c>
      <c r="H330" t="n">
        <v>2.04</v>
      </c>
      <c r="I330" t="n">
        <v>33</v>
      </c>
      <c r="J330" t="n">
        <v>156.56</v>
      </c>
      <c r="K330" t="n">
        <v>46.47</v>
      </c>
      <c r="L330" t="n">
        <v>18</v>
      </c>
      <c r="M330" t="n">
        <v>31</v>
      </c>
      <c r="N330" t="n">
        <v>27.09</v>
      </c>
      <c r="O330" t="n">
        <v>19542.89</v>
      </c>
      <c r="P330" t="n">
        <v>780.9400000000001</v>
      </c>
      <c r="Q330" t="n">
        <v>1261.89</v>
      </c>
      <c r="R330" t="n">
        <v>140.66</v>
      </c>
      <c r="S330" t="n">
        <v>108.84</v>
      </c>
      <c r="T330" t="n">
        <v>14911.39</v>
      </c>
      <c r="U330" t="n">
        <v>0.77</v>
      </c>
      <c r="V330" t="n">
        <v>0.92</v>
      </c>
      <c r="W330" t="n">
        <v>20.7</v>
      </c>
      <c r="X330" t="n">
        <v>0.91</v>
      </c>
      <c r="Y330" t="n">
        <v>0.5</v>
      </c>
      <c r="Z330" t="n">
        <v>10</v>
      </c>
    </row>
    <row r="331">
      <c r="A331" t="n">
        <v>18</v>
      </c>
      <c r="B331" t="n">
        <v>65</v>
      </c>
      <c r="C331" t="inlineStr">
        <is>
          <t xml:space="preserve">CONCLUIDO	</t>
        </is>
      </c>
      <c r="D331" t="n">
        <v>1.2277</v>
      </c>
      <c r="E331" t="n">
        <v>81.45</v>
      </c>
      <c r="F331" t="n">
        <v>78.43000000000001</v>
      </c>
      <c r="G331" t="n">
        <v>151.79</v>
      </c>
      <c r="H331" t="n">
        <v>2.13</v>
      </c>
      <c r="I331" t="n">
        <v>31</v>
      </c>
      <c r="J331" t="n">
        <v>157.97</v>
      </c>
      <c r="K331" t="n">
        <v>46.47</v>
      </c>
      <c r="L331" t="n">
        <v>19</v>
      </c>
      <c r="M331" t="n">
        <v>29</v>
      </c>
      <c r="N331" t="n">
        <v>27.5</v>
      </c>
      <c r="O331" t="n">
        <v>19717.08</v>
      </c>
      <c r="P331" t="n">
        <v>774.99</v>
      </c>
      <c r="Q331" t="n">
        <v>1261.91</v>
      </c>
      <c r="R331" t="n">
        <v>138.61</v>
      </c>
      <c r="S331" t="n">
        <v>108.84</v>
      </c>
      <c r="T331" t="n">
        <v>13897.26</v>
      </c>
      <c r="U331" t="n">
        <v>0.79</v>
      </c>
      <c r="V331" t="n">
        <v>0.92</v>
      </c>
      <c r="W331" t="n">
        <v>20.69</v>
      </c>
      <c r="X331" t="n">
        <v>0.84</v>
      </c>
      <c r="Y331" t="n">
        <v>0.5</v>
      </c>
      <c r="Z331" t="n">
        <v>10</v>
      </c>
    </row>
    <row r="332">
      <c r="A332" t="n">
        <v>19</v>
      </c>
      <c r="B332" t="n">
        <v>65</v>
      </c>
      <c r="C332" t="inlineStr">
        <is>
          <t xml:space="preserve">CONCLUIDO	</t>
        </is>
      </c>
      <c r="D332" t="n">
        <v>1.2292</v>
      </c>
      <c r="E332" t="n">
        <v>81.36</v>
      </c>
      <c r="F332" t="n">
        <v>78.39</v>
      </c>
      <c r="G332" t="n">
        <v>162.18</v>
      </c>
      <c r="H332" t="n">
        <v>2.22</v>
      </c>
      <c r="I332" t="n">
        <v>29</v>
      </c>
      <c r="J332" t="n">
        <v>159.39</v>
      </c>
      <c r="K332" t="n">
        <v>46.47</v>
      </c>
      <c r="L332" t="n">
        <v>20</v>
      </c>
      <c r="M332" t="n">
        <v>27</v>
      </c>
      <c r="N332" t="n">
        <v>27.92</v>
      </c>
      <c r="O332" t="n">
        <v>19891.97</v>
      </c>
      <c r="P332" t="n">
        <v>770.84</v>
      </c>
      <c r="Q332" t="n">
        <v>1261.92</v>
      </c>
      <c r="R332" t="n">
        <v>137.09</v>
      </c>
      <c r="S332" t="n">
        <v>108.84</v>
      </c>
      <c r="T332" t="n">
        <v>13148.31</v>
      </c>
      <c r="U332" t="n">
        <v>0.79</v>
      </c>
      <c r="V332" t="n">
        <v>0.92</v>
      </c>
      <c r="W332" t="n">
        <v>20.69</v>
      </c>
      <c r="X332" t="n">
        <v>0.8</v>
      </c>
      <c r="Y332" t="n">
        <v>0.5</v>
      </c>
      <c r="Z332" t="n">
        <v>10</v>
      </c>
    </row>
    <row r="333">
      <c r="A333" t="n">
        <v>20</v>
      </c>
      <c r="B333" t="n">
        <v>65</v>
      </c>
      <c r="C333" t="inlineStr">
        <is>
          <t xml:space="preserve">CONCLUIDO	</t>
        </is>
      </c>
      <c r="D333" t="n">
        <v>1.231</v>
      </c>
      <c r="E333" t="n">
        <v>81.23</v>
      </c>
      <c r="F333" t="n">
        <v>78.31999999999999</v>
      </c>
      <c r="G333" t="n">
        <v>174.04</v>
      </c>
      <c r="H333" t="n">
        <v>2.31</v>
      </c>
      <c r="I333" t="n">
        <v>27</v>
      </c>
      <c r="J333" t="n">
        <v>160.81</v>
      </c>
      <c r="K333" t="n">
        <v>46.47</v>
      </c>
      <c r="L333" t="n">
        <v>21</v>
      </c>
      <c r="M333" t="n">
        <v>25</v>
      </c>
      <c r="N333" t="n">
        <v>28.34</v>
      </c>
      <c r="O333" t="n">
        <v>20067.32</v>
      </c>
      <c r="P333" t="n">
        <v>762.85</v>
      </c>
      <c r="Q333" t="n">
        <v>1261.9</v>
      </c>
      <c r="R333" t="n">
        <v>135.07</v>
      </c>
      <c r="S333" t="n">
        <v>108.84</v>
      </c>
      <c r="T333" t="n">
        <v>12147.7</v>
      </c>
      <c r="U333" t="n">
        <v>0.8100000000000001</v>
      </c>
      <c r="V333" t="n">
        <v>0.92</v>
      </c>
      <c r="W333" t="n">
        <v>20.68</v>
      </c>
      <c r="X333" t="n">
        <v>0.73</v>
      </c>
      <c r="Y333" t="n">
        <v>0.5</v>
      </c>
      <c r="Z333" t="n">
        <v>10</v>
      </c>
    </row>
    <row r="334">
      <c r="A334" t="n">
        <v>21</v>
      </c>
      <c r="B334" t="n">
        <v>65</v>
      </c>
      <c r="C334" t="inlineStr">
        <is>
          <t xml:space="preserve">CONCLUIDO	</t>
        </is>
      </c>
      <c r="D334" t="n">
        <v>1.2319</v>
      </c>
      <c r="E334" t="n">
        <v>81.17</v>
      </c>
      <c r="F334" t="n">
        <v>78.29000000000001</v>
      </c>
      <c r="G334" t="n">
        <v>180.66</v>
      </c>
      <c r="H334" t="n">
        <v>2.4</v>
      </c>
      <c r="I334" t="n">
        <v>26</v>
      </c>
      <c r="J334" t="n">
        <v>162.24</v>
      </c>
      <c r="K334" t="n">
        <v>46.47</v>
      </c>
      <c r="L334" t="n">
        <v>22</v>
      </c>
      <c r="M334" t="n">
        <v>24</v>
      </c>
      <c r="N334" t="n">
        <v>28.77</v>
      </c>
      <c r="O334" t="n">
        <v>20243.25</v>
      </c>
      <c r="P334" t="n">
        <v>757.49</v>
      </c>
      <c r="Q334" t="n">
        <v>1261.89</v>
      </c>
      <c r="R334" t="n">
        <v>134.08</v>
      </c>
      <c r="S334" t="n">
        <v>108.84</v>
      </c>
      <c r="T334" t="n">
        <v>11657.21</v>
      </c>
      <c r="U334" t="n">
        <v>0.8100000000000001</v>
      </c>
      <c r="V334" t="n">
        <v>0.93</v>
      </c>
      <c r="W334" t="n">
        <v>20.68</v>
      </c>
      <c r="X334" t="n">
        <v>0.7</v>
      </c>
      <c r="Y334" t="n">
        <v>0.5</v>
      </c>
      <c r="Z334" t="n">
        <v>10</v>
      </c>
    </row>
    <row r="335">
      <c r="A335" t="n">
        <v>22</v>
      </c>
      <c r="B335" t="n">
        <v>65</v>
      </c>
      <c r="C335" t="inlineStr">
        <is>
          <t xml:space="preserve">CONCLUIDO	</t>
        </is>
      </c>
      <c r="D335" t="n">
        <v>1.2326</v>
      </c>
      <c r="E335" t="n">
        <v>81.13</v>
      </c>
      <c r="F335" t="n">
        <v>78.27</v>
      </c>
      <c r="G335" t="n">
        <v>187.84</v>
      </c>
      <c r="H335" t="n">
        <v>2.49</v>
      </c>
      <c r="I335" t="n">
        <v>25</v>
      </c>
      <c r="J335" t="n">
        <v>163.67</v>
      </c>
      <c r="K335" t="n">
        <v>46.47</v>
      </c>
      <c r="L335" t="n">
        <v>23</v>
      </c>
      <c r="M335" t="n">
        <v>23</v>
      </c>
      <c r="N335" t="n">
        <v>29.2</v>
      </c>
      <c r="O335" t="n">
        <v>20419.76</v>
      </c>
      <c r="P335" t="n">
        <v>750.59</v>
      </c>
      <c r="Q335" t="n">
        <v>1261.92</v>
      </c>
      <c r="R335" t="n">
        <v>133.37</v>
      </c>
      <c r="S335" t="n">
        <v>108.84</v>
      </c>
      <c r="T335" t="n">
        <v>11305.11</v>
      </c>
      <c r="U335" t="n">
        <v>0.82</v>
      </c>
      <c r="V335" t="n">
        <v>0.93</v>
      </c>
      <c r="W335" t="n">
        <v>20.68</v>
      </c>
      <c r="X335" t="n">
        <v>0.68</v>
      </c>
      <c r="Y335" t="n">
        <v>0.5</v>
      </c>
      <c r="Z335" t="n">
        <v>10</v>
      </c>
    </row>
    <row r="336">
      <c r="A336" t="n">
        <v>23</v>
      </c>
      <c r="B336" t="n">
        <v>65</v>
      </c>
      <c r="C336" t="inlineStr">
        <is>
          <t xml:space="preserve">CONCLUIDO	</t>
        </is>
      </c>
      <c r="D336" t="n">
        <v>1.2332</v>
      </c>
      <c r="E336" t="n">
        <v>81.09</v>
      </c>
      <c r="F336" t="n">
        <v>78.26000000000001</v>
      </c>
      <c r="G336" t="n">
        <v>195.64</v>
      </c>
      <c r="H336" t="n">
        <v>2.58</v>
      </c>
      <c r="I336" t="n">
        <v>24</v>
      </c>
      <c r="J336" t="n">
        <v>165.1</v>
      </c>
      <c r="K336" t="n">
        <v>46.47</v>
      </c>
      <c r="L336" t="n">
        <v>24</v>
      </c>
      <c r="M336" t="n">
        <v>22</v>
      </c>
      <c r="N336" t="n">
        <v>29.64</v>
      </c>
      <c r="O336" t="n">
        <v>20596.86</v>
      </c>
      <c r="P336" t="n">
        <v>745.26</v>
      </c>
      <c r="Q336" t="n">
        <v>1261.88</v>
      </c>
      <c r="R336" t="n">
        <v>132.98</v>
      </c>
      <c r="S336" t="n">
        <v>108.84</v>
      </c>
      <c r="T336" t="n">
        <v>11118.66</v>
      </c>
      <c r="U336" t="n">
        <v>0.82</v>
      </c>
      <c r="V336" t="n">
        <v>0.93</v>
      </c>
      <c r="W336" t="n">
        <v>20.69</v>
      </c>
      <c r="X336" t="n">
        <v>0.67</v>
      </c>
      <c r="Y336" t="n">
        <v>0.5</v>
      </c>
      <c r="Z336" t="n">
        <v>10</v>
      </c>
    </row>
    <row r="337">
      <c r="A337" t="n">
        <v>24</v>
      </c>
      <c r="B337" t="n">
        <v>65</v>
      </c>
      <c r="C337" t="inlineStr">
        <is>
          <t xml:space="preserve">CONCLUIDO	</t>
        </is>
      </c>
      <c r="D337" t="n">
        <v>1.2338</v>
      </c>
      <c r="E337" t="n">
        <v>81.05</v>
      </c>
      <c r="F337" t="n">
        <v>78.23999999999999</v>
      </c>
      <c r="G337" t="n">
        <v>204.12</v>
      </c>
      <c r="H337" t="n">
        <v>2.66</v>
      </c>
      <c r="I337" t="n">
        <v>23</v>
      </c>
      <c r="J337" t="n">
        <v>166.54</v>
      </c>
      <c r="K337" t="n">
        <v>46.47</v>
      </c>
      <c r="L337" t="n">
        <v>25</v>
      </c>
      <c r="M337" t="n">
        <v>21</v>
      </c>
      <c r="N337" t="n">
        <v>30.08</v>
      </c>
      <c r="O337" t="n">
        <v>20774.56</v>
      </c>
      <c r="P337" t="n">
        <v>738.84</v>
      </c>
      <c r="Q337" t="n">
        <v>1261.89</v>
      </c>
      <c r="R337" t="n">
        <v>132.49</v>
      </c>
      <c r="S337" t="n">
        <v>108.84</v>
      </c>
      <c r="T337" t="n">
        <v>10878.92</v>
      </c>
      <c r="U337" t="n">
        <v>0.82</v>
      </c>
      <c r="V337" t="n">
        <v>0.93</v>
      </c>
      <c r="W337" t="n">
        <v>20.69</v>
      </c>
      <c r="X337" t="n">
        <v>0.66</v>
      </c>
      <c r="Y337" t="n">
        <v>0.5</v>
      </c>
      <c r="Z337" t="n">
        <v>10</v>
      </c>
    </row>
    <row r="338">
      <c r="A338" t="n">
        <v>25</v>
      </c>
      <c r="B338" t="n">
        <v>65</v>
      </c>
      <c r="C338" t="inlineStr">
        <is>
          <t xml:space="preserve">CONCLUIDO	</t>
        </is>
      </c>
      <c r="D338" t="n">
        <v>1.2351</v>
      </c>
      <c r="E338" t="n">
        <v>80.95999999999999</v>
      </c>
      <c r="F338" t="n">
        <v>78.19</v>
      </c>
      <c r="G338" t="n">
        <v>213.23</v>
      </c>
      <c r="H338" t="n">
        <v>2.74</v>
      </c>
      <c r="I338" t="n">
        <v>22</v>
      </c>
      <c r="J338" t="n">
        <v>167.99</v>
      </c>
      <c r="K338" t="n">
        <v>46.47</v>
      </c>
      <c r="L338" t="n">
        <v>26</v>
      </c>
      <c r="M338" t="n">
        <v>16</v>
      </c>
      <c r="N338" t="n">
        <v>30.52</v>
      </c>
      <c r="O338" t="n">
        <v>20952.87</v>
      </c>
      <c r="P338" t="n">
        <v>735.38</v>
      </c>
      <c r="Q338" t="n">
        <v>1261.9</v>
      </c>
      <c r="R338" t="n">
        <v>130.6</v>
      </c>
      <c r="S338" t="n">
        <v>108.84</v>
      </c>
      <c r="T338" t="n">
        <v>9939.360000000001</v>
      </c>
      <c r="U338" t="n">
        <v>0.83</v>
      </c>
      <c r="V338" t="n">
        <v>0.93</v>
      </c>
      <c r="W338" t="n">
        <v>20.68</v>
      </c>
      <c r="X338" t="n">
        <v>0.6</v>
      </c>
      <c r="Y338" t="n">
        <v>0.5</v>
      </c>
      <c r="Z338" t="n">
        <v>10</v>
      </c>
    </row>
    <row r="339">
      <c r="A339" t="n">
        <v>26</v>
      </c>
      <c r="B339" t="n">
        <v>65</v>
      </c>
      <c r="C339" t="inlineStr">
        <is>
          <t xml:space="preserve">CONCLUIDO	</t>
        </is>
      </c>
      <c r="D339" t="n">
        <v>1.236</v>
      </c>
      <c r="E339" t="n">
        <v>80.91</v>
      </c>
      <c r="F339" t="n">
        <v>78.16</v>
      </c>
      <c r="G339" t="n">
        <v>223.3</v>
      </c>
      <c r="H339" t="n">
        <v>2.82</v>
      </c>
      <c r="I339" t="n">
        <v>21</v>
      </c>
      <c r="J339" t="n">
        <v>169.44</v>
      </c>
      <c r="K339" t="n">
        <v>46.47</v>
      </c>
      <c r="L339" t="n">
        <v>27</v>
      </c>
      <c r="M339" t="n">
        <v>6</v>
      </c>
      <c r="N339" t="n">
        <v>30.97</v>
      </c>
      <c r="O339" t="n">
        <v>21131.78</v>
      </c>
      <c r="P339" t="n">
        <v>732.35</v>
      </c>
      <c r="Q339" t="n">
        <v>1261.89</v>
      </c>
      <c r="R339" t="n">
        <v>129.17</v>
      </c>
      <c r="S339" t="n">
        <v>108.84</v>
      </c>
      <c r="T339" t="n">
        <v>9229.15</v>
      </c>
      <c r="U339" t="n">
        <v>0.84</v>
      </c>
      <c r="V339" t="n">
        <v>0.93</v>
      </c>
      <c r="W339" t="n">
        <v>20.69</v>
      </c>
      <c r="X339" t="n">
        <v>0.57</v>
      </c>
      <c r="Y339" t="n">
        <v>0.5</v>
      </c>
      <c r="Z339" t="n">
        <v>10</v>
      </c>
    </row>
    <row r="340">
      <c r="A340" t="n">
        <v>27</v>
      </c>
      <c r="B340" t="n">
        <v>65</v>
      </c>
      <c r="C340" t="inlineStr">
        <is>
          <t xml:space="preserve">CONCLUIDO	</t>
        </is>
      </c>
      <c r="D340" t="n">
        <v>1.2359</v>
      </c>
      <c r="E340" t="n">
        <v>80.91</v>
      </c>
      <c r="F340" t="n">
        <v>78.16</v>
      </c>
      <c r="G340" t="n">
        <v>223.31</v>
      </c>
      <c r="H340" t="n">
        <v>2.9</v>
      </c>
      <c r="I340" t="n">
        <v>21</v>
      </c>
      <c r="J340" t="n">
        <v>170.9</v>
      </c>
      <c r="K340" t="n">
        <v>46.47</v>
      </c>
      <c r="L340" t="n">
        <v>28</v>
      </c>
      <c r="M340" t="n">
        <v>2</v>
      </c>
      <c r="N340" t="n">
        <v>31.43</v>
      </c>
      <c r="O340" t="n">
        <v>21311.32</v>
      </c>
      <c r="P340" t="n">
        <v>736.99</v>
      </c>
      <c r="Q340" t="n">
        <v>1261.96</v>
      </c>
      <c r="R340" t="n">
        <v>129</v>
      </c>
      <c r="S340" t="n">
        <v>108.84</v>
      </c>
      <c r="T340" t="n">
        <v>9142.1</v>
      </c>
      <c r="U340" t="n">
        <v>0.84</v>
      </c>
      <c r="V340" t="n">
        <v>0.93</v>
      </c>
      <c r="W340" t="n">
        <v>20.7</v>
      </c>
      <c r="X340" t="n">
        <v>0.57</v>
      </c>
      <c r="Y340" t="n">
        <v>0.5</v>
      </c>
      <c r="Z340" t="n">
        <v>10</v>
      </c>
    </row>
    <row r="341">
      <c r="A341" t="n">
        <v>28</v>
      </c>
      <c r="B341" t="n">
        <v>65</v>
      </c>
      <c r="C341" t="inlineStr">
        <is>
          <t xml:space="preserve">CONCLUIDO	</t>
        </is>
      </c>
      <c r="D341" t="n">
        <v>1.2358</v>
      </c>
      <c r="E341" t="n">
        <v>80.92</v>
      </c>
      <c r="F341" t="n">
        <v>78.16</v>
      </c>
      <c r="G341" t="n">
        <v>223.33</v>
      </c>
      <c r="H341" t="n">
        <v>2.98</v>
      </c>
      <c r="I341" t="n">
        <v>21</v>
      </c>
      <c r="J341" t="n">
        <v>172.36</v>
      </c>
      <c r="K341" t="n">
        <v>46.47</v>
      </c>
      <c r="L341" t="n">
        <v>29</v>
      </c>
      <c r="M341" t="n">
        <v>0</v>
      </c>
      <c r="N341" t="n">
        <v>31.89</v>
      </c>
      <c r="O341" t="n">
        <v>21491.47</v>
      </c>
      <c r="P341" t="n">
        <v>742.15</v>
      </c>
      <c r="Q341" t="n">
        <v>1261.97</v>
      </c>
      <c r="R341" t="n">
        <v>129.08</v>
      </c>
      <c r="S341" t="n">
        <v>108.84</v>
      </c>
      <c r="T341" t="n">
        <v>9183.709999999999</v>
      </c>
      <c r="U341" t="n">
        <v>0.84</v>
      </c>
      <c r="V341" t="n">
        <v>0.93</v>
      </c>
      <c r="W341" t="n">
        <v>20.7</v>
      </c>
      <c r="X341" t="n">
        <v>0.58</v>
      </c>
      <c r="Y341" t="n">
        <v>0.5</v>
      </c>
      <c r="Z341" t="n">
        <v>10</v>
      </c>
    </row>
    <row r="342">
      <c r="A342" t="n">
        <v>0</v>
      </c>
      <c r="B342" t="n">
        <v>75</v>
      </c>
      <c r="C342" t="inlineStr">
        <is>
          <t xml:space="preserve">CONCLUIDO	</t>
        </is>
      </c>
      <c r="D342" t="n">
        <v>0.7461</v>
      </c>
      <c r="E342" t="n">
        <v>134.03</v>
      </c>
      <c r="F342" t="n">
        <v>104.28</v>
      </c>
      <c r="G342" t="n">
        <v>6.96</v>
      </c>
      <c r="H342" t="n">
        <v>0.12</v>
      </c>
      <c r="I342" t="n">
        <v>899</v>
      </c>
      <c r="J342" t="n">
        <v>150.44</v>
      </c>
      <c r="K342" t="n">
        <v>49.1</v>
      </c>
      <c r="L342" t="n">
        <v>1</v>
      </c>
      <c r="M342" t="n">
        <v>897</v>
      </c>
      <c r="N342" t="n">
        <v>25.34</v>
      </c>
      <c r="O342" t="n">
        <v>18787.76</v>
      </c>
      <c r="P342" t="n">
        <v>1244.97</v>
      </c>
      <c r="Q342" t="n">
        <v>1263.12</v>
      </c>
      <c r="R342" t="n">
        <v>980.1900000000001</v>
      </c>
      <c r="S342" t="n">
        <v>108.84</v>
      </c>
      <c r="T342" t="n">
        <v>430345.64</v>
      </c>
      <c r="U342" t="n">
        <v>0.11</v>
      </c>
      <c r="V342" t="n">
        <v>0.6899999999999999</v>
      </c>
      <c r="W342" t="n">
        <v>22.16</v>
      </c>
      <c r="X342" t="n">
        <v>26.65</v>
      </c>
      <c r="Y342" t="n">
        <v>0.5</v>
      </c>
      <c r="Z342" t="n">
        <v>10</v>
      </c>
    </row>
    <row r="343">
      <c r="A343" t="n">
        <v>1</v>
      </c>
      <c r="B343" t="n">
        <v>75</v>
      </c>
      <c r="C343" t="inlineStr">
        <is>
          <t xml:space="preserve">CONCLUIDO	</t>
        </is>
      </c>
      <c r="D343" t="n">
        <v>0.9756</v>
      </c>
      <c r="E343" t="n">
        <v>102.5</v>
      </c>
      <c r="F343" t="n">
        <v>88.61</v>
      </c>
      <c r="G343" t="n">
        <v>13.99</v>
      </c>
      <c r="H343" t="n">
        <v>0.23</v>
      </c>
      <c r="I343" t="n">
        <v>380</v>
      </c>
      <c r="J343" t="n">
        <v>151.83</v>
      </c>
      <c r="K343" t="n">
        <v>49.1</v>
      </c>
      <c r="L343" t="n">
        <v>2</v>
      </c>
      <c r="M343" t="n">
        <v>378</v>
      </c>
      <c r="N343" t="n">
        <v>25.73</v>
      </c>
      <c r="O343" t="n">
        <v>18959.54</v>
      </c>
      <c r="P343" t="n">
        <v>1054.71</v>
      </c>
      <c r="Q343" t="n">
        <v>1262.32</v>
      </c>
      <c r="R343" t="n">
        <v>469.25</v>
      </c>
      <c r="S343" t="n">
        <v>108.84</v>
      </c>
      <c r="T343" t="n">
        <v>177474.73</v>
      </c>
      <c r="U343" t="n">
        <v>0.23</v>
      </c>
      <c r="V343" t="n">
        <v>0.82</v>
      </c>
      <c r="W343" t="n">
        <v>21.28</v>
      </c>
      <c r="X343" t="n">
        <v>11.01</v>
      </c>
      <c r="Y343" t="n">
        <v>0.5</v>
      </c>
      <c r="Z343" t="n">
        <v>10</v>
      </c>
    </row>
    <row r="344">
      <c r="A344" t="n">
        <v>2</v>
      </c>
      <c r="B344" t="n">
        <v>75</v>
      </c>
      <c r="C344" t="inlineStr">
        <is>
          <t xml:space="preserve">CONCLUIDO	</t>
        </is>
      </c>
      <c r="D344" t="n">
        <v>1.062</v>
      </c>
      <c r="E344" t="n">
        <v>94.16</v>
      </c>
      <c r="F344" t="n">
        <v>84.52</v>
      </c>
      <c r="G344" t="n">
        <v>21.04</v>
      </c>
      <c r="H344" t="n">
        <v>0.35</v>
      </c>
      <c r="I344" t="n">
        <v>241</v>
      </c>
      <c r="J344" t="n">
        <v>153.23</v>
      </c>
      <c r="K344" t="n">
        <v>49.1</v>
      </c>
      <c r="L344" t="n">
        <v>3</v>
      </c>
      <c r="M344" t="n">
        <v>239</v>
      </c>
      <c r="N344" t="n">
        <v>26.13</v>
      </c>
      <c r="O344" t="n">
        <v>19131.85</v>
      </c>
      <c r="P344" t="n">
        <v>1002.1</v>
      </c>
      <c r="Q344" t="n">
        <v>1262.11</v>
      </c>
      <c r="R344" t="n">
        <v>336.46</v>
      </c>
      <c r="S344" t="n">
        <v>108.84</v>
      </c>
      <c r="T344" t="n">
        <v>111770.47</v>
      </c>
      <c r="U344" t="n">
        <v>0.32</v>
      </c>
      <c r="V344" t="n">
        <v>0.86</v>
      </c>
      <c r="W344" t="n">
        <v>21.05</v>
      </c>
      <c r="X344" t="n">
        <v>6.93</v>
      </c>
      <c r="Y344" t="n">
        <v>0.5</v>
      </c>
      <c r="Z344" t="n">
        <v>10</v>
      </c>
    </row>
    <row r="345">
      <c r="A345" t="n">
        <v>3</v>
      </c>
      <c r="B345" t="n">
        <v>75</v>
      </c>
      <c r="C345" t="inlineStr">
        <is>
          <t xml:space="preserve">CONCLUIDO	</t>
        </is>
      </c>
      <c r="D345" t="n">
        <v>1.1076</v>
      </c>
      <c r="E345" t="n">
        <v>90.29000000000001</v>
      </c>
      <c r="F345" t="n">
        <v>82.63</v>
      </c>
      <c r="G345" t="n">
        <v>28.17</v>
      </c>
      <c r="H345" t="n">
        <v>0.46</v>
      </c>
      <c r="I345" t="n">
        <v>176</v>
      </c>
      <c r="J345" t="n">
        <v>154.63</v>
      </c>
      <c r="K345" t="n">
        <v>49.1</v>
      </c>
      <c r="L345" t="n">
        <v>4</v>
      </c>
      <c r="M345" t="n">
        <v>174</v>
      </c>
      <c r="N345" t="n">
        <v>26.53</v>
      </c>
      <c r="O345" t="n">
        <v>19304.72</v>
      </c>
      <c r="P345" t="n">
        <v>975.52</v>
      </c>
      <c r="Q345" t="n">
        <v>1262.12</v>
      </c>
      <c r="R345" t="n">
        <v>274.84</v>
      </c>
      <c r="S345" t="n">
        <v>108.84</v>
      </c>
      <c r="T345" t="n">
        <v>81285.74000000001</v>
      </c>
      <c r="U345" t="n">
        <v>0.4</v>
      </c>
      <c r="V345" t="n">
        <v>0.88</v>
      </c>
      <c r="W345" t="n">
        <v>20.94</v>
      </c>
      <c r="X345" t="n">
        <v>5.04</v>
      </c>
      <c r="Y345" t="n">
        <v>0.5</v>
      </c>
      <c r="Z345" t="n">
        <v>10</v>
      </c>
    </row>
    <row r="346">
      <c r="A346" t="n">
        <v>4</v>
      </c>
      <c r="B346" t="n">
        <v>75</v>
      </c>
      <c r="C346" t="inlineStr">
        <is>
          <t xml:space="preserve">CONCLUIDO	</t>
        </is>
      </c>
      <c r="D346" t="n">
        <v>1.1355</v>
      </c>
      <c r="E346" t="n">
        <v>88.06999999999999</v>
      </c>
      <c r="F346" t="n">
        <v>81.54000000000001</v>
      </c>
      <c r="G346" t="n">
        <v>35.2</v>
      </c>
      <c r="H346" t="n">
        <v>0.57</v>
      </c>
      <c r="I346" t="n">
        <v>139</v>
      </c>
      <c r="J346" t="n">
        <v>156.03</v>
      </c>
      <c r="K346" t="n">
        <v>49.1</v>
      </c>
      <c r="L346" t="n">
        <v>5</v>
      </c>
      <c r="M346" t="n">
        <v>137</v>
      </c>
      <c r="N346" t="n">
        <v>26.94</v>
      </c>
      <c r="O346" t="n">
        <v>19478.15</v>
      </c>
      <c r="P346" t="n">
        <v>958.9</v>
      </c>
      <c r="Q346" t="n">
        <v>1262.01</v>
      </c>
      <c r="R346" t="n">
        <v>239.67</v>
      </c>
      <c r="S346" t="n">
        <v>108.84</v>
      </c>
      <c r="T346" t="n">
        <v>63885.47</v>
      </c>
      <c r="U346" t="n">
        <v>0.45</v>
      </c>
      <c r="V346" t="n">
        <v>0.89</v>
      </c>
      <c r="W346" t="n">
        <v>20.87</v>
      </c>
      <c r="X346" t="n">
        <v>3.95</v>
      </c>
      <c r="Y346" t="n">
        <v>0.5</v>
      </c>
      <c r="Z346" t="n">
        <v>10</v>
      </c>
    </row>
    <row r="347">
      <c r="A347" t="n">
        <v>5</v>
      </c>
      <c r="B347" t="n">
        <v>75</v>
      </c>
      <c r="C347" t="inlineStr">
        <is>
          <t xml:space="preserve">CONCLUIDO	</t>
        </is>
      </c>
      <c r="D347" t="n">
        <v>1.1547</v>
      </c>
      <c r="E347" t="n">
        <v>86.59999999999999</v>
      </c>
      <c r="F347" t="n">
        <v>80.84</v>
      </c>
      <c r="G347" t="n">
        <v>42.55</v>
      </c>
      <c r="H347" t="n">
        <v>0.67</v>
      </c>
      <c r="I347" t="n">
        <v>114</v>
      </c>
      <c r="J347" t="n">
        <v>157.44</v>
      </c>
      <c r="K347" t="n">
        <v>49.1</v>
      </c>
      <c r="L347" t="n">
        <v>6</v>
      </c>
      <c r="M347" t="n">
        <v>112</v>
      </c>
      <c r="N347" t="n">
        <v>27.35</v>
      </c>
      <c r="O347" t="n">
        <v>19652.13</v>
      </c>
      <c r="P347" t="n">
        <v>946.64</v>
      </c>
      <c r="Q347" t="n">
        <v>1262.04</v>
      </c>
      <c r="R347" t="n">
        <v>217.15</v>
      </c>
      <c r="S347" t="n">
        <v>108.84</v>
      </c>
      <c r="T347" t="n">
        <v>52752.75</v>
      </c>
      <c r="U347" t="n">
        <v>0.5</v>
      </c>
      <c r="V347" t="n">
        <v>0.9</v>
      </c>
      <c r="W347" t="n">
        <v>20.83</v>
      </c>
      <c r="X347" t="n">
        <v>3.25</v>
      </c>
      <c r="Y347" t="n">
        <v>0.5</v>
      </c>
      <c r="Z347" t="n">
        <v>10</v>
      </c>
    </row>
    <row r="348">
      <c r="A348" t="n">
        <v>6</v>
      </c>
      <c r="B348" t="n">
        <v>75</v>
      </c>
      <c r="C348" t="inlineStr">
        <is>
          <t xml:space="preserve">CONCLUIDO	</t>
        </is>
      </c>
      <c r="D348" t="n">
        <v>1.1682</v>
      </c>
      <c r="E348" t="n">
        <v>85.59999999999999</v>
      </c>
      <c r="F348" t="n">
        <v>80.36</v>
      </c>
      <c r="G348" t="n">
        <v>49.71</v>
      </c>
      <c r="H348" t="n">
        <v>0.78</v>
      </c>
      <c r="I348" t="n">
        <v>97</v>
      </c>
      <c r="J348" t="n">
        <v>158.86</v>
      </c>
      <c r="K348" t="n">
        <v>49.1</v>
      </c>
      <c r="L348" t="n">
        <v>7</v>
      </c>
      <c r="M348" t="n">
        <v>95</v>
      </c>
      <c r="N348" t="n">
        <v>27.77</v>
      </c>
      <c r="O348" t="n">
        <v>19826.68</v>
      </c>
      <c r="P348" t="n">
        <v>937.14</v>
      </c>
      <c r="Q348" t="n">
        <v>1262.02</v>
      </c>
      <c r="R348" t="n">
        <v>201.12</v>
      </c>
      <c r="S348" t="n">
        <v>108.84</v>
      </c>
      <c r="T348" t="n">
        <v>44821.5</v>
      </c>
      <c r="U348" t="n">
        <v>0.54</v>
      </c>
      <c r="V348" t="n">
        <v>0.9</v>
      </c>
      <c r="W348" t="n">
        <v>20.81</v>
      </c>
      <c r="X348" t="n">
        <v>2.78</v>
      </c>
      <c r="Y348" t="n">
        <v>0.5</v>
      </c>
      <c r="Z348" t="n">
        <v>10</v>
      </c>
    </row>
    <row r="349">
      <c r="A349" t="n">
        <v>7</v>
      </c>
      <c r="B349" t="n">
        <v>75</v>
      </c>
      <c r="C349" t="inlineStr">
        <is>
          <t xml:space="preserve">CONCLUIDO	</t>
        </is>
      </c>
      <c r="D349" t="n">
        <v>1.1792</v>
      </c>
      <c r="E349" t="n">
        <v>84.8</v>
      </c>
      <c r="F349" t="n">
        <v>79.95999999999999</v>
      </c>
      <c r="G349" t="n">
        <v>57.11</v>
      </c>
      <c r="H349" t="n">
        <v>0.88</v>
      </c>
      <c r="I349" t="n">
        <v>84</v>
      </c>
      <c r="J349" t="n">
        <v>160.28</v>
      </c>
      <c r="K349" t="n">
        <v>49.1</v>
      </c>
      <c r="L349" t="n">
        <v>8</v>
      </c>
      <c r="M349" t="n">
        <v>82</v>
      </c>
      <c r="N349" t="n">
        <v>28.19</v>
      </c>
      <c r="O349" t="n">
        <v>20001.93</v>
      </c>
      <c r="P349" t="n">
        <v>927.95</v>
      </c>
      <c r="Q349" t="n">
        <v>1262.03</v>
      </c>
      <c r="R349" t="n">
        <v>188.02</v>
      </c>
      <c r="S349" t="n">
        <v>108.84</v>
      </c>
      <c r="T349" t="n">
        <v>38337.99</v>
      </c>
      <c r="U349" t="n">
        <v>0.58</v>
      </c>
      <c r="V349" t="n">
        <v>0.91</v>
      </c>
      <c r="W349" t="n">
        <v>20.79</v>
      </c>
      <c r="X349" t="n">
        <v>2.37</v>
      </c>
      <c r="Y349" t="n">
        <v>0.5</v>
      </c>
      <c r="Z349" t="n">
        <v>10</v>
      </c>
    </row>
    <row r="350">
      <c r="A350" t="n">
        <v>8</v>
      </c>
      <c r="B350" t="n">
        <v>75</v>
      </c>
      <c r="C350" t="inlineStr">
        <is>
          <t xml:space="preserve">CONCLUIDO	</t>
        </is>
      </c>
      <c r="D350" t="n">
        <v>1.1867</v>
      </c>
      <c r="E350" t="n">
        <v>84.27</v>
      </c>
      <c r="F350" t="n">
        <v>79.7</v>
      </c>
      <c r="G350" t="n">
        <v>63.76</v>
      </c>
      <c r="H350" t="n">
        <v>0.99</v>
      </c>
      <c r="I350" t="n">
        <v>75</v>
      </c>
      <c r="J350" t="n">
        <v>161.71</v>
      </c>
      <c r="K350" t="n">
        <v>49.1</v>
      </c>
      <c r="L350" t="n">
        <v>9</v>
      </c>
      <c r="M350" t="n">
        <v>73</v>
      </c>
      <c r="N350" t="n">
        <v>28.61</v>
      </c>
      <c r="O350" t="n">
        <v>20177.64</v>
      </c>
      <c r="P350" t="n">
        <v>920.42</v>
      </c>
      <c r="Q350" t="n">
        <v>1261.99</v>
      </c>
      <c r="R350" t="n">
        <v>179.77</v>
      </c>
      <c r="S350" t="n">
        <v>108.84</v>
      </c>
      <c r="T350" t="n">
        <v>34257.8</v>
      </c>
      <c r="U350" t="n">
        <v>0.61</v>
      </c>
      <c r="V350" t="n">
        <v>0.91</v>
      </c>
      <c r="W350" t="n">
        <v>20.77</v>
      </c>
      <c r="X350" t="n">
        <v>2.11</v>
      </c>
      <c r="Y350" t="n">
        <v>0.5</v>
      </c>
      <c r="Z350" t="n">
        <v>10</v>
      </c>
    </row>
    <row r="351">
      <c r="A351" t="n">
        <v>9</v>
      </c>
      <c r="B351" t="n">
        <v>75</v>
      </c>
      <c r="C351" t="inlineStr">
        <is>
          <t xml:space="preserve">CONCLUIDO	</t>
        </is>
      </c>
      <c r="D351" t="n">
        <v>1.1936</v>
      </c>
      <c r="E351" t="n">
        <v>83.78</v>
      </c>
      <c r="F351" t="n">
        <v>79.45</v>
      </c>
      <c r="G351" t="n">
        <v>71.15000000000001</v>
      </c>
      <c r="H351" t="n">
        <v>1.09</v>
      </c>
      <c r="I351" t="n">
        <v>67</v>
      </c>
      <c r="J351" t="n">
        <v>163.13</v>
      </c>
      <c r="K351" t="n">
        <v>49.1</v>
      </c>
      <c r="L351" t="n">
        <v>10</v>
      </c>
      <c r="M351" t="n">
        <v>65</v>
      </c>
      <c r="N351" t="n">
        <v>29.04</v>
      </c>
      <c r="O351" t="n">
        <v>20353.94</v>
      </c>
      <c r="P351" t="n">
        <v>914.24</v>
      </c>
      <c r="Q351" t="n">
        <v>1261.93</v>
      </c>
      <c r="R351" t="n">
        <v>172.18</v>
      </c>
      <c r="S351" t="n">
        <v>108.84</v>
      </c>
      <c r="T351" t="n">
        <v>30501.38</v>
      </c>
      <c r="U351" t="n">
        <v>0.63</v>
      </c>
      <c r="V351" t="n">
        <v>0.91</v>
      </c>
      <c r="W351" t="n">
        <v>20.75</v>
      </c>
      <c r="X351" t="n">
        <v>1.87</v>
      </c>
      <c r="Y351" t="n">
        <v>0.5</v>
      </c>
      <c r="Z351" t="n">
        <v>10</v>
      </c>
    </row>
    <row r="352">
      <c r="A352" t="n">
        <v>10</v>
      </c>
      <c r="B352" t="n">
        <v>75</v>
      </c>
      <c r="C352" t="inlineStr">
        <is>
          <t xml:space="preserve">CONCLUIDO	</t>
        </is>
      </c>
      <c r="D352" t="n">
        <v>1.1986</v>
      </c>
      <c r="E352" t="n">
        <v>83.43000000000001</v>
      </c>
      <c r="F352" t="n">
        <v>79.29000000000001</v>
      </c>
      <c r="G352" t="n">
        <v>77.98999999999999</v>
      </c>
      <c r="H352" t="n">
        <v>1.18</v>
      </c>
      <c r="I352" t="n">
        <v>61</v>
      </c>
      <c r="J352" t="n">
        <v>164.57</v>
      </c>
      <c r="K352" t="n">
        <v>49.1</v>
      </c>
      <c r="L352" t="n">
        <v>11</v>
      </c>
      <c r="M352" t="n">
        <v>59</v>
      </c>
      <c r="N352" t="n">
        <v>29.47</v>
      </c>
      <c r="O352" t="n">
        <v>20530.82</v>
      </c>
      <c r="P352" t="n">
        <v>907.79</v>
      </c>
      <c r="Q352" t="n">
        <v>1261.94</v>
      </c>
      <c r="R352" t="n">
        <v>166.36</v>
      </c>
      <c r="S352" t="n">
        <v>108.84</v>
      </c>
      <c r="T352" t="n">
        <v>27620.95</v>
      </c>
      <c r="U352" t="n">
        <v>0.65</v>
      </c>
      <c r="V352" t="n">
        <v>0.91</v>
      </c>
      <c r="W352" t="n">
        <v>20.75</v>
      </c>
      <c r="X352" t="n">
        <v>1.7</v>
      </c>
      <c r="Y352" t="n">
        <v>0.5</v>
      </c>
      <c r="Z352" t="n">
        <v>10</v>
      </c>
    </row>
    <row r="353">
      <c r="A353" t="n">
        <v>11</v>
      </c>
      <c r="B353" t="n">
        <v>75</v>
      </c>
      <c r="C353" t="inlineStr">
        <is>
          <t xml:space="preserve">CONCLUIDO	</t>
        </is>
      </c>
      <c r="D353" t="n">
        <v>1.2032</v>
      </c>
      <c r="E353" t="n">
        <v>83.11</v>
      </c>
      <c r="F353" t="n">
        <v>79.15000000000001</v>
      </c>
      <c r="G353" t="n">
        <v>86.34999999999999</v>
      </c>
      <c r="H353" t="n">
        <v>1.28</v>
      </c>
      <c r="I353" t="n">
        <v>55</v>
      </c>
      <c r="J353" t="n">
        <v>166.01</v>
      </c>
      <c r="K353" t="n">
        <v>49.1</v>
      </c>
      <c r="L353" t="n">
        <v>12</v>
      </c>
      <c r="M353" t="n">
        <v>53</v>
      </c>
      <c r="N353" t="n">
        <v>29.91</v>
      </c>
      <c r="O353" t="n">
        <v>20708.3</v>
      </c>
      <c r="P353" t="n">
        <v>903.13</v>
      </c>
      <c r="Q353" t="n">
        <v>1261.92</v>
      </c>
      <c r="R353" t="n">
        <v>161.98</v>
      </c>
      <c r="S353" t="n">
        <v>108.84</v>
      </c>
      <c r="T353" t="n">
        <v>25463.76</v>
      </c>
      <c r="U353" t="n">
        <v>0.67</v>
      </c>
      <c r="V353" t="n">
        <v>0.92</v>
      </c>
      <c r="W353" t="n">
        <v>20.74</v>
      </c>
      <c r="X353" t="n">
        <v>1.57</v>
      </c>
      <c r="Y353" t="n">
        <v>0.5</v>
      </c>
      <c r="Z353" t="n">
        <v>10</v>
      </c>
    </row>
    <row r="354">
      <c r="A354" t="n">
        <v>12</v>
      </c>
      <c r="B354" t="n">
        <v>75</v>
      </c>
      <c r="C354" t="inlineStr">
        <is>
          <t xml:space="preserve">CONCLUIDO	</t>
        </is>
      </c>
      <c r="D354" t="n">
        <v>1.2068</v>
      </c>
      <c r="E354" t="n">
        <v>82.86</v>
      </c>
      <c r="F354" t="n">
        <v>79.03</v>
      </c>
      <c r="G354" t="n">
        <v>92.97</v>
      </c>
      <c r="H354" t="n">
        <v>1.38</v>
      </c>
      <c r="I354" t="n">
        <v>51</v>
      </c>
      <c r="J354" t="n">
        <v>167.45</v>
      </c>
      <c r="K354" t="n">
        <v>49.1</v>
      </c>
      <c r="L354" t="n">
        <v>13</v>
      </c>
      <c r="M354" t="n">
        <v>49</v>
      </c>
      <c r="N354" t="n">
        <v>30.36</v>
      </c>
      <c r="O354" t="n">
        <v>20886.38</v>
      </c>
      <c r="P354" t="n">
        <v>896.8</v>
      </c>
      <c r="Q354" t="n">
        <v>1261.93</v>
      </c>
      <c r="R354" t="n">
        <v>158.09</v>
      </c>
      <c r="S354" t="n">
        <v>108.84</v>
      </c>
      <c r="T354" t="n">
        <v>23537.39</v>
      </c>
      <c r="U354" t="n">
        <v>0.6899999999999999</v>
      </c>
      <c r="V354" t="n">
        <v>0.92</v>
      </c>
      <c r="W354" t="n">
        <v>20.73</v>
      </c>
      <c r="X354" t="n">
        <v>1.44</v>
      </c>
      <c r="Y354" t="n">
        <v>0.5</v>
      </c>
      <c r="Z354" t="n">
        <v>10</v>
      </c>
    </row>
    <row r="355">
      <c r="A355" t="n">
        <v>13</v>
      </c>
      <c r="B355" t="n">
        <v>75</v>
      </c>
      <c r="C355" t="inlineStr">
        <is>
          <t xml:space="preserve">CONCLUIDO	</t>
        </is>
      </c>
      <c r="D355" t="n">
        <v>1.2106</v>
      </c>
      <c r="E355" t="n">
        <v>82.59999999999999</v>
      </c>
      <c r="F355" t="n">
        <v>78.89</v>
      </c>
      <c r="G355" t="n">
        <v>100.71</v>
      </c>
      <c r="H355" t="n">
        <v>1.47</v>
      </c>
      <c r="I355" t="n">
        <v>47</v>
      </c>
      <c r="J355" t="n">
        <v>168.9</v>
      </c>
      <c r="K355" t="n">
        <v>49.1</v>
      </c>
      <c r="L355" t="n">
        <v>14</v>
      </c>
      <c r="M355" t="n">
        <v>45</v>
      </c>
      <c r="N355" t="n">
        <v>30.81</v>
      </c>
      <c r="O355" t="n">
        <v>21065.06</v>
      </c>
      <c r="P355" t="n">
        <v>891.14</v>
      </c>
      <c r="Q355" t="n">
        <v>1261.93</v>
      </c>
      <c r="R355" t="n">
        <v>153.51</v>
      </c>
      <c r="S355" t="n">
        <v>108.84</v>
      </c>
      <c r="T355" t="n">
        <v>21267.95</v>
      </c>
      <c r="U355" t="n">
        <v>0.71</v>
      </c>
      <c r="V355" t="n">
        <v>0.92</v>
      </c>
      <c r="W355" t="n">
        <v>20.72</v>
      </c>
      <c r="X355" t="n">
        <v>1.3</v>
      </c>
      <c r="Y355" t="n">
        <v>0.5</v>
      </c>
      <c r="Z355" t="n">
        <v>10</v>
      </c>
    </row>
    <row r="356">
      <c r="A356" t="n">
        <v>14</v>
      </c>
      <c r="B356" t="n">
        <v>75</v>
      </c>
      <c r="C356" t="inlineStr">
        <is>
          <t xml:space="preserve">CONCLUIDO	</t>
        </is>
      </c>
      <c r="D356" t="n">
        <v>1.2128</v>
      </c>
      <c r="E356" t="n">
        <v>82.45999999999999</v>
      </c>
      <c r="F356" t="n">
        <v>78.84</v>
      </c>
      <c r="G356" t="n">
        <v>107.5</v>
      </c>
      <c r="H356" t="n">
        <v>1.56</v>
      </c>
      <c r="I356" t="n">
        <v>44</v>
      </c>
      <c r="J356" t="n">
        <v>170.35</v>
      </c>
      <c r="K356" t="n">
        <v>49.1</v>
      </c>
      <c r="L356" t="n">
        <v>15</v>
      </c>
      <c r="M356" t="n">
        <v>42</v>
      </c>
      <c r="N356" t="n">
        <v>31.26</v>
      </c>
      <c r="O356" t="n">
        <v>21244.37</v>
      </c>
      <c r="P356" t="n">
        <v>886.88</v>
      </c>
      <c r="Q356" t="n">
        <v>1261.9</v>
      </c>
      <c r="R356" t="n">
        <v>152.01</v>
      </c>
      <c r="S356" t="n">
        <v>108.84</v>
      </c>
      <c r="T356" t="n">
        <v>20533.87</v>
      </c>
      <c r="U356" t="n">
        <v>0.72</v>
      </c>
      <c r="V356" t="n">
        <v>0.92</v>
      </c>
      <c r="W356" t="n">
        <v>20.71</v>
      </c>
      <c r="X356" t="n">
        <v>1.25</v>
      </c>
      <c r="Y356" t="n">
        <v>0.5</v>
      </c>
      <c r="Z356" t="n">
        <v>10</v>
      </c>
    </row>
    <row r="357">
      <c r="A357" t="n">
        <v>15</v>
      </c>
      <c r="B357" t="n">
        <v>75</v>
      </c>
      <c r="C357" t="inlineStr">
        <is>
          <t xml:space="preserve">CONCLUIDO	</t>
        </is>
      </c>
      <c r="D357" t="n">
        <v>1.2159</v>
      </c>
      <c r="E357" t="n">
        <v>82.23999999999999</v>
      </c>
      <c r="F357" t="n">
        <v>78.70999999999999</v>
      </c>
      <c r="G357" t="n">
        <v>115.19</v>
      </c>
      <c r="H357" t="n">
        <v>1.65</v>
      </c>
      <c r="I357" t="n">
        <v>41</v>
      </c>
      <c r="J357" t="n">
        <v>171.81</v>
      </c>
      <c r="K357" t="n">
        <v>49.1</v>
      </c>
      <c r="L357" t="n">
        <v>16</v>
      </c>
      <c r="M357" t="n">
        <v>39</v>
      </c>
      <c r="N357" t="n">
        <v>31.72</v>
      </c>
      <c r="O357" t="n">
        <v>21424.29</v>
      </c>
      <c r="P357" t="n">
        <v>881.08</v>
      </c>
      <c r="Q357" t="n">
        <v>1261.91</v>
      </c>
      <c r="R357" t="n">
        <v>147.97</v>
      </c>
      <c r="S357" t="n">
        <v>108.84</v>
      </c>
      <c r="T357" t="n">
        <v>18525.91</v>
      </c>
      <c r="U357" t="n">
        <v>0.74</v>
      </c>
      <c r="V357" t="n">
        <v>0.92</v>
      </c>
      <c r="W357" t="n">
        <v>20.71</v>
      </c>
      <c r="X357" t="n">
        <v>1.13</v>
      </c>
      <c r="Y357" t="n">
        <v>0.5</v>
      </c>
      <c r="Z357" t="n">
        <v>10</v>
      </c>
    </row>
    <row r="358">
      <c r="A358" t="n">
        <v>16</v>
      </c>
      <c r="B358" t="n">
        <v>75</v>
      </c>
      <c r="C358" t="inlineStr">
        <is>
          <t xml:space="preserve">CONCLUIDO	</t>
        </is>
      </c>
      <c r="D358" t="n">
        <v>1.2182</v>
      </c>
      <c r="E358" t="n">
        <v>82.09</v>
      </c>
      <c r="F358" t="n">
        <v>78.65000000000001</v>
      </c>
      <c r="G358" t="n">
        <v>124.19</v>
      </c>
      <c r="H358" t="n">
        <v>1.74</v>
      </c>
      <c r="I358" t="n">
        <v>38</v>
      </c>
      <c r="J358" t="n">
        <v>173.28</v>
      </c>
      <c r="K358" t="n">
        <v>49.1</v>
      </c>
      <c r="L358" t="n">
        <v>17</v>
      </c>
      <c r="M358" t="n">
        <v>36</v>
      </c>
      <c r="N358" t="n">
        <v>32.18</v>
      </c>
      <c r="O358" t="n">
        <v>21604.83</v>
      </c>
      <c r="P358" t="n">
        <v>876.71</v>
      </c>
      <c r="Q358" t="n">
        <v>1261.9</v>
      </c>
      <c r="R358" t="n">
        <v>145.66</v>
      </c>
      <c r="S358" t="n">
        <v>108.84</v>
      </c>
      <c r="T358" t="n">
        <v>17390.06</v>
      </c>
      <c r="U358" t="n">
        <v>0.75</v>
      </c>
      <c r="V358" t="n">
        <v>0.92</v>
      </c>
      <c r="W358" t="n">
        <v>20.71</v>
      </c>
      <c r="X358" t="n">
        <v>1.07</v>
      </c>
      <c r="Y358" t="n">
        <v>0.5</v>
      </c>
      <c r="Z358" t="n">
        <v>10</v>
      </c>
    </row>
    <row r="359">
      <c r="A359" t="n">
        <v>17</v>
      </c>
      <c r="B359" t="n">
        <v>75</v>
      </c>
      <c r="C359" t="inlineStr">
        <is>
          <t xml:space="preserve">CONCLUIDO	</t>
        </is>
      </c>
      <c r="D359" t="n">
        <v>1.2202</v>
      </c>
      <c r="E359" t="n">
        <v>81.95999999999999</v>
      </c>
      <c r="F359" t="n">
        <v>78.58</v>
      </c>
      <c r="G359" t="n">
        <v>130.97</v>
      </c>
      <c r="H359" t="n">
        <v>1.83</v>
      </c>
      <c r="I359" t="n">
        <v>36</v>
      </c>
      <c r="J359" t="n">
        <v>174.75</v>
      </c>
      <c r="K359" t="n">
        <v>49.1</v>
      </c>
      <c r="L359" t="n">
        <v>18</v>
      </c>
      <c r="M359" t="n">
        <v>34</v>
      </c>
      <c r="N359" t="n">
        <v>32.65</v>
      </c>
      <c r="O359" t="n">
        <v>21786.02</v>
      </c>
      <c r="P359" t="n">
        <v>871.99</v>
      </c>
      <c r="Q359" t="n">
        <v>1261.88</v>
      </c>
      <c r="R359" t="n">
        <v>143.65</v>
      </c>
      <c r="S359" t="n">
        <v>108.84</v>
      </c>
      <c r="T359" t="n">
        <v>16391.89</v>
      </c>
      <c r="U359" t="n">
        <v>0.76</v>
      </c>
      <c r="V359" t="n">
        <v>0.92</v>
      </c>
      <c r="W359" t="n">
        <v>20.7</v>
      </c>
      <c r="X359" t="n">
        <v>1</v>
      </c>
      <c r="Y359" t="n">
        <v>0.5</v>
      </c>
      <c r="Z359" t="n">
        <v>10</v>
      </c>
    </row>
    <row r="360">
      <c r="A360" t="n">
        <v>18</v>
      </c>
      <c r="B360" t="n">
        <v>75</v>
      </c>
      <c r="C360" t="inlineStr">
        <is>
          <t xml:space="preserve">CONCLUIDO	</t>
        </is>
      </c>
      <c r="D360" t="n">
        <v>1.2219</v>
      </c>
      <c r="E360" t="n">
        <v>81.84</v>
      </c>
      <c r="F360" t="n">
        <v>78.53</v>
      </c>
      <c r="G360" t="n">
        <v>138.58</v>
      </c>
      <c r="H360" t="n">
        <v>1.91</v>
      </c>
      <c r="I360" t="n">
        <v>34</v>
      </c>
      <c r="J360" t="n">
        <v>176.22</v>
      </c>
      <c r="K360" t="n">
        <v>49.1</v>
      </c>
      <c r="L360" t="n">
        <v>19</v>
      </c>
      <c r="M360" t="n">
        <v>32</v>
      </c>
      <c r="N360" t="n">
        <v>33.13</v>
      </c>
      <c r="O360" t="n">
        <v>21967.84</v>
      </c>
      <c r="P360" t="n">
        <v>866.64</v>
      </c>
      <c r="Q360" t="n">
        <v>1261.92</v>
      </c>
      <c r="R360" t="n">
        <v>141.58</v>
      </c>
      <c r="S360" t="n">
        <v>108.84</v>
      </c>
      <c r="T360" t="n">
        <v>15367.59</v>
      </c>
      <c r="U360" t="n">
        <v>0.77</v>
      </c>
      <c r="V360" t="n">
        <v>0.92</v>
      </c>
      <c r="W360" t="n">
        <v>20.7</v>
      </c>
      <c r="X360" t="n">
        <v>0.9399999999999999</v>
      </c>
      <c r="Y360" t="n">
        <v>0.5</v>
      </c>
      <c r="Z360" t="n">
        <v>10</v>
      </c>
    </row>
    <row r="361">
      <c r="A361" t="n">
        <v>19</v>
      </c>
      <c r="B361" t="n">
        <v>75</v>
      </c>
      <c r="C361" t="inlineStr">
        <is>
          <t xml:space="preserve">CONCLUIDO	</t>
        </is>
      </c>
      <c r="D361" t="n">
        <v>1.2236</v>
      </c>
      <c r="E361" t="n">
        <v>81.73</v>
      </c>
      <c r="F361" t="n">
        <v>78.47</v>
      </c>
      <c r="G361" t="n">
        <v>147.13</v>
      </c>
      <c r="H361" t="n">
        <v>2</v>
      </c>
      <c r="I361" t="n">
        <v>32</v>
      </c>
      <c r="J361" t="n">
        <v>177.7</v>
      </c>
      <c r="K361" t="n">
        <v>49.1</v>
      </c>
      <c r="L361" t="n">
        <v>20</v>
      </c>
      <c r="M361" t="n">
        <v>30</v>
      </c>
      <c r="N361" t="n">
        <v>33.61</v>
      </c>
      <c r="O361" t="n">
        <v>22150.3</v>
      </c>
      <c r="P361" t="n">
        <v>863.1</v>
      </c>
      <c r="Q361" t="n">
        <v>1261.91</v>
      </c>
      <c r="R361" t="n">
        <v>140.05</v>
      </c>
      <c r="S361" t="n">
        <v>108.84</v>
      </c>
      <c r="T361" t="n">
        <v>14614.29</v>
      </c>
      <c r="U361" t="n">
        <v>0.78</v>
      </c>
      <c r="V361" t="n">
        <v>0.92</v>
      </c>
      <c r="W361" t="n">
        <v>20.69</v>
      </c>
      <c r="X361" t="n">
        <v>0.89</v>
      </c>
      <c r="Y361" t="n">
        <v>0.5</v>
      </c>
      <c r="Z361" t="n">
        <v>10</v>
      </c>
    </row>
    <row r="362">
      <c r="A362" t="n">
        <v>20</v>
      </c>
      <c r="B362" t="n">
        <v>75</v>
      </c>
      <c r="C362" t="inlineStr">
        <is>
          <t xml:space="preserve">CONCLUIDO	</t>
        </is>
      </c>
      <c r="D362" t="n">
        <v>1.2246</v>
      </c>
      <c r="E362" t="n">
        <v>81.66</v>
      </c>
      <c r="F362" t="n">
        <v>78.44</v>
      </c>
      <c r="G362" t="n">
        <v>151.82</v>
      </c>
      <c r="H362" t="n">
        <v>2.08</v>
      </c>
      <c r="I362" t="n">
        <v>31</v>
      </c>
      <c r="J362" t="n">
        <v>179.18</v>
      </c>
      <c r="K362" t="n">
        <v>49.1</v>
      </c>
      <c r="L362" t="n">
        <v>21</v>
      </c>
      <c r="M362" t="n">
        <v>29</v>
      </c>
      <c r="N362" t="n">
        <v>34.09</v>
      </c>
      <c r="O362" t="n">
        <v>22333.43</v>
      </c>
      <c r="P362" t="n">
        <v>858.61</v>
      </c>
      <c r="Q362" t="n">
        <v>1261.9</v>
      </c>
      <c r="R362" t="n">
        <v>138.93</v>
      </c>
      <c r="S362" t="n">
        <v>108.84</v>
      </c>
      <c r="T362" t="n">
        <v>14055.23</v>
      </c>
      <c r="U362" t="n">
        <v>0.78</v>
      </c>
      <c r="V362" t="n">
        <v>0.92</v>
      </c>
      <c r="W362" t="n">
        <v>20.69</v>
      </c>
      <c r="X362" t="n">
        <v>0.86</v>
      </c>
      <c r="Y362" t="n">
        <v>0.5</v>
      </c>
      <c r="Z362" t="n">
        <v>10</v>
      </c>
    </row>
    <row r="363">
      <c r="A363" t="n">
        <v>21</v>
      </c>
      <c r="B363" t="n">
        <v>75</v>
      </c>
      <c r="C363" t="inlineStr">
        <is>
          <t xml:space="preserve">CONCLUIDO	</t>
        </is>
      </c>
      <c r="D363" t="n">
        <v>1.2262</v>
      </c>
      <c r="E363" t="n">
        <v>81.55</v>
      </c>
      <c r="F363" t="n">
        <v>78.39</v>
      </c>
      <c r="G363" t="n">
        <v>162.19</v>
      </c>
      <c r="H363" t="n">
        <v>2.16</v>
      </c>
      <c r="I363" t="n">
        <v>29</v>
      </c>
      <c r="J363" t="n">
        <v>180.67</v>
      </c>
      <c r="K363" t="n">
        <v>49.1</v>
      </c>
      <c r="L363" t="n">
        <v>22</v>
      </c>
      <c r="M363" t="n">
        <v>27</v>
      </c>
      <c r="N363" t="n">
        <v>34.58</v>
      </c>
      <c r="O363" t="n">
        <v>22517.21</v>
      </c>
      <c r="P363" t="n">
        <v>854.08</v>
      </c>
      <c r="Q363" t="n">
        <v>1261.92</v>
      </c>
      <c r="R363" t="n">
        <v>137.26</v>
      </c>
      <c r="S363" t="n">
        <v>108.84</v>
      </c>
      <c r="T363" t="n">
        <v>13230.42</v>
      </c>
      <c r="U363" t="n">
        <v>0.79</v>
      </c>
      <c r="V363" t="n">
        <v>0.92</v>
      </c>
      <c r="W363" t="n">
        <v>20.69</v>
      </c>
      <c r="X363" t="n">
        <v>0.8100000000000001</v>
      </c>
      <c r="Y363" t="n">
        <v>0.5</v>
      </c>
      <c r="Z363" t="n">
        <v>10</v>
      </c>
    </row>
    <row r="364">
      <c r="A364" t="n">
        <v>22</v>
      </c>
      <c r="B364" t="n">
        <v>75</v>
      </c>
      <c r="C364" t="inlineStr">
        <is>
          <t xml:space="preserve">CONCLUIDO	</t>
        </is>
      </c>
      <c r="D364" t="n">
        <v>1.2273</v>
      </c>
      <c r="E364" t="n">
        <v>81.48</v>
      </c>
      <c r="F364" t="n">
        <v>78.34999999999999</v>
      </c>
      <c r="G364" t="n">
        <v>167.89</v>
      </c>
      <c r="H364" t="n">
        <v>2.24</v>
      </c>
      <c r="I364" t="n">
        <v>28</v>
      </c>
      <c r="J364" t="n">
        <v>182.17</v>
      </c>
      <c r="K364" t="n">
        <v>49.1</v>
      </c>
      <c r="L364" t="n">
        <v>23</v>
      </c>
      <c r="M364" t="n">
        <v>26</v>
      </c>
      <c r="N364" t="n">
        <v>35.08</v>
      </c>
      <c r="O364" t="n">
        <v>22701.78</v>
      </c>
      <c r="P364" t="n">
        <v>849.15</v>
      </c>
      <c r="Q364" t="n">
        <v>1261.91</v>
      </c>
      <c r="R364" t="n">
        <v>135.98</v>
      </c>
      <c r="S364" t="n">
        <v>108.84</v>
      </c>
      <c r="T364" t="n">
        <v>12595.84</v>
      </c>
      <c r="U364" t="n">
        <v>0.8</v>
      </c>
      <c r="V364" t="n">
        <v>0.92</v>
      </c>
      <c r="W364" t="n">
        <v>20.69</v>
      </c>
      <c r="X364" t="n">
        <v>0.77</v>
      </c>
      <c r="Y364" t="n">
        <v>0.5</v>
      </c>
      <c r="Z364" t="n">
        <v>10</v>
      </c>
    </row>
    <row r="365">
      <c r="A365" t="n">
        <v>23</v>
      </c>
      <c r="B365" t="n">
        <v>75</v>
      </c>
      <c r="C365" t="inlineStr">
        <is>
          <t xml:space="preserve">CONCLUIDO	</t>
        </is>
      </c>
      <c r="D365" t="n">
        <v>1.2281</v>
      </c>
      <c r="E365" t="n">
        <v>81.42</v>
      </c>
      <c r="F365" t="n">
        <v>78.31999999999999</v>
      </c>
      <c r="G365" t="n">
        <v>174.05</v>
      </c>
      <c r="H365" t="n">
        <v>2.32</v>
      </c>
      <c r="I365" t="n">
        <v>27</v>
      </c>
      <c r="J365" t="n">
        <v>183.67</v>
      </c>
      <c r="K365" t="n">
        <v>49.1</v>
      </c>
      <c r="L365" t="n">
        <v>24</v>
      </c>
      <c r="M365" t="n">
        <v>25</v>
      </c>
      <c r="N365" t="n">
        <v>35.58</v>
      </c>
      <c r="O365" t="n">
        <v>22886.92</v>
      </c>
      <c r="P365" t="n">
        <v>841.8099999999999</v>
      </c>
      <c r="Q365" t="n">
        <v>1261.91</v>
      </c>
      <c r="R365" t="n">
        <v>135.03</v>
      </c>
      <c r="S365" t="n">
        <v>108.84</v>
      </c>
      <c r="T365" t="n">
        <v>12129.61</v>
      </c>
      <c r="U365" t="n">
        <v>0.8100000000000001</v>
      </c>
      <c r="V365" t="n">
        <v>0.92</v>
      </c>
      <c r="W365" t="n">
        <v>20.69</v>
      </c>
      <c r="X365" t="n">
        <v>0.74</v>
      </c>
      <c r="Y365" t="n">
        <v>0.5</v>
      </c>
      <c r="Z365" t="n">
        <v>10</v>
      </c>
    </row>
    <row r="366">
      <c r="A366" t="n">
        <v>24</v>
      </c>
      <c r="B366" t="n">
        <v>75</v>
      </c>
      <c r="C366" t="inlineStr">
        <is>
          <t xml:space="preserve">CONCLUIDO	</t>
        </is>
      </c>
      <c r="D366" t="n">
        <v>1.2297</v>
      </c>
      <c r="E366" t="n">
        <v>81.31999999999999</v>
      </c>
      <c r="F366" t="n">
        <v>78.28</v>
      </c>
      <c r="G366" t="n">
        <v>187.88</v>
      </c>
      <c r="H366" t="n">
        <v>2.4</v>
      </c>
      <c r="I366" t="n">
        <v>25</v>
      </c>
      <c r="J366" t="n">
        <v>185.18</v>
      </c>
      <c r="K366" t="n">
        <v>49.1</v>
      </c>
      <c r="L366" t="n">
        <v>25</v>
      </c>
      <c r="M366" t="n">
        <v>23</v>
      </c>
      <c r="N366" t="n">
        <v>36.08</v>
      </c>
      <c r="O366" t="n">
        <v>23072.73</v>
      </c>
      <c r="P366" t="n">
        <v>837.4</v>
      </c>
      <c r="Q366" t="n">
        <v>1261.9</v>
      </c>
      <c r="R366" t="n">
        <v>133.82</v>
      </c>
      <c r="S366" t="n">
        <v>108.84</v>
      </c>
      <c r="T366" t="n">
        <v>11531.36</v>
      </c>
      <c r="U366" t="n">
        <v>0.8100000000000001</v>
      </c>
      <c r="V366" t="n">
        <v>0.93</v>
      </c>
      <c r="W366" t="n">
        <v>20.69</v>
      </c>
      <c r="X366" t="n">
        <v>0.7</v>
      </c>
      <c r="Y366" t="n">
        <v>0.5</v>
      </c>
      <c r="Z366" t="n">
        <v>10</v>
      </c>
    </row>
    <row r="367">
      <c r="A367" t="n">
        <v>25</v>
      </c>
      <c r="B367" t="n">
        <v>75</v>
      </c>
      <c r="C367" t="inlineStr">
        <is>
          <t xml:space="preserve">CONCLUIDO	</t>
        </is>
      </c>
      <c r="D367" t="n">
        <v>1.2309</v>
      </c>
      <c r="E367" t="n">
        <v>81.23999999999999</v>
      </c>
      <c r="F367" t="n">
        <v>78.23</v>
      </c>
      <c r="G367" t="n">
        <v>195.57</v>
      </c>
      <c r="H367" t="n">
        <v>2.47</v>
      </c>
      <c r="I367" t="n">
        <v>24</v>
      </c>
      <c r="J367" t="n">
        <v>186.69</v>
      </c>
      <c r="K367" t="n">
        <v>49.1</v>
      </c>
      <c r="L367" t="n">
        <v>26</v>
      </c>
      <c r="M367" t="n">
        <v>22</v>
      </c>
      <c r="N367" t="n">
        <v>36.6</v>
      </c>
      <c r="O367" t="n">
        <v>23259.24</v>
      </c>
      <c r="P367" t="n">
        <v>832.63</v>
      </c>
      <c r="Q367" t="n">
        <v>1261.94</v>
      </c>
      <c r="R367" t="n">
        <v>132.08</v>
      </c>
      <c r="S367" t="n">
        <v>108.84</v>
      </c>
      <c r="T367" t="n">
        <v>10667.81</v>
      </c>
      <c r="U367" t="n">
        <v>0.82</v>
      </c>
      <c r="V367" t="n">
        <v>0.93</v>
      </c>
      <c r="W367" t="n">
        <v>20.68</v>
      </c>
      <c r="X367" t="n">
        <v>0.65</v>
      </c>
      <c r="Y367" t="n">
        <v>0.5</v>
      </c>
      <c r="Z367" t="n">
        <v>10</v>
      </c>
    </row>
    <row r="368">
      <c r="A368" t="n">
        <v>26</v>
      </c>
      <c r="B368" t="n">
        <v>75</v>
      </c>
      <c r="C368" t="inlineStr">
        <is>
          <t xml:space="preserve">CONCLUIDO	</t>
        </is>
      </c>
      <c r="D368" t="n">
        <v>1.2316</v>
      </c>
      <c r="E368" t="n">
        <v>81.19</v>
      </c>
      <c r="F368" t="n">
        <v>78.20999999999999</v>
      </c>
      <c r="G368" t="n">
        <v>204.03</v>
      </c>
      <c r="H368" t="n">
        <v>2.55</v>
      </c>
      <c r="I368" t="n">
        <v>23</v>
      </c>
      <c r="J368" t="n">
        <v>188.21</v>
      </c>
      <c r="K368" t="n">
        <v>49.1</v>
      </c>
      <c r="L368" t="n">
        <v>27</v>
      </c>
      <c r="M368" t="n">
        <v>21</v>
      </c>
      <c r="N368" t="n">
        <v>37.11</v>
      </c>
      <c r="O368" t="n">
        <v>23446.45</v>
      </c>
      <c r="P368" t="n">
        <v>830.1799999999999</v>
      </c>
      <c r="Q368" t="n">
        <v>1261.91</v>
      </c>
      <c r="R368" t="n">
        <v>131.6</v>
      </c>
      <c r="S368" t="n">
        <v>108.84</v>
      </c>
      <c r="T368" t="n">
        <v>10432.42</v>
      </c>
      <c r="U368" t="n">
        <v>0.83</v>
      </c>
      <c r="V368" t="n">
        <v>0.93</v>
      </c>
      <c r="W368" t="n">
        <v>20.68</v>
      </c>
      <c r="X368" t="n">
        <v>0.63</v>
      </c>
      <c r="Y368" t="n">
        <v>0.5</v>
      </c>
      <c r="Z368" t="n">
        <v>10</v>
      </c>
    </row>
    <row r="369">
      <c r="A369" t="n">
        <v>27</v>
      </c>
      <c r="B369" t="n">
        <v>75</v>
      </c>
      <c r="C369" t="inlineStr">
        <is>
          <t xml:space="preserve">CONCLUIDO	</t>
        </is>
      </c>
      <c r="D369" t="n">
        <v>1.2312</v>
      </c>
      <c r="E369" t="n">
        <v>81.22</v>
      </c>
      <c r="F369" t="n">
        <v>78.23999999999999</v>
      </c>
      <c r="G369" t="n">
        <v>204.11</v>
      </c>
      <c r="H369" t="n">
        <v>2.62</v>
      </c>
      <c r="I369" t="n">
        <v>23</v>
      </c>
      <c r="J369" t="n">
        <v>189.73</v>
      </c>
      <c r="K369" t="n">
        <v>49.1</v>
      </c>
      <c r="L369" t="n">
        <v>28</v>
      </c>
      <c r="M369" t="n">
        <v>21</v>
      </c>
      <c r="N369" t="n">
        <v>37.64</v>
      </c>
      <c r="O369" t="n">
        <v>23634.36</v>
      </c>
      <c r="P369" t="n">
        <v>825.8099999999999</v>
      </c>
      <c r="Q369" t="n">
        <v>1261.9</v>
      </c>
      <c r="R369" t="n">
        <v>132.62</v>
      </c>
      <c r="S369" t="n">
        <v>108.84</v>
      </c>
      <c r="T369" t="n">
        <v>10944.39</v>
      </c>
      <c r="U369" t="n">
        <v>0.82</v>
      </c>
      <c r="V369" t="n">
        <v>0.93</v>
      </c>
      <c r="W369" t="n">
        <v>20.68</v>
      </c>
      <c r="X369" t="n">
        <v>0.66</v>
      </c>
      <c r="Y369" t="n">
        <v>0.5</v>
      </c>
      <c r="Z369" t="n">
        <v>10</v>
      </c>
    </row>
    <row r="370">
      <c r="A370" t="n">
        <v>28</v>
      </c>
      <c r="B370" t="n">
        <v>75</v>
      </c>
      <c r="C370" t="inlineStr">
        <is>
          <t xml:space="preserve">CONCLUIDO	</t>
        </is>
      </c>
      <c r="D370" t="n">
        <v>1.2325</v>
      </c>
      <c r="E370" t="n">
        <v>81.14</v>
      </c>
      <c r="F370" t="n">
        <v>78.19</v>
      </c>
      <c r="G370" t="n">
        <v>213.24</v>
      </c>
      <c r="H370" t="n">
        <v>2.69</v>
      </c>
      <c r="I370" t="n">
        <v>22</v>
      </c>
      <c r="J370" t="n">
        <v>191.26</v>
      </c>
      <c r="K370" t="n">
        <v>49.1</v>
      </c>
      <c r="L370" t="n">
        <v>29</v>
      </c>
      <c r="M370" t="n">
        <v>20</v>
      </c>
      <c r="N370" t="n">
        <v>38.17</v>
      </c>
      <c r="O370" t="n">
        <v>23822.99</v>
      </c>
      <c r="P370" t="n">
        <v>822.97</v>
      </c>
      <c r="Q370" t="n">
        <v>1261.89</v>
      </c>
      <c r="R370" t="n">
        <v>130.75</v>
      </c>
      <c r="S370" t="n">
        <v>108.84</v>
      </c>
      <c r="T370" t="n">
        <v>10013.56</v>
      </c>
      <c r="U370" t="n">
        <v>0.83</v>
      </c>
      <c r="V370" t="n">
        <v>0.93</v>
      </c>
      <c r="W370" t="n">
        <v>20.68</v>
      </c>
      <c r="X370" t="n">
        <v>0.61</v>
      </c>
      <c r="Y370" t="n">
        <v>0.5</v>
      </c>
      <c r="Z370" t="n">
        <v>10</v>
      </c>
    </row>
    <row r="371">
      <c r="A371" t="n">
        <v>29</v>
      </c>
      <c r="B371" t="n">
        <v>75</v>
      </c>
      <c r="C371" t="inlineStr">
        <is>
          <t xml:space="preserve">CONCLUIDO	</t>
        </is>
      </c>
      <c r="D371" t="n">
        <v>1.2336</v>
      </c>
      <c r="E371" t="n">
        <v>81.06</v>
      </c>
      <c r="F371" t="n">
        <v>78.15000000000001</v>
      </c>
      <c r="G371" t="n">
        <v>223.27</v>
      </c>
      <c r="H371" t="n">
        <v>2.76</v>
      </c>
      <c r="I371" t="n">
        <v>21</v>
      </c>
      <c r="J371" t="n">
        <v>192.8</v>
      </c>
      <c r="K371" t="n">
        <v>49.1</v>
      </c>
      <c r="L371" t="n">
        <v>30</v>
      </c>
      <c r="M371" t="n">
        <v>19</v>
      </c>
      <c r="N371" t="n">
        <v>38.7</v>
      </c>
      <c r="O371" t="n">
        <v>24012.34</v>
      </c>
      <c r="P371" t="n">
        <v>818.1900000000001</v>
      </c>
      <c r="Q371" t="n">
        <v>1261.89</v>
      </c>
      <c r="R371" t="n">
        <v>129.24</v>
      </c>
      <c r="S371" t="n">
        <v>108.84</v>
      </c>
      <c r="T371" t="n">
        <v>9264.23</v>
      </c>
      <c r="U371" t="n">
        <v>0.84</v>
      </c>
      <c r="V371" t="n">
        <v>0.93</v>
      </c>
      <c r="W371" t="n">
        <v>20.68</v>
      </c>
      <c r="X371" t="n">
        <v>0.5600000000000001</v>
      </c>
      <c r="Y371" t="n">
        <v>0.5</v>
      </c>
      <c r="Z371" t="n">
        <v>10</v>
      </c>
    </row>
    <row r="372">
      <c r="A372" t="n">
        <v>30</v>
      </c>
      <c r="B372" t="n">
        <v>75</v>
      </c>
      <c r="C372" t="inlineStr">
        <is>
          <t xml:space="preserve">CONCLUIDO	</t>
        </is>
      </c>
      <c r="D372" t="n">
        <v>1.2344</v>
      </c>
      <c r="E372" t="n">
        <v>81.01000000000001</v>
      </c>
      <c r="F372" t="n">
        <v>78.12</v>
      </c>
      <c r="G372" t="n">
        <v>234.37</v>
      </c>
      <c r="H372" t="n">
        <v>2.83</v>
      </c>
      <c r="I372" t="n">
        <v>20</v>
      </c>
      <c r="J372" t="n">
        <v>194.34</v>
      </c>
      <c r="K372" t="n">
        <v>49.1</v>
      </c>
      <c r="L372" t="n">
        <v>31</v>
      </c>
      <c r="M372" t="n">
        <v>18</v>
      </c>
      <c r="N372" t="n">
        <v>39.24</v>
      </c>
      <c r="O372" t="n">
        <v>24202.42</v>
      </c>
      <c r="P372" t="n">
        <v>815.0700000000001</v>
      </c>
      <c r="Q372" t="n">
        <v>1261.88</v>
      </c>
      <c r="R372" t="n">
        <v>128.61</v>
      </c>
      <c r="S372" t="n">
        <v>108.84</v>
      </c>
      <c r="T372" t="n">
        <v>8951.59</v>
      </c>
      <c r="U372" t="n">
        <v>0.85</v>
      </c>
      <c r="V372" t="n">
        <v>0.93</v>
      </c>
      <c r="W372" t="n">
        <v>20.68</v>
      </c>
      <c r="X372" t="n">
        <v>0.54</v>
      </c>
      <c r="Y372" t="n">
        <v>0.5</v>
      </c>
      <c r="Z372" t="n">
        <v>10</v>
      </c>
    </row>
    <row r="373">
      <c r="A373" t="n">
        <v>31</v>
      </c>
      <c r="B373" t="n">
        <v>75</v>
      </c>
      <c r="C373" t="inlineStr">
        <is>
          <t xml:space="preserve">CONCLUIDO	</t>
        </is>
      </c>
      <c r="D373" t="n">
        <v>1.2353</v>
      </c>
      <c r="E373" t="n">
        <v>80.95</v>
      </c>
      <c r="F373" t="n">
        <v>78.09999999999999</v>
      </c>
      <c r="G373" t="n">
        <v>246.62</v>
      </c>
      <c r="H373" t="n">
        <v>2.9</v>
      </c>
      <c r="I373" t="n">
        <v>19</v>
      </c>
      <c r="J373" t="n">
        <v>195.89</v>
      </c>
      <c r="K373" t="n">
        <v>49.1</v>
      </c>
      <c r="L373" t="n">
        <v>32</v>
      </c>
      <c r="M373" t="n">
        <v>16</v>
      </c>
      <c r="N373" t="n">
        <v>39.79</v>
      </c>
      <c r="O373" t="n">
        <v>24393.24</v>
      </c>
      <c r="P373" t="n">
        <v>804.16</v>
      </c>
      <c r="Q373" t="n">
        <v>1261.91</v>
      </c>
      <c r="R373" t="n">
        <v>127.88</v>
      </c>
      <c r="S373" t="n">
        <v>108.84</v>
      </c>
      <c r="T373" t="n">
        <v>8592.83</v>
      </c>
      <c r="U373" t="n">
        <v>0.85</v>
      </c>
      <c r="V373" t="n">
        <v>0.93</v>
      </c>
      <c r="W373" t="n">
        <v>20.67</v>
      </c>
      <c r="X373" t="n">
        <v>0.51</v>
      </c>
      <c r="Y373" t="n">
        <v>0.5</v>
      </c>
      <c r="Z373" t="n">
        <v>10</v>
      </c>
    </row>
    <row r="374">
      <c r="A374" t="n">
        <v>32</v>
      </c>
      <c r="B374" t="n">
        <v>75</v>
      </c>
      <c r="C374" t="inlineStr">
        <is>
          <t xml:space="preserve">CONCLUIDO	</t>
        </is>
      </c>
      <c r="D374" t="n">
        <v>1.2351</v>
      </c>
      <c r="E374" t="n">
        <v>80.97</v>
      </c>
      <c r="F374" t="n">
        <v>78.11</v>
      </c>
      <c r="G374" t="n">
        <v>246.66</v>
      </c>
      <c r="H374" t="n">
        <v>2.97</v>
      </c>
      <c r="I374" t="n">
        <v>19</v>
      </c>
      <c r="J374" t="n">
        <v>197.44</v>
      </c>
      <c r="K374" t="n">
        <v>49.1</v>
      </c>
      <c r="L374" t="n">
        <v>33</v>
      </c>
      <c r="M374" t="n">
        <v>14</v>
      </c>
      <c r="N374" t="n">
        <v>40.34</v>
      </c>
      <c r="O374" t="n">
        <v>24584.81</v>
      </c>
      <c r="P374" t="n">
        <v>806.1799999999999</v>
      </c>
      <c r="Q374" t="n">
        <v>1261.93</v>
      </c>
      <c r="R374" t="n">
        <v>127.95</v>
      </c>
      <c r="S374" t="n">
        <v>108.84</v>
      </c>
      <c r="T374" t="n">
        <v>8629.57</v>
      </c>
      <c r="U374" t="n">
        <v>0.85</v>
      </c>
      <c r="V374" t="n">
        <v>0.93</v>
      </c>
      <c r="W374" t="n">
        <v>20.68</v>
      </c>
      <c r="X374" t="n">
        <v>0.53</v>
      </c>
      <c r="Y374" t="n">
        <v>0.5</v>
      </c>
      <c r="Z374" t="n">
        <v>10</v>
      </c>
    </row>
    <row r="375">
      <c r="A375" t="n">
        <v>33</v>
      </c>
      <c r="B375" t="n">
        <v>75</v>
      </c>
      <c r="C375" t="inlineStr">
        <is>
          <t xml:space="preserve">CONCLUIDO	</t>
        </is>
      </c>
      <c r="D375" t="n">
        <v>1.235</v>
      </c>
      <c r="E375" t="n">
        <v>80.97</v>
      </c>
      <c r="F375" t="n">
        <v>78.11</v>
      </c>
      <c r="G375" t="n">
        <v>246.67</v>
      </c>
      <c r="H375" t="n">
        <v>3.03</v>
      </c>
      <c r="I375" t="n">
        <v>19</v>
      </c>
      <c r="J375" t="n">
        <v>199</v>
      </c>
      <c r="K375" t="n">
        <v>49.1</v>
      </c>
      <c r="L375" t="n">
        <v>34</v>
      </c>
      <c r="M375" t="n">
        <v>7</v>
      </c>
      <c r="N375" t="n">
        <v>40.9</v>
      </c>
      <c r="O375" t="n">
        <v>24777.13</v>
      </c>
      <c r="P375" t="n">
        <v>801.53</v>
      </c>
      <c r="Q375" t="n">
        <v>1261.89</v>
      </c>
      <c r="R375" t="n">
        <v>127.8</v>
      </c>
      <c r="S375" t="n">
        <v>108.84</v>
      </c>
      <c r="T375" t="n">
        <v>8553.75</v>
      </c>
      <c r="U375" t="n">
        <v>0.85</v>
      </c>
      <c r="V375" t="n">
        <v>0.93</v>
      </c>
      <c r="W375" t="n">
        <v>20.69</v>
      </c>
      <c r="X375" t="n">
        <v>0.53</v>
      </c>
      <c r="Y375" t="n">
        <v>0.5</v>
      </c>
      <c r="Z375" t="n">
        <v>10</v>
      </c>
    </row>
    <row r="376">
      <c r="A376" t="n">
        <v>34</v>
      </c>
      <c r="B376" t="n">
        <v>75</v>
      </c>
      <c r="C376" t="inlineStr">
        <is>
          <t xml:space="preserve">CONCLUIDO	</t>
        </is>
      </c>
      <c r="D376" t="n">
        <v>1.236</v>
      </c>
      <c r="E376" t="n">
        <v>80.90000000000001</v>
      </c>
      <c r="F376" t="n">
        <v>78.08</v>
      </c>
      <c r="G376" t="n">
        <v>260.26</v>
      </c>
      <c r="H376" t="n">
        <v>3.1</v>
      </c>
      <c r="I376" t="n">
        <v>18</v>
      </c>
      <c r="J376" t="n">
        <v>200.56</v>
      </c>
      <c r="K376" t="n">
        <v>49.1</v>
      </c>
      <c r="L376" t="n">
        <v>35</v>
      </c>
      <c r="M376" t="n">
        <v>2</v>
      </c>
      <c r="N376" t="n">
        <v>41.47</v>
      </c>
      <c r="O376" t="n">
        <v>24970.22</v>
      </c>
      <c r="P376" t="n">
        <v>805.58</v>
      </c>
      <c r="Q376" t="n">
        <v>1261.94</v>
      </c>
      <c r="R376" t="n">
        <v>126.68</v>
      </c>
      <c r="S376" t="n">
        <v>108.84</v>
      </c>
      <c r="T376" t="n">
        <v>7996.59</v>
      </c>
      <c r="U376" t="n">
        <v>0.86</v>
      </c>
      <c r="V376" t="n">
        <v>0.93</v>
      </c>
      <c r="W376" t="n">
        <v>20.69</v>
      </c>
      <c r="X376" t="n">
        <v>0.49</v>
      </c>
      <c r="Y376" t="n">
        <v>0.5</v>
      </c>
      <c r="Z376" t="n">
        <v>10</v>
      </c>
    </row>
    <row r="377">
      <c r="A377" t="n">
        <v>35</v>
      </c>
      <c r="B377" t="n">
        <v>75</v>
      </c>
      <c r="C377" t="inlineStr">
        <is>
          <t xml:space="preserve">CONCLUIDO	</t>
        </is>
      </c>
      <c r="D377" t="n">
        <v>1.2359</v>
      </c>
      <c r="E377" t="n">
        <v>80.91</v>
      </c>
      <c r="F377" t="n">
        <v>78.09</v>
      </c>
      <c r="G377" t="n">
        <v>260.29</v>
      </c>
      <c r="H377" t="n">
        <v>3.16</v>
      </c>
      <c r="I377" t="n">
        <v>18</v>
      </c>
      <c r="J377" t="n">
        <v>202.14</v>
      </c>
      <c r="K377" t="n">
        <v>49.1</v>
      </c>
      <c r="L377" t="n">
        <v>36</v>
      </c>
      <c r="M377" t="n">
        <v>0</v>
      </c>
      <c r="N377" t="n">
        <v>42.04</v>
      </c>
      <c r="O377" t="n">
        <v>25164.09</v>
      </c>
      <c r="P377" t="n">
        <v>811.0599999999999</v>
      </c>
      <c r="Q377" t="n">
        <v>1261.9</v>
      </c>
      <c r="R377" t="n">
        <v>126.78</v>
      </c>
      <c r="S377" t="n">
        <v>108.84</v>
      </c>
      <c r="T377" t="n">
        <v>8047.05</v>
      </c>
      <c r="U377" t="n">
        <v>0.86</v>
      </c>
      <c r="V377" t="n">
        <v>0.93</v>
      </c>
      <c r="W377" t="n">
        <v>20.7</v>
      </c>
      <c r="X377" t="n">
        <v>0.51</v>
      </c>
      <c r="Y377" t="n">
        <v>0.5</v>
      </c>
      <c r="Z377" t="n">
        <v>10</v>
      </c>
    </row>
    <row r="378">
      <c r="A378" t="n">
        <v>0</v>
      </c>
      <c r="B378" t="n">
        <v>95</v>
      </c>
      <c r="C378" t="inlineStr">
        <is>
          <t xml:space="preserve">CONCLUIDO	</t>
        </is>
      </c>
      <c r="D378" t="n">
        <v>0.6536</v>
      </c>
      <c r="E378" t="n">
        <v>152.99</v>
      </c>
      <c r="F378" t="n">
        <v>110.07</v>
      </c>
      <c r="G378" t="n">
        <v>6.08</v>
      </c>
      <c r="H378" t="n">
        <v>0.1</v>
      </c>
      <c r="I378" t="n">
        <v>1087</v>
      </c>
      <c r="J378" t="n">
        <v>185.69</v>
      </c>
      <c r="K378" t="n">
        <v>53.44</v>
      </c>
      <c r="L378" t="n">
        <v>1</v>
      </c>
      <c r="M378" t="n">
        <v>1085</v>
      </c>
      <c r="N378" t="n">
        <v>36.26</v>
      </c>
      <c r="O378" t="n">
        <v>23136.14</v>
      </c>
      <c r="P378" t="n">
        <v>1503.84</v>
      </c>
      <c r="Q378" t="n">
        <v>1263.34</v>
      </c>
      <c r="R378" t="n">
        <v>1171.04</v>
      </c>
      <c r="S378" t="n">
        <v>108.84</v>
      </c>
      <c r="T378" t="n">
        <v>524833.1800000001</v>
      </c>
      <c r="U378" t="n">
        <v>0.09</v>
      </c>
      <c r="V378" t="n">
        <v>0.66</v>
      </c>
      <c r="W378" t="n">
        <v>22.42</v>
      </c>
      <c r="X378" t="n">
        <v>32.43</v>
      </c>
      <c r="Y378" t="n">
        <v>0.5</v>
      </c>
      <c r="Z378" t="n">
        <v>10</v>
      </c>
    </row>
    <row r="379">
      <c r="A379" t="n">
        <v>1</v>
      </c>
      <c r="B379" t="n">
        <v>95</v>
      </c>
      <c r="C379" t="inlineStr">
        <is>
          <t xml:space="preserve">CONCLUIDO	</t>
        </is>
      </c>
      <c r="D379" t="n">
        <v>0.9129</v>
      </c>
      <c r="E379" t="n">
        <v>109.54</v>
      </c>
      <c r="F379" t="n">
        <v>90.5</v>
      </c>
      <c r="G379" t="n">
        <v>12.2</v>
      </c>
      <c r="H379" t="n">
        <v>0.19</v>
      </c>
      <c r="I379" t="n">
        <v>445</v>
      </c>
      <c r="J379" t="n">
        <v>187.21</v>
      </c>
      <c r="K379" t="n">
        <v>53.44</v>
      </c>
      <c r="L379" t="n">
        <v>2</v>
      </c>
      <c r="M379" t="n">
        <v>443</v>
      </c>
      <c r="N379" t="n">
        <v>36.77</v>
      </c>
      <c r="O379" t="n">
        <v>23322.88</v>
      </c>
      <c r="P379" t="n">
        <v>1235.13</v>
      </c>
      <c r="Q379" t="n">
        <v>1262.47</v>
      </c>
      <c r="R379" t="n">
        <v>531.96</v>
      </c>
      <c r="S379" t="n">
        <v>108.84</v>
      </c>
      <c r="T379" t="n">
        <v>208500.09</v>
      </c>
      <c r="U379" t="n">
        <v>0.2</v>
      </c>
      <c r="V379" t="n">
        <v>0.8</v>
      </c>
      <c r="W379" t="n">
        <v>21.37</v>
      </c>
      <c r="X379" t="n">
        <v>12.9</v>
      </c>
      <c r="Y379" t="n">
        <v>0.5</v>
      </c>
      <c r="Z379" t="n">
        <v>10</v>
      </c>
    </row>
    <row r="380">
      <c r="A380" t="n">
        <v>2</v>
      </c>
      <c r="B380" t="n">
        <v>95</v>
      </c>
      <c r="C380" t="inlineStr">
        <is>
          <t xml:space="preserve">CONCLUIDO	</t>
        </is>
      </c>
      <c r="D380" t="n">
        <v>1.0147</v>
      </c>
      <c r="E380" t="n">
        <v>98.55</v>
      </c>
      <c r="F380" t="n">
        <v>85.66</v>
      </c>
      <c r="G380" t="n">
        <v>18.36</v>
      </c>
      <c r="H380" t="n">
        <v>0.28</v>
      </c>
      <c r="I380" t="n">
        <v>280</v>
      </c>
      <c r="J380" t="n">
        <v>188.73</v>
      </c>
      <c r="K380" t="n">
        <v>53.44</v>
      </c>
      <c r="L380" t="n">
        <v>3</v>
      </c>
      <c r="M380" t="n">
        <v>278</v>
      </c>
      <c r="N380" t="n">
        <v>37.29</v>
      </c>
      <c r="O380" t="n">
        <v>23510.33</v>
      </c>
      <c r="P380" t="n">
        <v>1166.66</v>
      </c>
      <c r="Q380" t="n">
        <v>1262.26</v>
      </c>
      <c r="R380" t="n">
        <v>373.14</v>
      </c>
      <c r="S380" t="n">
        <v>108.84</v>
      </c>
      <c r="T380" t="n">
        <v>129915.82</v>
      </c>
      <c r="U380" t="n">
        <v>0.29</v>
      </c>
      <c r="V380" t="n">
        <v>0.85</v>
      </c>
      <c r="W380" t="n">
        <v>21.12</v>
      </c>
      <c r="X380" t="n">
        <v>8.07</v>
      </c>
      <c r="Y380" t="n">
        <v>0.5</v>
      </c>
      <c r="Z380" t="n">
        <v>10</v>
      </c>
    </row>
    <row r="381">
      <c r="A381" t="n">
        <v>3</v>
      </c>
      <c r="B381" t="n">
        <v>95</v>
      </c>
      <c r="C381" t="inlineStr">
        <is>
          <t xml:space="preserve">CONCLUIDO	</t>
        </is>
      </c>
      <c r="D381" t="n">
        <v>1.0686</v>
      </c>
      <c r="E381" t="n">
        <v>93.58</v>
      </c>
      <c r="F381" t="n">
        <v>83.48</v>
      </c>
      <c r="G381" t="n">
        <v>24.43</v>
      </c>
      <c r="H381" t="n">
        <v>0.37</v>
      </c>
      <c r="I381" t="n">
        <v>205</v>
      </c>
      <c r="J381" t="n">
        <v>190.25</v>
      </c>
      <c r="K381" t="n">
        <v>53.44</v>
      </c>
      <c r="L381" t="n">
        <v>4</v>
      </c>
      <c r="M381" t="n">
        <v>203</v>
      </c>
      <c r="N381" t="n">
        <v>37.82</v>
      </c>
      <c r="O381" t="n">
        <v>23698.48</v>
      </c>
      <c r="P381" t="n">
        <v>1134.51</v>
      </c>
      <c r="Q381" t="n">
        <v>1262.2</v>
      </c>
      <c r="R381" t="n">
        <v>302.59</v>
      </c>
      <c r="S381" t="n">
        <v>108.84</v>
      </c>
      <c r="T381" t="n">
        <v>95015.59</v>
      </c>
      <c r="U381" t="n">
        <v>0.36</v>
      </c>
      <c r="V381" t="n">
        <v>0.87</v>
      </c>
      <c r="W381" t="n">
        <v>20.99</v>
      </c>
      <c r="X381" t="n">
        <v>5.89</v>
      </c>
      <c r="Y381" t="n">
        <v>0.5</v>
      </c>
      <c r="Z381" t="n">
        <v>10</v>
      </c>
    </row>
    <row r="382">
      <c r="A382" t="n">
        <v>4</v>
      </c>
      <c r="B382" t="n">
        <v>95</v>
      </c>
      <c r="C382" t="inlineStr">
        <is>
          <t xml:space="preserve">CONCLUIDO	</t>
        </is>
      </c>
      <c r="D382" t="n">
        <v>1.1029</v>
      </c>
      <c r="E382" t="n">
        <v>90.67</v>
      </c>
      <c r="F382" t="n">
        <v>82.2</v>
      </c>
      <c r="G382" t="n">
        <v>30.64</v>
      </c>
      <c r="H382" t="n">
        <v>0.46</v>
      </c>
      <c r="I382" t="n">
        <v>161</v>
      </c>
      <c r="J382" t="n">
        <v>191.78</v>
      </c>
      <c r="K382" t="n">
        <v>53.44</v>
      </c>
      <c r="L382" t="n">
        <v>5</v>
      </c>
      <c r="M382" t="n">
        <v>159</v>
      </c>
      <c r="N382" t="n">
        <v>38.35</v>
      </c>
      <c r="O382" t="n">
        <v>23887.36</v>
      </c>
      <c r="P382" t="n">
        <v>1114.68</v>
      </c>
      <c r="Q382" t="n">
        <v>1262.06</v>
      </c>
      <c r="R382" t="n">
        <v>260.41</v>
      </c>
      <c r="S382" t="n">
        <v>108.84</v>
      </c>
      <c r="T382" t="n">
        <v>74146.07000000001</v>
      </c>
      <c r="U382" t="n">
        <v>0.42</v>
      </c>
      <c r="V382" t="n">
        <v>0.88</v>
      </c>
      <c r="W382" t="n">
        <v>20.93</v>
      </c>
      <c r="X382" t="n">
        <v>4.61</v>
      </c>
      <c r="Y382" t="n">
        <v>0.5</v>
      </c>
      <c r="Z382" t="n">
        <v>10</v>
      </c>
    </row>
    <row r="383">
      <c r="A383" t="n">
        <v>5</v>
      </c>
      <c r="B383" t="n">
        <v>95</v>
      </c>
      <c r="C383" t="inlineStr">
        <is>
          <t xml:space="preserve">CONCLUIDO	</t>
        </is>
      </c>
      <c r="D383" t="n">
        <v>1.1264</v>
      </c>
      <c r="E383" t="n">
        <v>88.78</v>
      </c>
      <c r="F383" t="n">
        <v>81.36</v>
      </c>
      <c r="G383" t="n">
        <v>36.7</v>
      </c>
      <c r="H383" t="n">
        <v>0.55</v>
      </c>
      <c r="I383" t="n">
        <v>133</v>
      </c>
      <c r="J383" t="n">
        <v>193.32</v>
      </c>
      <c r="K383" t="n">
        <v>53.44</v>
      </c>
      <c r="L383" t="n">
        <v>6</v>
      </c>
      <c r="M383" t="n">
        <v>131</v>
      </c>
      <c r="N383" t="n">
        <v>38.89</v>
      </c>
      <c r="O383" t="n">
        <v>24076.95</v>
      </c>
      <c r="P383" t="n">
        <v>1100.48</v>
      </c>
      <c r="Q383" t="n">
        <v>1262</v>
      </c>
      <c r="R383" t="n">
        <v>233.68</v>
      </c>
      <c r="S383" t="n">
        <v>108.84</v>
      </c>
      <c r="T383" t="n">
        <v>60922.03</v>
      </c>
      <c r="U383" t="n">
        <v>0.47</v>
      </c>
      <c r="V383" t="n">
        <v>0.89</v>
      </c>
      <c r="W383" t="n">
        <v>20.87</v>
      </c>
      <c r="X383" t="n">
        <v>3.77</v>
      </c>
      <c r="Y383" t="n">
        <v>0.5</v>
      </c>
      <c r="Z383" t="n">
        <v>10</v>
      </c>
    </row>
    <row r="384">
      <c r="A384" t="n">
        <v>6</v>
      </c>
      <c r="B384" t="n">
        <v>95</v>
      </c>
      <c r="C384" t="inlineStr">
        <is>
          <t xml:space="preserve">CONCLUIDO	</t>
        </is>
      </c>
      <c r="D384" t="n">
        <v>1.1432</v>
      </c>
      <c r="E384" t="n">
        <v>87.47</v>
      </c>
      <c r="F384" t="n">
        <v>80.8</v>
      </c>
      <c r="G384" t="n">
        <v>42.9</v>
      </c>
      <c r="H384" t="n">
        <v>0.64</v>
      </c>
      <c r="I384" t="n">
        <v>113</v>
      </c>
      <c r="J384" t="n">
        <v>194.86</v>
      </c>
      <c r="K384" t="n">
        <v>53.44</v>
      </c>
      <c r="L384" t="n">
        <v>7</v>
      </c>
      <c r="M384" t="n">
        <v>111</v>
      </c>
      <c r="N384" t="n">
        <v>39.43</v>
      </c>
      <c r="O384" t="n">
        <v>24267.28</v>
      </c>
      <c r="P384" t="n">
        <v>1090.63</v>
      </c>
      <c r="Q384" t="n">
        <v>1262.04</v>
      </c>
      <c r="R384" t="n">
        <v>215.76</v>
      </c>
      <c r="S384" t="n">
        <v>108.84</v>
      </c>
      <c r="T384" t="n">
        <v>52060.35</v>
      </c>
      <c r="U384" t="n">
        <v>0.5</v>
      </c>
      <c r="V384" t="n">
        <v>0.9</v>
      </c>
      <c r="W384" t="n">
        <v>20.83</v>
      </c>
      <c r="X384" t="n">
        <v>3.21</v>
      </c>
      <c r="Y384" t="n">
        <v>0.5</v>
      </c>
      <c r="Z384" t="n">
        <v>10</v>
      </c>
    </row>
    <row r="385">
      <c r="A385" t="n">
        <v>7</v>
      </c>
      <c r="B385" t="n">
        <v>95</v>
      </c>
      <c r="C385" t="inlineStr">
        <is>
          <t xml:space="preserve">CONCLUIDO	</t>
        </is>
      </c>
      <c r="D385" t="n">
        <v>1.1563</v>
      </c>
      <c r="E385" t="n">
        <v>86.48</v>
      </c>
      <c r="F385" t="n">
        <v>80.36</v>
      </c>
      <c r="G385" t="n">
        <v>49.2</v>
      </c>
      <c r="H385" t="n">
        <v>0.72</v>
      </c>
      <c r="I385" t="n">
        <v>98</v>
      </c>
      <c r="J385" t="n">
        <v>196.41</v>
      </c>
      <c r="K385" t="n">
        <v>53.44</v>
      </c>
      <c r="L385" t="n">
        <v>8</v>
      </c>
      <c r="M385" t="n">
        <v>96</v>
      </c>
      <c r="N385" t="n">
        <v>39.98</v>
      </c>
      <c r="O385" t="n">
        <v>24458.36</v>
      </c>
      <c r="P385" t="n">
        <v>1082.18</v>
      </c>
      <c r="Q385" t="n">
        <v>1261.98</v>
      </c>
      <c r="R385" t="n">
        <v>201.52</v>
      </c>
      <c r="S385" t="n">
        <v>108.84</v>
      </c>
      <c r="T385" t="n">
        <v>45017.63</v>
      </c>
      <c r="U385" t="n">
        <v>0.54</v>
      </c>
      <c r="V385" t="n">
        <v>0.9</v>
      </c>
      <c r="W385" t="n">
        <v>20.8</v>
      </c>
      <c r="X385" t="n">
        <v>2.78</v>
      </c>
      <c r="Y385" t="n">
        <v>0.5</v>
      </c>
      <c r="Z385" t="n">
        <v>10</v>
      </c>
    </row>
    <row r="386">
      <c r="A386" t="n">
        <v>8</v>
      </c>
      <c r="B386" t="n">
        <v>95</v>
      </c>
      <c r="C386" t="inlineStr">
        <is>
          <t xml:space="preserve">CONCLUIDO	</t>
        </is>
      </c>
      <c r="D386" t="n">
        <v>1.166</v>
      </c>
      <c r="E386" t="n">
        <v>85.76000000000001</v>
      </c>
      <c r="F386" t="n">
        <v>80.05</v>
      </c>
      <c r="G386" t="n">
        <v>55.21</v>
      </c>
      <c r="H386" t="n">
        <v>0.8100000000000001</v>
      </c>
      <c r="I386" t="n">
        <v>87</v>
      </c>
      <c r="J386" t="n">
        <v>197.97</v>
      </c>
      <c r="K386" t="n">
        <v>53.44</v>
      </c>
      <c r="L386" t="n">
        <v>9</v>
      </c>
      <c r="M386" t="n">
        <v>85</v>
      </c>
      <c r="N386" t="n">
        <v>40.53</v>
      </c>
      <c r="O386" t="n">
        <v>24650.18</v>
      </c>
      <c r="P386" t="n">
        <v>1075.44</v>
      </c>
      <c r="Q386" t="n">
        <v>1261.97</v>
      </c>
      <c r="R386" t="n">
        <v>191.26</v>
      </c>
      <c r="S386" t="n">
        <v>108.84</v>
      </c>
      <c r="T386" t="n">
        <v>39941.24</v>
      </c>
      <c r="U386" t="n">
        <v>0.57</v>
      </c>
      <c r="V386" t="n">
        <v>0.9</v>
      </c>
      <c r="W386" t="n">
        <v>20.79</v>
      </c>
      <c r="X386" t="n">
        <v>2.47</v>
      </c>
      <c r="Y386" t="n">
        <v>0.5</v>
      </c>
      <c r="Z386" t="n">
        <v>10</v>
      </c>
    </row>
    <row r="387">
      <c r="A387" t="n">
        <v>9</v>
      </c>
      <c r="B387" t="n">
        <v>95</v>
      </c>
      <c r="C387" t="inlineStr">
        <is>
          <t xml:space="preserve">CONCLUIDO	</t>
        </is>
      </c>
      <c r="D387" t="n">
        <v>1.1746</v>
      </c>
      <c r="E387" t="n">
        <v>85.14</v>
      </c>
      <c r="F387" t="n">
        <v>79.77</v>
      </c>
      <c r="G387" t="n">
        <v>61.36</v>
      </c>
      <c r="H387" t="n">
        <v>0.89</v>
      </c>
      <c r="I387" t="n">
        <v>78</v>
      </c>
      <c r="J387" t="n">
        <v>199.53</v>
      </c>
      <c r="K387" t="n">
        <v>53.44</v>
      </c>
      <c r="L387" t="n">
        <v>10</v>
      </c>
      <c r="M387" t="n">
        <v>76</v>
      </c>
      <c r="N387" t="n">
        <v>41.1</v>
      </c>
      <c r="O387" t="n">
        <v>24842.77</v>
      </c>
      <c r="P387" t="n">
        <v>1069.49</v>
      </c>
      <c r="Q387" t="n">
        <v>1262.06</v>
      </c>
      <c r="R387" t="n">
        <v>182.07</v>
      </c>
      <c r="S387" t="n">
        <v>108.84</v>
      </c>
      <c r="T387" t="n">
        <v>35391.07</v>
      </c>
      <c r="U387" t="n">
        <v>0.6</v>
      </c>
      <c r="V387" t="n">
        <v>0.91</v>
      </c>
      <c r="W387" t="n">
        <v>20.77</v>
      </c>
      <c r="X387" t="n">
        <v>2.18</v>
      </c>
      <c r="Y387" t="n">
        <v>0.5</v>
      </c>
      <c r="Z387" t="n">
        <v>10</v>
      </c>
    </row>
    <row r="388">
      <c r="A388" t="n">
        <v>10</v>
      </c>
      <c r="B388" t="n">
        <v>95</v>
      </c>
      <c r="C388" t="inlineStr">
        <is>
          <t xml:space="preserve">CONCLUIDO	</t>
        </is>
      </c>
      <c r="D388" t="n">
        <v>1.1807</v>
      </c>
      <c r="E388" t="n">
        <v>84.7</v>
      </c>
      <c r="F388" t="n">
        <v>79.59</v>
      </c>
      <c r="G388" t="n">
        <v>67.26000000000001</v>
      </c>
      <c r="H388" t="n">
        <v>0.97</v>
      </c>
      <c r="I388" t="n">
        <v>71</v>
      </c>
      <c r="J388" t="n">
        <v>201.1</v>
      </c>
      <c r="K388" t="n">
        <v>53.44</v>
      </c>
      <c r="L388" t="n">
        <v>11</v>
      </c>
      <c r="M388" t="n">
        <v>69</v>
      </c>
      <c r="N388" t="n">
        <v>41.66</v>
      </c>
      <c r="O388" t="n">
        <v>25036.12</v>
      </c>
      <c r="P388" t="n">
        <v>1064.35</v>
      </c>
      <c r="Q388" t="n">
        <v>1261.91</v>
      </c>
      <c r="R388" t="n">
        <v>176.35</v>
      </c>
      <c r="S388" t="n">
        <v>108.84</v>
      </c>
      <c r="T388" t="n">
        <v>32566.7</v>
      </c>
      <c r="U388" t="n">
        <v>0.62</v>
      </c>
      <c r="V388" t="n">
        <v>0.91</v>
      </c>
      <c r="W388" t="n">
        <v>20.75</v>
      </c>
      <c r="X388" t="n">
        <v>2</v>
      </c>
      <c r="Y388" t="n">
        <v>0.5</v>
      </c>
      <c r="Z388" t="n">
        <v>10</v>
      </c>
    </row>
    <row r="389">
      <c r="A389" t="n">
        <v>11</v>
      </c>
      <c r="B389" t="n">
        <v>95</v>
      </c>
      <c r="C389" t="inlineStr">
        <is>
          <t xml:space="preserve">CONCLUIDO	</t>
        </is>
      </c>
      <c r="D389" t="n">
        <v>1.1862</v>
      </c>
      <c r="E389" t="n">
        <v>84.31</v>
      </c>
      <c r="F389" t="n">
        <v>79.42</v>
      </c>
      <c r="G389" t="n">
        <v>73.31</v>
      </c>
      <c r="H389" t="n">
        <v>1.05</v>
      </c>
      <c r="I389" t="n">
        <v>65</v>
      </c>
      <c r="J389" t="n">
        <v>202.67</v>
      </c>
      <c r="K389" t="n">
        <v>53.44</v>
      </c>
      <c r="L389" t="n">
        <v>12</v>
      </c>
      <c r="M389" t="n">
        <v>63</v>
      </c>
      <c r="N389" t="n">
        <v>42.24</v>
      </c>
      <c r="O389" t="n">
        <v>25230.25</v>
      </c>
      <c r="P389" t="n">
        <v>1060</v>
      </c>
      <c r="Q389" t="n">
        <v>1261.98</v>
      </c>
      <c r="R389" t="n">
        <v>170.82</v>
      </c>
      <c r="S389" t="n">
        <v>108.84</v>
      </c>
      <c r="T389" t="n">
        <v>29833.33</v>
      </c>
      <c r="U389" t="n">
        <v>0.64</v>
      </c>
      <c r="V389" t="n">
        <v>0.91</v>
      </c>
      <c r="W389" t="n">
        <v>20.75</v>
      </c>
      <c r="X389" t="n">
        <v>1.83</v>
      </c>
      <c r="Y389" t="n">
        <v>0.5</v>
      </c>
      <c r="Z389" t="n">
        <v>10</v>
      </c>
    </row>
    <row r="390">
      <c r="A390" t="n">
        <v>12</v>
      </c>
      <c r="B390" t="n">
        <v>95</v>
      </c>
      <c r="C390" t="inlineStr">
        <is>
          <t xml:space="preserve">CONCLUIDO	</t>
        </is>
      </c>
      <c r="D390" t="n">
        <v>1.1907</v>
      </c>
      <c r="E390" t="n">
        <v>83.98</v>
      </c>
      <c r="F390" t="n">
        <v>79.28</v>
      </c>
      <c r="G390" t="n">
        <v>79.28</v>
      </c>
      <c r="H390" t="n">
        <v>1.13</v>
      </c>
      <c r="I390" t="n">
        <v>60</v>
      </c>
      <c r="J390" t="n">
        <v>204.25</v>
      </c>
      <c r="K390" t="n">
        <v>53.44</v>
      </c>
      <c r="L390" t="n">
        <v>13</v>
      </c>
      <c r="M390" t="n">
        <v>58</v>
      </c>
      <c r="N390" t="n">
        <v>42.82</v>
      </c>
      <c r="O390" t="n">
        <v>25425.3</v>
      </c>
      <c r="P390" t="n">
        <v>1055.04</v>
      </c>
      <c r="Q390" t="n">
        <v>1261.97</v>
      </c>
      <c r="R390" t="n">
        <v>166.02</v>
      </c>
      <c r="S390" t="n">
        <v>108.84</v>
      </c>
      <c r="T390" t="n">
        <v>27459.97</v>
      </c>
      <c r="U390" t="n">
        <v>0.66</v>
      </c>
      <c r="V390" t="n">
        <v>0.91</v>
      </c>
      <c r="W390" t="n">
        <v>20.75</v>
      </c>
      <c r="X390" t="n">
        <v>1.69</v>
      </c>
      <c r="Y390" t="n">
        <v>0.5</v>
      </c>
      <c r="Z390" t="n">
        <v>10</v>
      </c>
    </row>
    <row r="391">
      <c r="A391" t="n">
        <v>13</v>
      </c>
      <c r="B391" t="n">
        <v>95</v>
      </c>
      <c r="C391" t="inlineStr">
        <is>
          <t xml:space="preserve">CONCLUIDO	</t>
        </is>
      </c>
      <c r="D391" t="n">
        <v>1.1954</v>
      </c>
      <c r="E391" t="n">
        <v>83.66</v>
      </c>
      <c r="F391" t="n">
        <v>79.14</v>
      </c>
      <c r="G391" t="n">
        <v>86.33</v>
      </c>
      <c r="H391" t="n">
        <v>1.21</v>
      </c>
      <c r="I391" t="n">
        <v>55</v>
      </c>
      <c r="J391" t="n">
        <v>205.84</v>
      </c>
      <c r="K391" t="n">
        <v>53.44</v>
      </c>
      <c r="L391" t="n">
        <v>14</v>
      </c>
      <c r="M391" t="n">
        <v>53</v>
      </c>
      <c r="N391" t="n">
        <v>43.4</v>
      </c>
      <c r="O391" t="n">
        <v>25621.03</v>
      </c>
      <c r="P391" t="n">
        <v>1051.88</v>
      </c>
      <c r="Q391" t="n">
        <v>1261.99</v>
      </c>
      <c r="R391" t="n">
        <v>161.64</v>
      </c>
      <c r="S391" t="n">
        <v>108.84</v>
      </c>
      <c r="T391" t="n">
        <v>25291.25</v>
      </c>
      <c r="U391" t="n">
        <v>0.67</v>
      </c>
      <c r="V391" t="n">
        <v>0.92</v>
      </c>
      <c r="W391" t="n">
        <v>20.73</v>
      </c>
      <c r="X391" t="n">
        <v>1.55</v>
      </c>
      <c r="Y391" t="n">
        <v>0.5</v>
      </c>
      <c r="Z391" t="n">
        <v>10</v>
      </c>
    </row>
    <row r="392">
      <c r="A392" t="n">
        <v>14</v>
      </c>
      <c r="B392" t="n">
        <v>95</v>
      </c>
      <c r="C392" t="inlineStr">
        <is>
          <t xml:space="preserve">CONCLUIDO	</t>
        </is>
      </c>
      <c r="D392" t="n">
        <v>1.1991</v>
      </c>
      <c r="E392" t="n">
        <v>83.40000000000001</v>
      </c>
      <c r="F392" t="n">
        <v>79.03</v>
      </c>
      <c r="G392" t="n">
        <v>92.98</v>
      </c>
      <c r="H392" t="n">
        <v>1.28</v>
      </c>
      <c r="I392" t="n">
        <v>51</v>
      </c>
      <c r="J392" t="n">
        <v>207.43</v>
      </c>
      <c r="K392" t="n">
        <v>53.44</v>
      </c>
      <c r="L392" t="n">
        <v>15</v>
      </c>
      <c r="M392" t="n">
        <v>49</v>
      </c>
      <c r="N392" t="n">
        <v>44</v>
      </c>
      <c r="O392" t="n">
        <v>25817.56</v>
      </c>
      <c r="P392" t="n">
        <v>1046.71</v>
      </c>
      <c r="Q392" t="n">
        <v>1261.97</v>
      </c>
      <c r="R392" t="n">
        <v>158.15</v>
      </c>
      <c r="S392" t="n">
        <v>108.84</v>
      </c>
      <c r="T392" t="n">
        <v>23569.15</v>
      </c>
      <c r="U392" t="n">
        <v>0.6899999999999999</v>
      </c>
      <c r="V392" t="n">
        <v>0.92</v>
      </c>
      <c r="W392" t="n">
        <v>20.73</v>
      </c>
      <c r="X392" t="n">
        <v>1.45</v>
      </c>
      <c r="Y392" t="n">
        <v>0.5</v>
      </c>
      <c r="Z392" t="n">
        <v>10</v>
      </c>
    </row>
    <row r="393">
      <c r="A393" t="n">
        <v>15</v>
      </c>
      <c r="B393" t="n">
        <v>95</v>
      </c>
      <c r="C393" t="inlineStr">
        <is>
          <t xml:space="preserve">CONCLUIDO	</t>
        </is>
      </c>
      <c r="D393" t="n">
        <v>1.2023</v>
      </c>
      <c r="E393" t="n">
        <v>83.17</v>
      </c>
      <c r="F393" t="n">
        <v>78.92</v>
      </c>
      <c r="G393" t="n">
        <v>98.65000000000001</v>
      </c>
      <c r="H393" t="n">
        <v>1.36</v>
      </c>
      <c r="I393" t="n">
        <v>48</v>
      </c>
      <c r="J393" t="n">
        <v>209.03</v>
      </c>
      <c r="K393" t="n">
        <v>53.44</v>
      </c>
      <c r="L393" t="n">
        <v>16</v>
      </c>
      <c r="M393" t="n">
        <v>46</v>
      </c>
      <c r="N393" t="n">
        <v>44.6</v>
      </c>
      <c r="O393" t="n">
        <v>26014.91</v>
      </c>
      <c r="P393" t="n">
        <v>1043.72</v>
      </c>
      <c r="Q393" t="n">
        <v>1261.97</v>
      </c>
      <c r="R393" t="n">
        <v>154.49</v>
      </c>
      <c r="S393" t="n">
        <v>108.84</v>
      </c>
      <c r="T393" t="n">
        <v>21751.33</v>
      </c>
      <c r="U393" t="n">
        <v>0.7</v>
      </c>
      <c r="V393" t="n">
        <v>0.92</v>
      </c>
      <c r="W393" t="n">
        <v>20.72</v>
      </c>
      <c r="X393" t="n">
        <v>1.33</v>
      </c>
      <c r="Y393" t="n">
        <v>0.5</v>
      </c>
      <c r="Z393" t="n">
        <v>10</v>
      </c>
    </row>
    <row r="394">
      <c r="A394" t="n">
        <v>16</v>
      </c>
      <c r="B394" t="n">
        <v>95</v>
      </c>
      <c r="C394" t="inlineStr">
        <is>
          <t xml:space="preserve">CONCLUIDO	</t>
        </is>
      </c>
      <c r="D394" t="n">
        <v>1.2053</v>
      </c>
      <c r="E394" t="n">
        <v>82.95999999999999</v>
      </c>
      <c r="F394" t="n">
        <v>78.81999999999999</v>
      </c>
      <c r="G394" t="n">
        <v>105.09</v>
      </c>
      <c r="H394" t="n">
        <v>1.43</v>
      </c>
      <c r="I394" t="n">
        <v>45</v>
      </c>
      <c r="J394" t="n">
        <v>210.64</v>
      </c>
      <c r="K394" t="n">
        <v>53.44</v>
      </c>
      <c r="L394" t="n">
        <v>17</v>
      </c>
      <c r="M394" t="n">
        <v>43</v>
      </c>
      <c r="N394" t="n">
        <v>45.21</v>
      </c>
      <c r="O394" t="n">
        <v>26213.09</v>
      </c>
      <c r="P394" t="n">
        <v>1040.55</v>
      </c>
      <c r="Q394" t="n">
        <v>1261.94</v>
      </c>
      <c r="R394" t="n">
        <v>151.48</v>
      </c>
      <c r="S394" t="n">
        <v>108.84</v>
      </c>
      <c r="T394" t="n">
        <v>20264.8</v>
      </c>
      <c r="U394" t="n">
        <v>0.72</v>
      </c>
      <c r="V394" t="n">
        <v>0.92</v>
      </c>
      <c r="W394" t="n">
        <v>20.71</v>
      </c>
      <c r="X394" t="n">
        <v>1.24</v>
      </c>
      <c r="Y394" t="n">
        <v>0.5</v>
      </c>
      <c r="Z394" t="n">
        <v>10</v>
      </c>
    </row>
    <row r="395">
      <c r="A395" t="n">
        <v>17</v>
      </c>
      <c r="B395" t="n">
        <v>95</v>
      </c>
      <c r="C395" t="inlineStr">
        <is>
          <t xml:space="preserve">CONCLUIDO	</t>
        </is>
      </c>
      <c r="D395" t="n">
        <v>1.207</v>
      </c>
      <c r="E395" t="n">
        <v>82.84999999999999</v>
      </c>
      <c r="F395" t="n">
        <v>78.78</v>
      </c>
      <c r="G395" t="n">
        <v>109.92</v>
      </c>
      <c r="H395" t="n">
        <v>1.51</v>
      </c>
      <c r="I395" t="n">
        <v>43</v>
      </c>
      <c r="J395" t="n">
        <v>212.25</v>
      </c>
      <c r="K395" t="n">
        <v>53.44</v>
      </c>
      <c r="L395" t="n">
        <v>18</v>
      </c>
      <c r="M395" t="n">
        <v>41</v>
      </c>
      <c r="N395" t="n">
        <v>45.82</v>
      </c>
      <c r="O395" t="n">
        <v>26412.11</v>
      </c>
      <c r="P395" t="n">
        <v>1037.38</v>
      </c>
      <c r="Q395" t="n">
        <v>1261.94</v>
      </c>
      <c r="R395" t="n">
        <v>149.76</v>
      </c>
      <c r="S395" t="n">
        <v>108.84</v>
      </c>
      <c r="T395" t="n">
        <v>19411.3</v>
      </c>
      <c r="U395" t="n">
        <v>0.73</v>
      </c>
      <c r="V395" t="n">
        <v>0.92</v>
      </c>
      <c r="W395" t="n">
        <v>20.72</v>
      </c>
      <c r="X395" t="n">
        <v>1.19</v>
      </c>
      <c r="Y395" t="n">
        <v>0.5</v>
      </c>
      <c r="Z395" t="n">
        <v>10</v>
      </c>
    </row>
    <row r="396">
      <c r="A396" t="n">
        <v>18</v>
      </c>
      <c r="B396" t="n">
        <v>95</v>
      </c>
      <c r="C396" t="inlineStr">
        <is>
          <t xml:space="preserve">CONCLUIDO	</t>
        </is>
      </c>
      <c r="D396" t="n">
        <v>1.2102</v>
      </c>
      <c r="E396" t="n">
        <v>82.63</v>
      </c>
      <c r="F396" t="n">
        <v>78.68000000000001</v>
      </c>
      <c r="G396" t="n">
        <v>118.02</v>
      </c>
      <c r="H396" t="n">
        <v>1.58</v>
      </c>
      <c r="I396" t="n">
        <v>40</v>
      </c>
      <c r="J396" t="n">
        <v>213.87</v>
      </c>
      <c r="K396" t="n">
        <v>53.44</v>
      </c>
      <c r="L396" t="n">
        <v>19</v>
      </c>
      <c r="M396" t="n">
        <v>38</v>
      </c>
      <c r="N396" t="n">
        <v>46.44</v>
      </c>
      <c r="O396" t="n">
        <v>26611.98</v>
      </c>
      <c r="P396" t="n">
        <v>1033.91</v>
      </c>
      <c r="Q396" t="n">
        <v>1261.95</v>
      </c>
      <c r="R396" t="n">
        <v>146.5</v>
      </c>
      <c r="S396" t="n">
        <v>108.84</v>
      </c>
      <c r="T396" t="n">
        <v>17798.13</v>
      </c>
      <c r="U396" t="n">
        <v>0.74</v>
      </c>
      <c r="V396" t="n">
        <v>0.92</v>
      </c>
      <c r="W396" t="n">
        <v>20.71</v>
      </c>
      <c r="X396" t="n">
        <v>1.09</v>
      </c>
      <c r="Y396" t="n">
        <v>0.5</v>
      </c>
      <c r="Z396" t="n">
        <v>10</v>
      </c>
    </row>
    <row r="397">
      <c r="A397" t="n">
        <v>19</v>
      </c>
      <c r="B397" t="n">
        <v>95</v>
      </c>
      <c r="C397" t="inlineStr">
        <is>
          <t xml:space="preserve">CONCLUIDO	</t>
        </is>
      </c>
      <c r="D397" t="n">
        <v>1.2117</v>
      </c>
      <c r="E397" t="n">
        <v>82.53</v>
      </c>
      <c r="F397" t="n">
        <v>78.64</v>
      </c>
      <c r="G397" t="n">
        <v>124.17</v>
      </c>
      <c r="H397" t="n">
        <v>1.65</v>
      </c>
      <c r="I397" t="n">
        <v>38</v>
      </c>
      <c r="J397" t="n">
        <v>215.5</v>
      </c>
      <c r="K397" t="n">
        <v>53.44</v>
      </c>
      <c r="L397" t="n">
        <v>20</v>
      </c>
      <c r="M397" t="n">
        <v>36</v>
      </c>
      <c r="N397" t="n">
        <v>47.07</v>
      </c>
      <c r="O397" t="n">
        <v>26812.71</v>
      </c>
      <c r="P397" t="n">
        <v>1030.89</v>
      </c>
      <c r="Q397" t="n">
        <v>1261.91</v>
      </c>
      <c r="R397" t="n">
        <v>145.55</v>
      </c>
      <c r="S397" t="n">
        <v>108.84</v>
      </c>
      <c r="T397" t="n">
        <v>17330.12</v>
      </c>
      <c r="U397" t="n">
        <v>0.75</v>
      </c>
      <c r="V397" t="n">
        <v>0.92</v>
      </c>
      <c r="W397" t="n">
        <v>20.71</v>
      </c>
      <c r="X397" t="n">
        <v>1.06</v>
      </c>
      <c r="Y397" t="n">
        <v>0.5</v>
      </c>
      <c r="Z397" t="n">
        <v>10</v>
      </c>
    </row>
    <row r="398">
      <c r="A398" t="n">
        <v>20</v>
      </c>
      <c r="B398" t="n">
        <v>95</v>
      </c>
      <c r="C398" t="inlineStr">
        <is>
          <t xml:space="preserve">CONCLUIDO	</t>
        </is>
      </c>
      <c r="D398" t="n">
        <v>1.2125</v>
      </c>
      <c r="E398" t="n">
        <v>82.47</v>
      </c>
      <c r="F398" t="n">
        <v>78.63</v>
      </c>
      <c r="G398" t="n">
        <v>127.5</v>
      </c>
      <c r="H398" t="n">
        <v>1.72</v>
      </c>
      <c r="I398" t="n">
        <v>37</v>
      </c>
      <c r="J398" t="n">
        <v>217.14</v>
      </c>
      <c r="K398" t="n">
        <v>53.44</v>
      </c>
      <c r="L398" t="n">
        <v>21</v>
      </c>
      <c r="M398" t="n">
        <v>35</v>
      </c>
      <c r="N398" t="n">
        <v>47.7</v>
      </c>
      <c r="O398" t="n">
        <v>27014.3</v>
      </c>
      <c r="P398" t="n">
        <v>1028.23</v>
      </c>
      <c r="Q398" t="n">
        <v>1261.93</v>
      </c>
      <c r="R398" t="n">
        <v>144.94</v>
      </c>
      <c r="S398" t="n">
        <v>108.84</v>
      </c>
      <c r="T398" t="n">
        <v>17033.5</v>
      </c>
      <c r="U398" t="n">
        <v>0.75</v>
      </c>
      <c r="V398" t="n">
        <v>0.92</v>
      </c>
      <c r="W398" t="n">
        <v>20.71</v>
      </c>
      <c r="X398" t="n">
        <v>1.04</v>
      </c>
      <c r="Y398" t="n">
        <v>0.5</v>
      </c>
      <c r="Z398" t="n">
        <v>10</v>
      </c>
    </row>
    <row r="399">
      <c r="A399" t="n">
        <v>21</v>
      </c>
      <c r="B399" t="n">
        <v>95</v>
      </c>
      <c r="C399" t="inlineStr">
        <is>
          <t xml:space="preserve">CONCLUIDO	</t>
        </is>
      </c>
      <c r="D399" t="n">
        <v>1.2141</v>
      </c>
      <c r="E399" t="n">
        <v>82.37</v>
      </c>
      <c r="F399" t="n">
        <v>78.59</v>
      </c>
      <c r="G399" t="n">
        <v>134.73</v>
      </c>
      <c r="H399" t="n">
        <v>1.79</v>
      </c>
      <c r="I399" t="n">
        <v>35</v>
      </c>
      <c r="J399" t="n">
        <v>218.78</v>
      </c>
      <c r="K399" t="n">
        <v>53.44</v>
      </c>
      <c r="L399" t="n">
        <v>22</v>
      </c>
      <c r="M399" t="n">
        <v>33</v>
      </c>
      <c r="N399" t="n">
        <v>48.34</v>
      </c>
      <c r="O399" t="n">
        <v>27216.79</v>
      </c>
      <c r="P399" t="n">
        <v>1026.4</v>
      </c>
      <c r="Q399" t="n">
        <v>1261.94</v>
      </c>
      <c r="R399" t="n">
        <v>144.19</v>
      </c>
      <c r="S399" t="n">
        <v>108.84</v>
      </c>
      <c r="T399" t="n">
        <v>16668.13</v>
      </c>
      <c r="U399" t="n">
        <v>0.75</v>
      </c>
      <c r="V399" t="n">
        <v>0.92</v>
      </c>
      <c r="W399" t="n">
        <v>20.7</v>
      </c>
      <c r="X399" t="n">
        <v>1.01</v>
      </c>
      <c r="Y399" t="n">
        <v>0.5</v>
      </c>
      <c r="Z399" t="n">
        <v>10</v>
      </c>
    </row>
    <row r="400">
      <c r="A400" t="n">
        <v>22</v>
      </c>
      <c r="B400" t="n">
        <v>95</v>
      </c>
      <c r="C400" t="inlineStr">
        <is>
          <t xml:space="preserve">CONCLUIDO	</t>
        </is>
      </c>
      <c r="D400" t="n">
        <v>1.2166</v>
      </c>
      <c r="E400" t="n">
        <v>82.2</v>
      </c>
      <c r="F400" t="n">
        <v>78.5</v>
      </c>
      <c r="G400" t="n">
        <v>142.72</v>
      </c>
      <c r="H400" t="n">
        <v>1.85</v>
      </c>
      <c r="I400" t="n">
        <v>33</v>
      </c>
      <c r="J400" t="n">
        <v>220.43</v>
      </c>
      <c r="K400" t="n">
        <v>53.44</v>
      </c>
      <c r="L400" t="n">
        <v>23</v>
      </c>
      <c r="M400" t="n">
        <v>31</v>
      </c>
      <c r="N400" t="n">
        <v>48.99</v>
      </c>
      <c r="O400" t="n">
        <v>27420.16</v>
      </c>
      <c r="P400" t="n">
        <v>1022.44</v>
      </c>
      <c r="Q400" t="n">
        <v>1261.92</v>
      </c>
      <c r="R400" t="n">
        <v>140.88</v>
      </c>
      <c r="S400" t="n">
        <v>108.84</v>
      </c>
      <c r="T400" t="n">
        <v>15021.35</v>
      </c>
      <c r="U400" t="n">
        <v>0.77</v>
      </c>
      <c r="V400" t="n">
        <v>0.92</v>
      </c>
      <c r="W400" t="n">
        <v>20.7</v>
      </c>
      <c r="X400" t="n">
        <v>0.91</v>
      </c>
      <c r="Y400" t="n">
        <v>0.5</v>
      </c>
      <c r="Z400" t="n">
        <v>10</v>
      </c>
    </row>
    <row r="401">
      <c r="A401" t="n">
        <v>23</v>
      </c>
      <c r="B401" t="n">
        <v>95</v>
      </c>
      <c r="C401" t="inlineStr">
        <is>
          <t xml:space="preserve">CONCLUIDO	</t>
        </is>
      </c>
      <c r="D401" t="n">
        <v>1.2177</v>
      </c>
      <c r="E401" t="n">
        <v>82.12</v>
      </c>
      <c r="F401" t="n">
        <v>78.45999999999999</v>
      </c>
      <c r="G401" t="n">
        <v>147.11</v>
      </c>
      <c r="H401" t="n">
        <v>1.92</v>
      </c>
      <c r="I401" t="n">
        <v>32</v>
      </c>
      <c r="J401" t="n">
        <v>222.08</v>
      </c>
      <c r="K401" t="n">
        <v>53.44</v>
      </c>
      <c r="L401" t="n">
        <v>24</v>
      </c>
      <c r="M401" t="n">
        <v>30</v>
      </c>
      <c r="N401" t="n">
        <v>49.65</v>
      </c>
      <c r="O401" t="n">
        <v>27624.44</v>
      </c>
      <c r="P401" t="n">
        <v>1020.09</v>
      </c>
      <c r="Q401" t="n">
        <v>1261.93</v>
      </c>
      <c r="R401" t="n">
        <v>139.98</v>
      </c>
      <c r="S401" t="n">
        <v>108.84</v>
      </c>
      <c r="T401" t="n">
        <v>14579.67</v>
      </c>
      <c r="U401" t="n">
        <v>0.78</v>
      </c>
      <c r="V401" t="n">
        <v>0.92</v>
      </c>
      <c r="W401" t="n">
        <v>20.69</v>
      </c>
      <c r="X401" t="n">
        <v>0.88</v>
      </c>
      <c r="Y401" t="n">
        <v>0.5</v>
      </c>
      <c r="Z401" t="n">
        <v>10</v>
      </c>
    </row>
    <row r="402">
      <c r="A402" t="n">
        <v>24</v>
      </c>
      <c r="B402" t="n">
        <v>95</v>
      </c>
      <c r="C402" t="inlineStr">
        <is>
          <t xml:space="preserve">CONCLUIDO	</t>
        </is>
      </c>
      <c r="D402" t="n">
        <v>1.2185</v>
      </c>
      <c r="E402" t="n">
        <v>82.06</v>
      </c>
      <c r="F402" t="n">
        <v>78.44</v>
      </c>
      <c r="G402" t="n">
        <v>151.82</v>
      </c>
      <c r="H402" t="n">
        <v>1.99</v>
      </c>
      <c r="I402" t="n">
        <v>31</v>
      </c>
      <c r="J402" t="n">
        <v>223.75</v>
      </c>
      <c r="K402" t="n">
        <v>53.44</v>
      </c>
      <c r="L402" t="n">
        <v>25</v>
      </c>
      <c r="M402" t="n">
        <v>29</v>
      </c>
      <c r="N402" t="n">
        <v>50.31</v>
      </c>
      <c r="O402" t="n">
        <v>27829.77</v>
      </c>
      <c r="P402" t="n">
        <v>1017.52</v>
      </c>
      <c r="Q402" t="n">
        <v>1261.92</v>
      </c>
      <c r="R402" t="n">
        <v>138.91</v>
      </c>
      <c r="S402" t="n">
        <v>108.84</v>
      </c>
      <c r="T402" t="n">
        <v>14048.27</v>
      </c>
      <c r="U402" t="n">
        <v>0.78</v>
      </c>
      <c r="V402" t="n">
        <v>0.92</v>
      </c>
      <c r="W402" t="n">
        <v>20.7</v>
      </c>
      <c r="X402" t="n">
        <v>0.86</v>
      </c>
      <c r="Y402" t="n">
        <v>0.5</v>
      </c>
      <c r="Z402" t="n">
        <v>10</v>
      </c>
    </row>
    <row r="403">
      <c r="A403" t="n">
        <v>25</v>
      </c>
      <c r="B403" t="n">
        <v>95</v>
      </c>
      <c r="C403" t="inlineStr">
        <is>
          <t xml:space="preserve">CONCLUIDO	</t>
        </is>
      </c>
      <c r="D403" t="n">
        <v>1.2208</v>
      </c>
      <c r="E403" t="n">
        <v>81.91</v>
      </c>
      <c r="F403" t="n">
        <v>78.37</v>
      </c>
      <c r="G403" t="n">
        <v>162.14</v>
      </c>
      <c r="H403" t="n">
        <v>2.05</v>
      </c>
      <c r="I403" t="n">
        <v>29</v>
      </c>
      <c r="J403" t="n">
        <v>225.42</v>
      </c>
      <c r="K403" t="n">
        <v>53.44</v>
      </c>
      <c r="L403" t="n">
        <v>26</v>
      </c>
      <c r="M403" t="n">
        <v>27</v>
      </c>
      <c r="N403" t="n">
        <v>50.98</v>
      </c>
      <c r="O403" t="n">
        <v>28035.92</v>
      </c>
      <c r="P403" t="n">
        <v>1014.61</v>
      </c>
      <c r="Q403" t="n">
        <v>1261.91</v>
      </c>
      <c r="R403" t="n">
        <v>136.64</v>
      </c>
      <c r="S403" t="n">
        <v>108.84</v>
      </c>
      <c r="T403" t="n">
        <v>12921.42</v>
      </c>
      <c r="U403" t="n">
        <v>0.8</v>
      </c>
      <c r="V403" t="n">
        <v>0.92</v>
      </c>
      <c r="W403" t="n">
        <v>20.69</v>
      </c>
      <c r="X403" t="n">
        <v>0.78</v>
      </c>
      <c r="Y403" t="n">
        <v>0.5</v>
      </c>
      <c r="Z403" t="n">
        <v>10</v>
      </c>
    </row>
    <row r="404">
      <c r="A404" t="n">
        <v>26</v>
      </c>
      <c r="B404" t="n">
        <v>95</v>
      </c>
      <c r="C404" t="inlineStr">
        <is>
          <t xml:space="preserve">CONCLUIDO	</t>
        </is>
      </c>
      <c r="D404" t="n">
        <v>1.2214</v>
      </c>
      <c r="E404" t="n">
        <v>81.88</v>
      </c>
      <c r="F404" t="n">
        <v>78.36</v>
      </c>
      <c r="G404" t="n">
        <v>167.92</v>
      </c>
      <c r="H404" t="n">
        <v>2.11</v>
      </c>
      <c r="I404" t="n">
        <v>28</v>
      </c>
      <c r="J404" t="n">
        <v>227.1</v>
      </c>
      <c r="K404" t="n">
        <v>53.44</v>
      </c>
      <c r="L404" t="n">
        <v>27</v>
      </c>
      <c r="M404" t="n">
        <v>26</v>
      </c>
      <c r="N404" t="n">
        <v>51.66</v>
      </c>
      <c r="O404" t="n">
        <v>28243</v>
      </c>
      <c r="P404" t="n">
        <v>1012.98</v>
      </c>
      <c r="Q404" t="n">
        <v>1261.9</v>
      </c>
      <c r="R404" t="n">
        <v>136.66</v>
      </c>
      <c r="S404" t="n">
        <v>108.84</v>
      </c>
      <c r="T404" t="n">
        <v>12940.07</v>
      </c>
      <c r="U404" t="n">
        <v>0.8</v>
      </c>
      <c r="V404" t="n">
        <v>0.92</v>
      </c>
      <c r="W404" t="n">
        <v>20.69</v>
      </c>
      <c r="X404" t="n">
        <v>0.78</v>
      </c>
      <c r="Y404" t="n">
        <v>0.5</v>
      </c>
      <c r="Z404" t="n">
        <v>10</v>
      </c>
    </row>
    <row r="405">
      <c r="A405" t="n">
        <v>27</v>
      </c>
      <c r="B405" t="n">
        <v>95</v>
      </c>
      <c r="C405" t="inlineStr">
        <is>
          <t xml:space="preserve">CONCLUIDO	</t>
        </is>
      </c>
      <c r="D405" t="n">
        <v>1.2224</v>
      </c>
      <c r="E405" t="n">
        <v>81.81</v>
      </c>
      <c r="F405" t="n">
        <v>78.33</v>
      </c>
      <c r="G405" t="n">
        <v>174.07</v>
      </c>
      <c r="H405" t="n">
        <v>2.18</v>
      </c>
      <c r="I405" t="n">
        <v>27</v>
      </c>
      <c r="J405" t="n">
        <v>228.79</v>
      </c>
      <c r="K405" t="n">
        <v>53.44</v>
      </c>
      <c r="L405" t="n">
        <v>28</v>
      </c>
      <c r="M405" t="n">
        <v>25</v>
      </c>
      <c r="N405" t="n">
        <v>52.35</v>
      </c>
      <c r="O405" t="n">
        <v>28451.04</v>
      </c>
      <c r="P405" t="n">
        <v>1010.87</v>
      </c>
      <c r="Q405" t="n">
        <v>1261.89</v>
      </c>
      <c r="R405" t="n">
        <v>135.47</v>
      </c>
      <c r="S405" t="n">
        <v>108.84</v>
      </c>
      <c r="T405" t="n">
        <v>12345.14</v>
      </c>
      <c r="U405" t="n">
        <v>0.8</v>
      </c>
      <c r="V405" t="n">
        <v>0.92</v>
      </c>
      <c r="W405" t="n">
        <v>20.69</v>
      </c>
      <c r="X405" t="n">
        <v>0.75</v>
      </c>
      <c r="Y405" t="n">
        <v>0.5</v>
      </c>
      <c r="Z405" t="n">
        <v>10</v>
      </c>
    </row>
    <row r="406">
      <c r="A406" t="n">
        <v>28</v>
      </c>
      <c r="B406" t="n">
        <v>95</v>
      </c>
      <c r="C406" t="inlineStr">
        <is>
          <t xml:space="preserve">CONCLUIDO	</t>
        </is>
      </c>
      <c r="D406" t="n">
        <v>1.2236</v>
      </c>
      <c r="E406" t="n">
        <v>81.72</v>
      </c>
      <c r="F406" t="n">
        <v>78.29000000000001</v>
      </c>
      <c r="G406" t="n">
        <v>180.66</v>
      </c>
      <c r="H406" t="n">
        <v>2.24</v>
      </c>
      <c r="I406" t="n">
        <v>26</v>
      </c>
      <c r="J406" t="n">
        <v>230.48</v>
      </c>
      <c r="K406" t="n">
        <v>53.44</v>
      </c>
      <c r="L406" t="n">
        <v>29</v>
      </c>
      <c r="M406" t="n">
        <v>24</v>
      </c>
      <c r="N406" t="n">
        <v>53.05</v>
      </c>
      <c r="O406" t="n">
        <v>28660.06</v>
      </c>
      <c r="P406" t="n">
        <v>1006.8</v>
      </c>
      <c r="Q406" t="n">
        <v>1261.88</v>
      </c>
      <c r="R406" t="n">
        <v>134.1</v>
      </c>
      <c r="S406" t="n">
        <v>108.84</v>
      </c>
      <c r="T406" t="n">
        <v>11667.89</v>
      </c>
      <c r="U406" t="n">
        <v>0.8100000000000001</v>
      </c>
      <c r="V406" t="n">
        <v>0.93</v>
      </c>
      <c r="W406" t="n">
        <v>20.68</v>
      </c>
      <c r="X406" t="n">
        <v>0.7</v>
      </c>
      <c r="Y406" t="n">
        <v>0.5</v>
      </c>
      <c r="Z406" t="n">
        <v>10</v>
      </c>
    </row>
    <row r="407">
      <c r="A407" t="n">
        <v>29</v>
      </c>
      <c r="B407" t="n">
        <v>95</v>
      </c>
      <c r="C407" t="inlineStr">
        <is>
          <t xml:space="preserve">CONCLUIDO	</t>
        </is>
      </c>
      <c r="D407" t="n">
        <v>1.2243</v>
      </c>
      <c r="E407" t="n">
        <v>81.68000000000001</v>
      </c>
      <c r="F407" t="n">
        <v>78.28</v>
      </c>
      <c r="G407" t="n">
        <v>187.87</v>
      </c>
      <c r="H407" t="n">
        <v>2.3</v>
      </c>
      <c r="I407" t="n">
        <v>25</v>
      </c>
      <c r="J407" t="n">
        <v>232.18</v>
      </c>
      <c r="K407" t="n">
        <v>53.44</v>
      </c>
      <c r="L407" t="n">
        <v>30</v>
      </c>
      <c r="M407" t="n">
        <v>23</v>
      </c>
      <c r="N407" t="n">
        <v>53.75</v>
      </c>
      <c r="O407" t="n">
        <v>28870.05</v>
      </c>
      <c r="P407" t="n">
        <v>1004.07</v>
      </c>
      <c r="Q407" t="n">
        <v>1261.88</v>
      </c>
      <c r="R407" t="n">
        <v>133.68</v>
      </c>
      <c r="S407" t="n">
        <v>108.84</v>
      </c>
      <c r="T407" t="n">
        <v>11460.18</v>
      </c>
      <c r="U407" t="n">
        <v>0.8100000000000001</v>
      </c>
      <c r="V407" t="n">
        <v>0.93</v>
      </c>
      <c r="W407" t="n">
        <v>20.69</v>
      </c>
      <c r="X407" t="n">
        <v>0.7</v>
      </c>
      <c r="Y407" t="n">
        <v>0.5</v>
      </c>
      <c r="Z407" t="n">
        <v>10</v>
      </c>
    </row>
    <row r="408">
      <c r="A408" t="n">
        <v>30</v>
      </c>
      <c r="B408" t="n">
        <v>95</v>
      </c>
      <c r="C408" t="inlineStr">
        <is>
          <t xml:space="preserve">CONCLUIDO	</t>
        </is>
      </c>
      <c r="D408" t="n">
        <v>1.2243</v>
      </c>
      <c r="E408" t="n">
        <v>81.68000000000001</v>
      </c>
      <c r="F408" t="n">
        <v>78.28</v>
      </c>
      <c r="G408" t="n">
        <v>187.88</v>
      </c>
      <c r="H408" t="n">
        <v>2.36</v>
      </c>
      <c r="I408" t="n">
        <v>25</v>
      </c>
      <c r="J408" t="n">
        <v>233.89</v>
      </c>
      <c r="K408" t="n">
        <v>53.44</v>
      </c>
      <c r="L408" t="n">
        <v>31</v>
      </c>
      <c r="M408" t="n">
        <v>23</v>
      </c>
      <c r="N408" t="n">
        <v>54.46</v>
      </c>
      <c r="O408" t="n">
        <v>29081.05</v>
      </c>
      <c r="P408" t="n">
        <v>1001.92</v>
      </c>
      <c r="Q408" t="n">
        <v>1261.93</v>
      </c>
      <c r="R408" t="n">
        <v>133.59</v>
      </c>
      <c r="S408" t="n">
        <v>108.84</v>
      </c>
      <c r="T408" t="n">
        <v>11416.76</v>
      </c>
      <c r="U408" t="n">
        <v>0.8100000000000001</v>
      </c>
      <c r="V408" t="n">
        <v>0.93</v>
      </c>
      <c r="W408" t="n">
        <v>20.69</v>
      </c>
      <c r="X408" t="n">
        <v>0.7</v>
      </c>
      <c r="Y408" t="n">
        <v>0.5</v>
      </c>
      <c r="Z408" t="n">
        <v>10</v>
      </c>
    </row>
    <row r="409">
      <c r="A409" t="n">
        <v>31</v>
      </c>
      <c r="B409" t="n">
        <v>95</v>
      </c>
      <c r="C409" t="inlineStr">
        <is>
          <t xml:space="preserve">CONCLUIDO	</t>
        </is>
      </c>
      <c r="D409" t="n">
        <v>1.2254</v>
      </c>
      <c r="E409" t="n">
        <v>81.61</v>
      </c>
      <c r="F409" t="n">
        <v>78.25</v>
      </c>
      <c r="G409" t="n">
        <v>195.62</v>
      </c>
      <c r="H409" t="n">
        <v>2.41</v>
      </c>
      <c r="I409" t="n">
        <v>24</v>
      </c>
      <c r="J409" t="n">
        <v>235.61</v>
      </c>
      <c r="K409" t="n">
        <v>53.44</v>
      </c>
      <c r="L409" t="n">
        <v>32</v>
      </c>
      <c r="M409" t="n">
        <v>22</v>
      </c>
      <c r="N409" t="n">
        <v>55.18</v>
      </c>
      <c r="O409" t="n">
        <v>29293.06</v>
      </c>
      <c r="P409" t="n">
        <v>1003.15</v>
      </c>
      <c r="Q409" t="n">
        <v>1261.89</v>
      </c>
      <c r="R409" t="n">
        <v>132.87</v>
      </c>
      <c r="S409" t="n">
        <v>108.84</v>
      </c>
      <c r="T409" t="n">
        <v>11064.63</v>
      </c>
      <c r="U409" t="n">
        <v>0.82</v>
      </c>
      <c r="V409" t="n">
        <v>0.93</v>
      </c>
      <c r="W409" t="n">
        <v>20.68</v>
      </c>
      <c r="X409" t="n">
        <v>0.66</v>
      </c>
      <c r="Y409" t="n">
        <v>0.5</v>
      </c>
      <c r="Z409" t="n">
        <v>10</v>
      </c>
    </row>
    <row r="410">
      <c r="A410" t="n">
        <v>32</v>
      </c>
      <c r="B410" t="n">
        <v>95</v>
      </c>
      <c r="C410" t="inlineStr">
        <is>
          <t xml:space="preserve">CONCLUIDO	</t>
        </is>
      </c>
      <c r="D410" t="n">
        <v>1.2263</v>
      </c>
      <c r="E410" t="n">
        <v>81.55</v>
      </c>
      <c r="F410" t="n">
        <v>78.22</v>
      </c>
      <c r="G410" t="n">
        <v>204.06</v>
      </c>
      <c r="H410" t="n">
        <v>2.47</v>
      </c>
      <c r="I410" t="n">
        <v>23</v>
      </c>
      <c r="J410" t="n">
        <v>237.34</v>
      </c>
      <c r="K410" t="n">
        <v>53.44</v>
      </c>
      <c r="L410" t="n">
        <v>33</v>
      </c>
      <c r="M410" t="n">
        <v>21</v>
      </c>
      <c r="N410" t="n">
        <v>55.91</v>
      </c>
      <c r="O410" t="n">
        <v>29506.09</v>
      </c>
      <c r="P410" t="n">
        <v>1000.8</v>
      </c>
      <c r="Q410" t="n">
        <v>1261.91</v>
      </c>
      <c r="R410" t="n">
        <v>131.86</v>
      </c>
      <c r="S410" t="n">
        <v>108.84</v>
      </c>
      <c r="T410" t="n">
        <v>10563.99</v>
      </c>
      <c r="U410" t="n">
        <v>0.83</v>
      </c>
      <c r="V410" t="n">
        <v>0.93</v>
      </c>
      <c r="W410" t="n">
        <v>20.68</v>
      </c>
      <c r="X410" t="n">
        <v>0.64</v>
      </c>
      <c r="Y410" t="n">
        <v>0.5</v>
      </c>
      <c r="Z410" t="n">
        <v>10</v>
      </c>
    </row>
    <row r="411">
      <c r="A411" t="n">
        <v>33</v>
      </c>
      <c r="B411" t="n">
        <v>95</v>
      </c>
      <c r="C411" t="inlineStr">
        <is>
          <t xml:space="preserve">CONCLUIDO	</t>
        </is>
      </c>
      <c r="D411" t="n">
        <v>1.2274</v>
      </c>
      <c r="E411" t="n">
        <v>81.47</v>
      </c>
      <c r="F411" t="n">
        <v>78.19</v>
      </c>
      <c r="G411" t="n">
        <v>213.23</v>
      </c>
      <c r="H411" t="n">
        <v>2.53</v>
      </c>
      <c r="I411" t="n">
        <v>22</v>
      </c>
      <c r="J411" t="n">
        <v>239.08</v>
      </c>
      <c r="K411" t="n">
        <v>53.44</v>
      </c>
      <c r="L411" t="n">
        <v>34</v>
      </c>
      <c r="M411" t="n">
        <v>20</v>
      </c>
      <c r="N411" t="n">
        <v>56.64</v>
      </c>
      <c r="O411" t="n">
        <v>29720.17</v>
      </c>
      <c r="P411" t="n">
        <v>996.15</v>
      </c>
      <c r="Q411" t="n">
        <v>1261.93</v>
      </c>
      <c r="R411" t="n">
        <v>130.58</v>
      </c>
      <c r="S411" t="n">
        <v>108.84</v>
      </c>
      <c r="T411" t="n">
        <v>9929.18</v>
      </c>
      <c r="U411" t="n">
        <v>0.83</v>
      </c>
      <c r="V411" t="n">
        <v>0.93</v>
      </c>
      <c r="W411" t="n">
        <v>20.68</v>
      </c>
      <c r="X411" t="n">
        <v>0.6</v>
      </c>
      <c r="Y411" t="n">
        <v>0.5</v>
      </c>
      <c r="Z411" t="n">
        <v>10</v>
      </c>
    </row>
    <row r="412">
      <c r="A412" t="n">
        <v>34</v>
      </c>
      <c r="B412" t="n">
        <v>95</v>
      </c>
      <c r="C412" t="inlineStr">
        <is>
          <t xml:space="preserve">CONCLUIDO	</t>
        </is>
      </c>
      <c r="D412" t="n">
        <v>1.2275</v>
      </c>
      <c r="E412" t="n">
        <v>81.47</v>
      </c>
      <c r="F412" t="n">
        <v>78.18000000000001</v>
      </c>
      <c r="G412" t="n">
        <v>213.22</v>
      </c>
      <c r="H412" t="n">
        <v>2.58</v>
      </c>
      <c r="I412" t="n">
        <v>22</v>
      </c>
      <c r="J412" t="n">
        <v>240.82</v>
      </c>
      <c r="K412" t="n">
        <v>53.44</v>
      </c>
      <c r="L412" t="n">
        <v>35</v>
      </c>
      <c r="M412" t="n">
        <v>20</v>
      </c>
      <c r="N412" t="n">
        <v>57.39</v>
      </c>
      <c r="O412" t="n">
        <v>29935.43</v>
      </c>
      <c r="P412" t="n">
        <v>996.77</v>
      </c>
      <c r="Q412" t="n">
        <v>1261.91</v>
      </c>
      <c r="R412" t="n">
        <v>130.48</v>
      </c>
      <c r="S412" t="n">
        <v>108.84</v>
      </c>
      <c r="T412" t="n">
        <v>9877.309999999999</v>
      </c>
      <c r="U412" t="n">
        <v>0.83</v>
      </c>
      <c r="V412" t="n">
        <v>0.93</v>
      </c>
      <c r="W412" t="n">
        <v>20.68</v>
      </c>
      <c r="X412" t="n">
        <v>0.6</v>
      </c>
      <c r="Y412" t="n">
        <v>0.5</v>
      </c>
      <c r="Z412" t="n">
        <v>10</v>
      </c>
    </row>
    <row r="413">
      <c r="A413" t="n">
        <v>35</v>
      </c>
      <c r="B413" t="n">
        <v>95</v>
      </c>
      <c r="C413" t="inlineStr">
        <is>
          <t xml:space="preserve">CONCLUIDO	</t>
        </is>
      </c>
      <c r="D413" t="n">
        <v>1.2286</v>
      </c>
      <c r="E413" t="n">
        <v>81.40000000000001</v>
      </c>
      <c r="F413" t="n">
        <v>78.15000000000001</v>
      </c>
      <c r="G413" t="n">
        <v>223.27</v>
      </c>
      <c r="H413" t="n">
        <v>2.64</v>
      </c>
      <c r="I413" t="n">
        <v>21</v>
      </c>
      <c r="J413" t="n">
        <v>242.57</v>
      </c>
      <c r="K413" t="n">
        <v>53.44</v>
      </c>
      <c r="L413" t="n">
        <v>36</v>
      </c>
      <c r="M413" t="n">
        <v>19</v>
      </c>
      <c r="N413" t="n">
        <v>58.14</v>
      </c>
      <c r="O413" t="n">
        <v>30151.65</v>
      </c>
      <c r="P413" t="n">
        <v>992.66</v>
      </c>
      <c r="Q413" t="n">
        <v>1261.88</v>
      </c>
      <c r="R413" t="n">
        <v>129.35</v>
      </c>
      <c r="S413" t="n">
        <v>108.84</v>
      </c>
      <c r="T413" t="n">
        <v>9317.190000000001</v>
      </c>
      <c r="U413" t="n">
        <v>0.84</v>
      </c>
      <c r="V413" t="n">
        <v>0.93</v>
      </c>
      <c r="W413" t="n">
        <v>20.68</v>
      </c>
      <c r="X413" t="n">
        <v>0.5600000000000001</v>
      </c>
      <c r="Y413" t="n">
        <v>0.5</v>
      </c>
      <c r="Z413" t="n">
        <v>10</v>
      </c>
    </row>
    <row r="414">
      <c r="A414" t="n">
        <v>36</v>
      </c>
      <c r="B414" t="n">
        <v>95</v>
      </c>
      <c r="C414" t="inlineStr">
        <is>
          <t xml:space="preserve">CONCLUIDO	</t>
        </is>
      </c>
      <c r="D414" t="n">
        <v>1.2283</v>
      </c>
      <c r="E414" t="n">
        <v>81.41</v>
      </c>
      <c r="F414" t="n">
        <v>78.16</v>
      </c>
      <c r="G414" t="n">
        <v>223.32</v>
      </c>
      <c r="H414" t="n">
        <v>2.69</v>
      </c>
      <c r="I414" t="n">
        <v>21</v>
      </c>
      <c r="J414" t="n">
        <v>244.34</v>
      </c>
      <c r="K414" t="n">
        <v>53.44</v>
      </c>
      <c r="L414" t="n">
        <v>37</v>
      </c>
      <c r="M414" t="n">
        <v>19</v>
      </c>
      <c r="N414" t="n">
        <v>58.9</v>
      </c>
      <c r="O414" t="n">
        <v>30368.96</v>
      </c>
      <c r="P414" t="n">
        <v>989.74</v>
      </c>
      <c r="Q414" t="n">
        <v>1261.88</v>
      </c>
      <c r="R414" t="n">
        <v>129.92</v>
      </c>
      <c r="S414" t="n">
        <v>108.84</v>
      </c>
      <c r="T414" t="n">
        <v>9603.940000000001</v>
      </c>
      <c r="U414" t="n">
        <v>0.84</v>
      </c>
      <c r="V414" t="n">
        <v>0.93</v>
      </c>
      <c r="W414" t="n">
        <v>20.68</v>
      </c>
      <c r="X414" t="n">
        <v>0.58</v>
      </c>
      <c r="Y414" t="n">
        <v>0.5</v>
      </c>
      <c r="Z414" t="n">
        <v>10</v>
      </c>
    </row>
    <row r="415">
      <c r="A415" t="n">
        <v>37</v>
      </c>
      <c r="B415" t="n">
        <v>95</v>
      </c>
      <c r="C415" t="inlineStr">
        <is>
          <t xml:space="preserve">CONCLUIDO	</t>
        </is>
      </c>
      <c r="D415" t="n">
        <v>1.2295</v>
      </c>
      <c r="E415" t="n">
        <v>81.33</v>
      </c>
      <c r="F415" t="n">
        <v>78.12</v>
      </c>
      <c r="G415" t="n">
        <v>234.35</v>
      </c>
      <c r="H415" t="n">
        <v>2.75</v>
      </c>
      <c r="I415" t="n">
        <v>20</v>
      </c>
      <c r="J415" t="n">
        <v>246.11</v>
      </c>
      <c r="K415" t="n">
        <v>53.44</v>
      </c>
      <c r="L415" t="n">
        <v>38</v>
      </c>
      <c r="M415" t="n">
        <v>18</v>
      </c>
      <c r="N415" t="n">
        <v>59.67</v>
      </c>
      <c r="O415" t="n">
        <v>30587.38</v>
      </c>
      <c r="P415" t="n">
        <v>992.95</v>
      </c>
      <c r="Q415" t="n">
        <v>1261.91</v>
      </c>
      <c r="R415" t="n">
        <v>128.38</v>
      </c>
      <c r="S415" t="n">
        <v>108.84</v>
      </c>
      <c r="T415" t="n">
        <v>8839.08</v>
      </c>
      <c r="U415" t="n">
        <v>0.85</v>
      </c>
      <c r="V415" t="n">
        <v>0.93</v>
      </c>
      <c r="W415" t="n">
        <v>20.68</v>
      </c>
      <c r="X415" t="n">
        <v>0.53</v>
      </c>
      <c r="Y415" t="n">
        <v>0.5</v>
      </c>
      <c r="Z415" t="n">
        <v>10</v>
      </c>
    </row>
    <row r="416">
      <c r="A416" t="n">
        <v>38</v>
      </c>
      <c r="B416" t="n">
        <v>95</v>
      </c>
      <c r="C416" t="inlineStr">
        <is>
          <t xml:space="preserve">CONCLUIDO	</t>
        </is>
      </c>
      <c r="D416" t="n">
        <v>1.2292</v>
      </c>
      <c r="E416" t="n">
        <v>81.36</v>
      </c>
      <c r="F416" t="n">
        <v>78.14</v>
      </c>
      <c r="G416" t="n">
        <v>234.43</v>
      </c>
      <c r="H416" t="n">
        <v>2.8</v>
      </c>
      <c r="I416" t="n">
        <v>20</v>
      </c>
      <c r="J416" t="n">
        <v>247.89</v>
      </c>
      <c r="K416" t="n">
        <v>53.44</v>
      </c>
      <c r="L416" t="n">
        <v>39</v>
      </c>
      <c r="M416" t="n">
        <v>18</v>
      </c>
      <c r="N416" t="n">
        <v>60.45</v>
      </c>
      <c r="O416" t="n">
        <v>30806.92</v>
      </c>
      <c r="P416" t="n">
        <v>985.58</v>
      </c>
      <c r="Q416" t="n">
        <v>1261.87</v>
      </c>
      <c r="R416" t="n">
        <v>129.15</v>
      </c>
      <c r="S416" t="n">
        <v>108.84</v>
      </c>
      <c r="T416" t="n">
        <v>9220.309999999999</v>
      </c>
      <c r="U416" t="n">
        <v>0.84</v>
      </c>
      <c r="V416" t="n">
        <v>0.93</v>
      </c>
      <c r="W416" t="n">
        <v>20.68</v>
      </c>
      <c r="X416" t="n">
        <v>0.5600000000000001</v>
      </c>
      <c r="Y416" t="n">
        <v>0.5</v>
      </c>
      <c r="Z416" t="n">
        <v>10</v>
      </c>
    </row>
    <row r="417">
      <c r="A417" t="n">
        <v>39</v>
      </c>
      <c r="B417" t="n">
        <v>95</v>
      </c>
      <c r="C417" t="inlineStr">
        <is>
          <t xml:space="preserve">CONCLUIDO	</t>
        </is>
      </c>
      <c r="D417" t="n">
        <v>1.2304</v>
      </c>
      <c r="E417" t="n">
        <v>81.27</v>
      </c>
      <c r="F417" t="n">
        <v>78.09999999999999</v>
      </c>
      <c r="G417" t="n">
        <v>246.62</v>
      </c>
      <c r="H417" t="n">
        <v>2.85</v>
      </c>
      <c r="I417" t="n">
        <v>19</v>
      </c>
      <c r="J417" t="n">
        <v>249.68</v>
      </c>
      <c r="K417" t="n">
        <v>53.44</v>
      </c>
      <c r="L417" t="n">
        <v>40</v>
      </c>
      <c r="M417" t="n">
        <v>17</v>
      </c>
      <c r="N417" t="n">
        <v>61.24</v>
      </c>
      <c r="O417" t="n">
        <v>31027.6</v>
      </c>
      <c r="P417" t="n">
        <v>987.0700000000001</v>
      </c>
      <c r="Q417" t="n">
        <v>1261.9</v>
      </c>
      <c r="R417" t="n">
        <v>128</v>
      </c>
      <c r="S417" t="n">
        <v>108.84</v>
      </c>
      <c r="T417" t="n">
        <v>8654.17</v>
      </c>
      <c r="U417" t="n">
        <v>0.85</v>
      </c>
      <c r="V417" t="n">
        <v>0.93</v>
      </c>
      <c r="W417" t="n">
        <v>20.67</v>
      </c>
      <c r="X417" t="n">
        <v>0.51</v>
      </c>
      <c r="Y417" t="n">
        <v>0.5</v>
      </c>
      <c r="Z417" t="n">
        <v>10</v>
      </c>
    </row>
    <row r="418">
      <c r="A418" t="n">
        <v>0</v>
      </c>
      <c r="B418" t="n">
        <v>55</v>
      </c>
      <c r="C418" t="inlineStr">
        <is>
          <t xml:space="preserve">CONCLUIDO	</t>
        </is>
      </c>
      <c r="D418" t="n">
        <v>0.8482</v>
      </c>
      <c r="E418" t="n">
        <v>117.9</v>
      </c>
      <c r="F418" t="n">
        <v>98.69</v>
      </c>
      <c r="G418" t="n">
        <v>8.26</v>
      </c>
      <c r="H418" t="n">
        <v>0.15</v>
      </c>
      <c r="I418" t="n">
        <v>717</v>
      </c>
      <c r="J418" t="n">
        <v>116.05</v>
      </c>
      <c r="K418" t="n">
        <v>43.4</v>
      </c>
      <c r="L418" t="n">
        <v>1</v>
      </c>
      <c r="M418" t="n">
        <v>715</v>
      </c>
      <c r="N418" t="n">
        <v>16.65</v>
      </c>
      <c r="O418" t="n">
        <v>14546.17</v>
      </c>
      <c r="P418" t="n">
        <v>993.84</v>
      </c>
      <c r="Q418" t="n">
        <v>1262.67</v>
      </c>
      <c r="R418" t="n">
        <v>798.58</v>
      </c>
      <c r="S418" t="n">
        <v>108.84</v>
      </c>
      <c r="T418" t="n">
        <v>340453.04</v>
      </c>
      <c r="U418" t="n">
        <v>0.14</v>
      </c>
      <c r="V418" t="n">
        <v>0.73</v>
      </c>
      <c r="W418" t="n">
        <v>21.83</v>
      </c>
      <c r="X418" t="n">
        <v>21.07</v>
      </c>
      <c r="Y418" t="n">
        <v>0.5</v>
      </c>
      <c r="Z418" t="n">
        <v>10</v>
      </c>
    </row>
    <row r="419">
      <c r="A419" t="n">
        <v>1</v>
      </c>
      <c r="B419" t="n">
        <v>55</v>
      </c>
      <c r="C419" t="inlineStr">
        <is>
          <t xml:space="preserve">CONCLUIDO	</t>
        </is>
      </c>
      <c r="D419" t="n">
        <v>1.0402</v>
      </c>
      <c r="E419" t="n">
        <v>96.13</v>
      </c>
      <c r="F419" t="n">
        <v>86.59</v>
      </c>
      <c r="G419" t="n">
        <v>16.65</v>
      </c>
      <c r="H419" t="n">
        <v>0.3</v>
      </c>
      <c r="I419" t="n">
        <v>312</v>
      </c>
      <c r="J419" t="n">
        <v>117.34</v>
      </c>
      <c r="K419" t="n">
        <v>43.4</v>
      </c>
      <c r="L419" t="n">
        <v>2</v>
      </c>
      <c r="M419" t="n">
        <v>310</v>
      </c>
      <c r="N419" t="n">
        <v>16.94</v>
      </c>
      <c r="O419" t="n">
        <v>14705.49</v>
      </c>
      <c r="P419" t="n">
        <v>866.52</v>
      </c>
      <c r="Q419" t="n">
        <v>1262.4</v>
      </c>
      <c r="R419" t="n">
        <v>403.63</v>
      </c>
      <c r="S419" t="n">
        <v>108.84</v>
      </c>
      <c r="T419" t="n">
        <v>145003.83</v>
      </c>
      <c r="U419" t="n">
        <v>0.27</v>
      </c>
      <c r="V419" t="n">
        <v>0.84</v>
      </c>
      <c r="W419" t="n">
        <v>21.17</v>
      </c>
      <c r="X419" t="n">
        <v>8.99</v>
      </c>
      <c r="Y419" t="n">
        <v>0.5</v>
      </c>
      <c r="Z419" t="n">
        <v>10</v>
      </c>
    </row>
    <row r="420">
      <c r="A420" t="n">
        <v>2</v>
      </c>
      <c r="B420" t="n">
        <v>55</v>
      </c>
      <c r="C420" t="inlineStr">
        <is>
          <t xml:space="preserve">CONCLUIDO	</t>
        </is>
      </c>
      <c r="D420" t="n">
        <v>1.1098</v>
      </c>
      <c r="E420" t="n">
        <v>90.11</v>
      </c>
      <c r="F420" t="n">
        <v>83.27</v>
      </c>
      <c r="G420" t="n">
        <v>25.11</v>
      </c>
      <c r="H420" t="n">
        <v>0.45</v>
      </c>
      <c r="I420" t="n">
        <v>199</v>
      </c>
      <c r="J420" t="n">
        <v>118.63</v>
      </c>
      <c r="K420" t="n">
        <v>43.4</v>
      </c>
      <c r="L420" t="n">
        <v>3</v>
      </c>
      <c r="M420" t="n">
        <v>197</v>
      </c>
      <c r="N420" t="n">
        <v>17.23</v>
      </c>
      <c r="O420" t="n">
        <v>14865.24</v>
      </c>
      <c r="P420" t="n">
        <v>827.15</v>
      </c>
      <c r="Q420" t="n">
        <v>1262.14</v>
      </c>
      <c r="R420" t="n">
        <v>296.2</v>
      </c>
      <c r="S420" t="n">
        <v>108.84</v>
      </c>
      <c r="T420" t="n">
        <v>91853.86</v>
      </c>
      <c r="U420" t="n">
        <v>0.37</v>
      </c>
      <c r="V420" t="n">
        <v>0.87</v>
      </c>
      <c r="W420" t="n">
        <v>20.97</v>
      </c>
      <c r="X420" t="n">
        <v>5.68</v>
      </c>
      <c r="Y420" t="n">
        <v>0.5</v>
      </c>
      <c r="Z420" t="n">
        <v>10</v>
      </c>
    </row>
    <row r="421">
      <c r="A421" t="n">
        <v>3</v>
      </c>
      <c r="B421" t="n">
        <v>55</v>
      </c>
      <c r="C421" t="inlineStr">
        <is>
          <t xml:space="preserve">CONCLUIDO	</t>
        </is>
      </c>
      <c r="D421" t="n">
        <v>1.145</v>
      </c>
      <c r="E421" t="n">
        <v>87.33</v>
      </c>
      <c r="F421" t="n">
        <v>81.76000000000001</v>
      </c>
      <c r="G421" t="n">
        <v>33.6</v>
      </c>
      <c r="H421" t="n">
        <v>0.59</v>
      </c>
      <c r="I421" t="n">
        <v>146</v>
      </c>
      <c r="J421" t="n">
        <v>119.93</v>
      </c>
      <c r="K421" t="n">
        <v>43.4</v>
      </c>
      <c r="L421" t="n">
        <v>4</v>
      </c>
      <c r="M421" t="n">
        <v>144</v>
      </c>
      <c r="N421" t="n">
        <v>17.53</v>
      </c>
      <c r="O421" t="n">
        <v>15025.44</v>
      </c>
      <c r="P421" t="n">
        <v>806.05</v>
      </c>
      <c r="Q421" t="n">
        <v>1261.98</v>
      </c>
      <c r="R421" t="n">
        <v>247.33</v>
      </c>
      <c r="S421" t="n">
        <v>108.84</v>
      </c>
      <c r="T421" t="n">
        <v>67684.03999999999</v>
      </c>
      <c r="U421" t="n">
        <v>0.44</v>
      </c>
      <c r="V421" t="n">
        <v>0.89</v>
      </c>
      <c r="W421" t="n">
        <v>20.87</v>
      </c>
      <c r="X421" t="n">
        <v>4.17</v>
      </c>
      <c r="Y421" t="n">
        <v>0.5</v>
      </c>
      <c r="Z421" t="n">
        <v>10</v>
      </c>
    </row>
    <row r="422">
      <c r="A422" t="n">
        <v>4</v>
      </c>
      <c r="B422" t="n">
        <v>55</v>
      </c>
      <c r="C422" t="inlineStr">
        <is>
          <t xml:space="preserve">CONCLUIDO	</t>
        </is>
      </c>
      <c r="D422" t="n">
        <v>1.1668</v>
      </c>
      <c r="E422" t="n">
        <v>85.70999999999999</v>
      </c>
      <c r="F422" t="n">
        <v>80.88</v>
      </c>
      <c r="G422" t="n">
        <v>42.2</v>
      </c>
      <c r="H422" t="n">
        <v>0.73</v>
      </c>
      <c r="I422" t="n">
        <v>115</v>
      </c>
      <c r="J422" t="n">
        <v>121.23</v>
      </c>
      <c r="K422" t="n">
        <v>43.4</v>
      </c>
      <c r="L422" t="n">
        <v>5</v>
      </c>
      <c r="M422" t="n">
        <v>113</v>
      </c>
      <c r="N422" t="n">
        <v>17.83</v>
      </c>
      <c r="O422" t="n">
        <v>15186.08</v>
      </c>
      <c r="P422" t="n">
        <v>791.15</v>
      </c>
      <c r="Q422" t="n">
        <v>1262.03</v>
      </c>
      <c r="R422" t="n">
        <v>217.87</v>
      </c>
      <c r="S422" t="n">
        <v>108.84</v>
      </c>
      <c r="T422" t="n">
        <v>53107.29</v>
      </c>
      <c r="U422" t="n">
        <v>0.5</v>
      </c>
      <c r="V422" t="n">
        <v>0.9</v>
      </c>
      <c r="W422" t="n">
        <v>20.84</v>
      </c>
      <c r="X422" t="n">
        <v>3.29</v>
      </c>
      <c r="Y422" t="n">
        <v>0.5</v>
      </c>
      <c r="Z422" t="n">
        <v>10</v>
      </c>
    </row>
    <row r="423">
      <c r="A423" t="n">
        <v>5</v>
      </c>
      <c r="B423" t="n">
        <v>55</v>
      </c>
      <c r="C423" t="inlineStr">
        <is>
          <t xml:space="preserve">CONCLUIDO	</t>
        </is>
      </c>
      <c r="D423" t="n">
        <v>1.1822</v>
      </c>
      <c r="E423" t="n">
        <v>84.59</v>
      </c>
      <c r="F423" t="n">
        <v>80.26000000000001</v>
      </c>
      <c r="G423" t="n">
        <v>51.23</v>
      </c>
      <c r="H423" t="n">
        <v>0.86</v>
      </c>
      <c r="I423" t="n">
        <v>94</v>
      </c>
      <c r="J423" t="n">
        <v>122.54</v>
      </c>
      <c r="K423" t="n">
        <v>43.4</v>
      </c>
      <c r="L423" t="n">
        <v>6</v>
      </c>
      <c r="M423" t="n">
        <v>92</v>
      </c>
      <c r="N423" t="n">
        <v>18.14</v>
      </c>
      <c r="O423" t="n">
        <v>15347.16</v>
      </c>
      <c r="P423" t="n">
        <v>778.78</v>
      </c>
      <c r="Q423" t="n">
        <v>1262.01</v>
      </c>
      <c r="R423" t="n">
        <v>197.81</v>
      </c>
      <c r="S423" t="n">
        <v>108.84</v>
      </c>
      <c r="T423" t="n">
        <v>43180.99</v>
      </c>
      <c r="U423" t="n">
        <v>0.55</v>
      </c>
      <c r="V423" t="n">
        <v>0.9</v>
      </c>
      <c r="W423" t="n">
        <v>20.81</v>
      </c>
      <c r="X423" t="n">
        <v>2.67</v>
      </c>
      <c r="Y423" t="n">
        <v>0.5</v>
      </c>
      <c r="Z423" t="n">
        <v>10</v>
      </c>
    </row>
    <row r="424">
      <c r="A424" t="n">
        <v>6</v>
      </c>
      <c r="B424" t="n">
        <v>55</v>
      </c>
      <c r="C424" t="inlineStr">
        <is>
          <t xml:space="preserve">CONCLUIDO	</t>
        </is>
      </c>
      <c r="D424" t="n">
        <v>1.1928</v>
      </c>
      <c r="E424" t="n">
        <v>83.83</v>
      </c>
      <c r="F424" t="n">
        <v>79.84</v>
      </c>
      <c r="G424" t="n">
        <v>59.88</v>
      </c>
      <c r="H424" t="n">
        <v>1</v>
      </c>
      <c r="I424" t="n">
        <v>80</v>
      </c>
      <c r="J424" t="n">
        <v>123.85</v>
      </c>
      <c r="K424" t="n">
        <v>43.4</v>
      </c>
      <c r="L424" t="n">
        <v>7</v>
      </c>
      <c r="M424" t="n">
        <v>78</v>
      </c>
      <c r="N424" t="n">
        <v>18.45</v>
      </c>
      <c r="O424" t="n">
        <v>15508.69</v>
      </c>
      <c r="P424" t="n">
        <v>768.64</v>
      </c>
      <c r="Q424" t="n">
        <v>1261.95</v>
      </c>
      <c r="R424" t="n">
        <v>184.66</v>
      </c>
      <c r="S424" t="n">
        <v>108.84</v>
      </c>
      <c r="T424" t="n">
        <v>36677.95</v>
      </c>
      <c r="U424" t="n">
        <v>0.59</v>
      </c>
      <c r="V424" t="n">
        <v>0.91</v>
      </c>
      <c r="W424" t="n">
        <v>20.77</v>
      </c>
      <c r="X424" t="n">
        <v>2.25</v>
      </c>
      <c r="Y424" t="n">
        <v>0.5</v>
      </c>
      <c r="Z424" t="n">
        <v>10</v>
      </c>
    </row>
    <row r="425">
      <c r="A425" t="n">
        <v>7</v>
      </c>
      <c r="B425" t="n">
        <v>55</v>
      </c>
      <c r="C425" t="inlineStr">
        <is>
          <t xml:space="preserve">CONCLUIDO	</t>
        </is>
      </c>
      <c r="D425" t="n">
        <v>1.2009</v>
      </c>
      <c r="E425" t="n">
        <v>83.27</v>
      </c>
      <c r="F425" t="n">
        <v>79.54000000000001</v>
      </c>
      <c r="G425" t="n">
        <v>69.16</v>
      </c>
      <c r="H425" t="n">
        <v>1.13</v>
      </c>
      <c r="I425" t="n">
        <v>69</v>
      </c>
      <c r="J425" t="n">
        <v>125.16</v>
      </c>
      <c r="K425" t="n">
        <v>43.4</v>
      </c>
      <c r="L425" t="n">
        <v>8</v>
      </c>
      <c r="M425" t="n">
        <v>67</v>
      </c>
      <c r="N425" t="n">
        <v>18.76</v>
      </c>
      <c r="O425" t="n">
        <v>15670.68</v>
      </c>
      <c r="P425" t="n">
        <v>759.02</v>
      </c>
      <c r="Q425" t="n">
        <v>1261.96</v>
      </c>
      <c r="R425" t="n">
        <v>174.51</v>
      </c>
      <c r="S425" t="n">
        <v>108.84</v>
      </c>
      <c r="T425" t="n">
        <v>31657.75</v>
      </c>
      <c r="U425" t="n">
        <v>0.62</v>
      </c>
      <c r="V425" t="n">
        <v>0.91</v>
      </c>
      <c r="W425" t="n">
        <v>20.76</v>
      </c>
      <c r="X425" t="n">
        <v>1.95</v>
      </c>
      <c r="Y425" t="n">
        <v>0.5</v>
      </c>
      <c r="Z425" t="n">
        <v>10</v>
      </c>
    </row>
    <row r="426">
      <c r="A426" t="n">
        <v>8</v>
      </c>
      <c r="B426" t="n">
        <v>55</v>
      </c>
      <c r="C426" t="inlineStr">
        <is>
          <t xml:space="preserve">CONCLUIDO	</t>
        </is>
      </c>
      <c r="D426" t="n">
        <v>1.207</v>
      </c>
      <c r="E426" t="n">
        <v>82.84999999999999</v>
      </c>
      <c r="F426" t="n">
        <v>79.31</v>
      </c>
      <c r="G426" t="n">
        <v>78.01000000000001</v>
      </c>
      <c r="H426" t="n">
        <v>1.26</v>
      </c>
      <c r="I426" t="n">
        <v>61</v>
      </c>
      <c r="J426" t="n">
        <v>126.48</v>
      </c>
      <c r="K426" t="n">
        <v>43.4</v>
      </c>
      <c r="L426" t="n">
        <v>9</v>
      </c>
      <c r="M426" t="n">
        <v>59</v>
      </c>
      <c r="N426" t="n">
        <v>19.08</v>
      </c>
      <c r="O426" t="n">
        <v>15833.12</v>
      </c>
      <c r="P426" t="n">
        <v>751.14</v>
      </c>
      <c r="Q426" t="n">
        <v>1261.93</v>
      </c>
      <c r="R426" t="n">
        <v>167.08</v>
      </c>
      <c r="S426" t="n">
        <v>108.84</v>
      </c>
      <c r="T426" t="n">
        <v>27983.43</v>
      </c>
      <c r="U426" t="n">
        <v>0.65</v>
      </c>
      <c r="V426" t="n">
        <v>0.91</v>
      </c>
      <c r="W426" t="n">
        <v>20.74</v>
      </c>
      <c r="X426" t="n">
        <v>1.72</v>
      </c>
      <c r="Y426" t="n">
        <v>0.5</v>
      </c>
      <c r="Z426" t="n">
        <v>10</v>
      </c>
    </row>
    <row r="427">
      <c r="A427" t="n">
        <v>9</v>
      </c>
      <c r="B427" t="n">
        <v>55</v>
      </c>
      <c r="C427" t="inlineStr">
        <is>
          <t xml:space="preserve">CONCLUIDO	</t>
        </is>
      </c>
      <c r="D427" t="n">
        <v>1.212</v>
      </c>
      <c r="E427" t="n">
        <v>82.51000000000001</v>
      </c>
      <c r="F427" t="n">
        <v>79.11</v>
      </c>
      <c r="G427" t="n">
        <v>86.31</v>
      </c>
      <c r="H427" t="n">
        <v>1.38</v>
      </c>
      <c r="I427" t="n">
        <v>55</v>
      </c>
      <c r="J427" t="n">
        <v>127.8</v>
      </c>
      <c r="K427" t="n">
        <v>43.4</v>
      </c>
      <c r="L427" t="n">
        <v>10</v>
      </c>
      <c r="M427" t="n">
        <v>53</v>
      </c>
      <c r="N427" t="n">
        <v>19.4</v>
      </c>
      <c r="O427" t="n">
        <v>15996.02</v>
      </c>
      <c r="P427" t="n">
        <v>742.24</v>
      </c>
      <c r="Q427" t="n">
        <v>1261.9</v>
      </c>
      <c r="R427" t="n">
        <v>161.19</v>
      </c>
      <c r="S427" t="n">
        <v>108.84</v>
      </c>
      <c r="T427" t="n">
        <v>25068.96</v>
      </c>
      <c r="U427" t="n">
        <v>0.68</v>
      </c>
      <c r="V427" t="n">
        <v>0.92</v>
      </c>
      <c r="W427" t="n">
        <v>20.72</v>
      </c>
      <c r="X427" t="n">
        <v>1.53</v>
      </c>
      <c r="Y427" t="n">
        <v>0.5</v>
      </c>
      <c r="Z427" t="n">
        <v>10</v>
      </c>
    </row>
    <row r="428">
      <c r="A428" t="n">
        <v>10</v>
      </c>
      <c r="B428" t="n">
        <v>55</v>
      </c>
      <c r="C428" t="inlineStr">
        <is>
          <t xml:space="preserve">CONCLUIDO	</t>
        </is>
      </c>
      <c r="D428" t="n">
        <v>1.2162</v>
      </c>
      <c r="E428" t="n">
        <v>82.22</v>
      </c>
      <c r="F428" t="n">
        <v>78.97</v>
      </c>
      <c r="G428" t="n">
        <v>96.69</v>
      </c>
      <c r="H428" t="n">
        <v>1.5</v>
      </c>
      <c r="I428" t="n">
        <v>49</v>
      </c>
      <c r="J428" t="n">
        <v>129.13</v>
      </c>
      <c r="K428" t="n">
        <v>43.4</v>
      </c>
      <c r="L428" t="n">
        <v>11</v>
      </c>
      <c r="M428" t="n">
        <v>47</v>
      </c>
      <c r="N428" t="n">
        <v>19.73</v>
      </c>
      <c r="O428" t="n">
        <v>16159.39</v>
      </c>
      <c r="P428" t="n">
        <v>733.6799999999999</v>
      </c>
      <c r="Q428" t="n">
        <v>1261.94</v>
      </c>
      <c r="R428" t="n">
        <v>156.1</v>
      </c>
      <c r="S428" t="n">
        <v>108.84</v>
      </c>
      <c r="T428" t="n">
        <v>22551.85</v>
      </c>
      <c r="U428" t="n">
        <v>0.7</v>
      </c>
      <c r="V428" t="n">
        <v>0.92</v>
      </c>
      <c r="W428" t="n">
        <v>20.72</v>
      </c>
      <c r="X428" t="n">
        <v>1.38</v>
      </c>
      <c r="Y428" t="n">
        <v>0.5</v>
      </c>
      <c r="Z428" t="n">
        <v>10</v>
      </c>
    </row>
    <row r="429">
      <c r="A429" t="n">
        <v>11</v>
      </c>
      <c r="B429" t="n">
        <v>55</v>
      </c>
      <c r="C429" t="inlineStr">
        <is>
          <t xml:space="preserve">CONCLUIDO	</t>
        </is>
      </c>
      <c r="D429" t="n">
        <v>1.2195</v>
      </c>
      <c r="E429" t="n">
        <v>82</v>
      </c>
      <c r="F429" t="n">
        <v>78.84</v>
      </c>
      <c r="G429" t="n">
        <v>105.13</v>
      </c>
      <c r="H429" t="n">
        <v>1.63</v>
      </c>
      <c r="I429" t="n">
        <v>45</v>
      </c>
      <c r="J429" t="n">
        <v>130.45</v>
      </c>
      <c r="K429" t="n">
        <v>43.4</v>
      </c>
      <c r="L429" t="n">
        <v>12</v>
      </c>
      <c r="M429" t="n">
        <v>43</v>
      </c>
      <c r="N429" t="n">
        <v>20.05</v>
      </c>
      <c r="O429" t="n">
        <v>16323.22</v>
      </c>
      <c r="P429" t="n">
        <v>726.1799999999999</v>
      </c>
      <c r="Q429" t="n">
        <v>1261.95</v>
      </c>
      <c r="R429" t="n">
        <v>151.88</v>
      </c>
      <c r="S429" t="n">
        <v>108.84</v>
      </c>
      <c r="T429" t="n">
        <v>20460.14</v>
      </c>
      <c r="U429" t="n">
        <v>0.72</v>
      </c>
      <c r="V429" t="n">
        <v>0.92</v>
      </c>
      <c r="W429" t="n">
        <v>20.72</v>
      </c>
      <c r="X429" t="n">
        <v>1.26</v>
      </c>
      <c r="Y429" t="n">
        <v>0.5</v>
      </c>
      <c r="Z429" t="n">
        <v>10</v>
      </c>
    </row>
    <row r="430">
      <c r="A430" t="n">
        <v>12</v>
      </c>
      <c r="B430" t="n">
        <v>55</v>
      </c>
      <c r="C430" t="inlineStr">
        <is>
          <t xml:space="preserve">CONCLUIDO	</t>
        </is>
      </c>
      <c r="D430" t="n">
        <v>1.2227</v>
      </c>
      <c r="E430" t="n">
        <v>81.78</v>
      </c>
      <c r="F430" t="n">
        <v>78.72</v>
      </c>
      <c r="G430" t="n">
        <v>115.2</v>
      </c>
      <c r="H430" t="n">
        <v>1.74</v>
      </c>
      <c r="I430" t="n">
        <v>41</v>
      </c>
      <c r="J430" t="n">
        <v>131.79</v>
      </c>
      <c r="K430" t="n">
        <v>43.4</v>
      </c>
      <c r="L430" t="n">
        <v>13</v>
      </c>
      <c r="M430" t="n">
        <v>39</v>
      </c>
      <c r="N430" t="n">
        <v>20.39</v>
      </c>
      <c r="O430" t="n">
        <v>16487.53</v>
      </c>
      <c r="P430" t="n">
        <v>717.8200000000001</v>
      </c>
      <c r="Q430" t="n">
        <v>1261.93</v>
      </c>
      <c r="R430" t="n">
        <v>147.95</v>
      </c>
      <c r="S430" t="n">
        <v>108.84</v>
      </c>
      <c r="T430" t="n">
        <v>18517.36</v>
      </c>
      <c r="U430" t="n">
        <v>0.74</v>
      </c>
      <c r="V430" t="n">
        <v>0.92</v>
      </c>
      <c r="W430" t="n">
        <v>20.71</v>
      </c>
      <c r="X430" t="n">
        <v>1.14</v>
      </c>
      <c r="Y430" t="n">
        <v>0.5</v>
      </c>
      <c r="Z430" t="n">
        <v>10</v>
      </c>
    </row>
    <row r="431">
      <c r="A431" t="n">
        <v>13</v>
      </c>
      <c r="B431" t="n">
        <v>55</v>
      </c>
      <c r="C431" t="inlineStr">
        <is>
          <t xml:space="preserve">CONCLUIDO	</t>
        </is>
      </c>
      <c r="D431" t="n">
        <v>1.225</v>
      </c>
      <c r="E431" t="n">
        <v>81.64</v>
      </c>
      <c r="F431" t="n">
        <v>78.64</v>
      </c>
      <c r="G431" t="n">
        <v>124.17</v>
      </c>
      <c r="H431" t="n">
        <v>1.86</v>
      </c>
      <c r="I431" t="n">
        <v>38</v>
      </c>
      <c r="J431" t="n">
        <v>133.12</v>
      </c>
      <c r="K431" t="n">
        <v>43.4</v>
      </c>
      <c r="L431" t="n">
        <v>14</v>
      </c>
      <c r="M431" t="n">
        <v>36</v>
      </c>
      <c r="N431" t="n">
        <v>20.72</v>
      </c>
      <c r="O431" t="n">
        <v>16652.31</v>
      </c>
      <c r="P431" t="n">
        <v>709.42</v>
      </c>
      <c r="Q431" t="n">
        <v>1261.93</v>
      </c>
      <c r="R431" t="n">
        <v>145.28</v>
      </c>
      <c r="S431" t="n">
        <v>108.84</v>
      </c>
      <c r="T431" t="n">
        <v>17198.34</v>
      </c>
      <c r="U431" t="n">
        <v>0.75</v>
      </c>
      <c r="V431" t="n">
        <v>0.92</v>
      </c>
      <c r="W431" t="n">
        <v>20.72</v>
      </c>
      <c r="X431" t="n">
        <v>1.06</v>
      </c>
      <c r="Y431" t="n">
        <v>0.5</v>
      </c>
      <c r="Z431" t="n">
        <v>10</v>
      </c>
    </row>
    <row r="432">
      <c r="A432" t="n">
        <v>14</v>
      </c>
      <c r="B432" t="n">
        <v>55</v>
      </c>
      <c r="C432" t="inlineStr">
        <is>
          <t xml:space="preserve">CONCLUIDO	</t>
        </is>
      </c>
      <c r="D432" t="n">
        <v>1.2267</v>
      </c>
      <c r="E432" t="n">
        <v>81.52</v>
      </c>
      <c r="F432" t="n">
        <v>78.59999999999999</v>
      </c>
      <c r="G432" t="n">
        <v>134.75</v>
      </c>
      <c r="H432" t="n">
        <v>1.97</v>
      </c>
      <c r="I432" t="n">
        <v>35</v>
      </c>
      <c r="J432" t="n">
        <v>134.46</v>
      </c>
      <c r="K432" t="n">
        <v>43.4</v>
      </c>
      <c r="L432" t="n">
        <v>15</v>
      </c>
      <c r="M432" t="n">
        <v>33</v>
      </c>
      <c r="N432" t="n">
        <v>21.06</v>
      </c>
      <c r="O432" t="n">
        <v>16817.7</v>
      </c>
      <c r="P432" t="n">
        <v>703.78</v>
      </c>
      <c r="Q432" t="n">
        <v>1261.92</v>
      </c>
      <c r="R432" t="n">
        <v>144.15</v>
      </c>
      <c r="S432" t="n">
        <v>108.84</v>
      </c>
      <c r="T432" t="n">
        <v>16649.46</v>
      </c>
      <c r="U432" t="n">
        <v>0.76</v>
      </c>
      <c r="V432" t="n">
        <v>0.92</v>
      </c>
      <c r="W432" t="n">
        <v>20.71</v>
      </c>
      <c r="X432" t="n">
        <v>1.02</v>
      </c>
      <c r="Y432" t="n">
        <v>0.5</v>
      </c>
      <c r="Z432" t="n">
        <v>10</v>
      </c>
    </row>
    <row r="433">
      <c r="A433" t="n">
        <v>15</v>
      </c>
      <c r="B433" t="n">
        <v>55</v>
      </c>
      <c r="C433" t="inlineStr">
        <is>
          <t xml:space="preserve">CONCLUIDO	</t>
        </is>
      </c>
      <c r="D433" t="n">
        <v>1.2291</v>
      </c>
      <c r="E433" t="n">
        <v>81.36</v>
      </c>
      <c r="F433" t="n">
        <v>78.48999999999999</v>
      </c>
      <c r="G433" t="n">
        <v>142.7</v>
      </c>
      <c r="H433" t="n">
        <v>2.08</v>
      </c>
      <c r="I433" t="n">
        <v>33</v>
      </c>
      <c r="J433" t="n">
        <v>135.81</v>
      </c>
      <c r="K433" t="n">
        <v>43.4</v>
      </c>
      <c r="L433" t="n">
        <v>16</v>
      </c>
      <c r="M433" t="n">
        <v>31</v>
      </c>
      <c r="N433" t="n">
        <v>21.41</v>
      </c>
      <c r="O433" t="n">
        <v>16983.46</v>
      </c>
      <c r="P433" t="n">
        <v>695.4</v>
      </c>
      <c r="Q433" t="n">
        <v>1261.89</v>
      </c>
      <c r="R433" t="n">
        <v>140.71</v>
      </c>
      <c r="S433" t="n">
        <v>108.84</v>
      </c>
      <c r="T433" t="n">
        <v>14937.33</v>
      </c>
      <c r="U433" t="n">
        <v>0.77</v>
      </c>
      <c r="V433" t="n">
        <v>0.92</v>
      </c>
      <c r="W433" t="n">
        <v>20.69</v>
      </c>
      <c r="X433" t="n">
        <v>0.9</v>
      </c>
      <c r="Y433" t="n">
        <v>0.5</v>
      </c>
      <c r="Z433" t="n">
        <v>10</v>
      </c>
    </row>
    <row r="434">
      <c r="A434" t="n">
        <v>16</v>
      </c>
      <c r="B434" t="n">
        <v>55</v>
      </c>
      <c r="C434" t="inlineStr">
        <is>
          <t xml:space="preserve">CONCLUIDO	</t>
        </is>
      </c>
      <c r="D434" t="n">
        <v>1.2314</v>
      </c>
      <c r="E434" t="n">
        <v>81.20999999999999</v>
      </c>
      <c r="F434" t="n">
        <v>78.41</v>
      </c>
      <c r="G434" t="n">
        <v>156.81</v>
      </c>
      <c r="H434" t="n">
        <v>2.19</v>
      </c>
      <c r="I434" t="n">
        <v>30</v>
      </c>
      <c r="J434" t="n">
        <v>137.15</v>
      </c>
      <c r="K434" t="n">
        <v>43.4</v>
      </c>
      <c r="L434" t="n">
        <v>17</v>
      </c>
      <c r="M434" t="n">
        <v>28</v>
      </c>
      <c r="N434" t="n">
        <v>21.75</v>
      </c>
      <c r="O434" t="n">
        <v>17149.71</v>
      </c>
      <c r="P434" t="n">
        <v>686.6</v>
      </c>
      <c r="Q434" t="n">
        <v>1261.88</v>
      </c>
      <c r="R434" t="n">
        <v>137.89</v>
      </c>
      <c r="S434" t="n">
        <v>108.84</v>
      </c>
      <c r="T434" t="n">
        <v>13541.29</v>
      </c>
      <c r="U434" t="n">
        <v>0.79</v>
      </c>
      <c r="V434" t="n">
        <v>0.92</v>
      </c>
      <c r="W434" t="n">
        <v>20.69</v>
      </c>
      <c r="X434" t="n">
        <v>0.82</v>
      </c>
      <c r="Y434" t="n">
        <v>0.5</v>
      </c>
      <c r="Z434" t="n">
        <v>10</v>
      </c>
    </row>
    <row r="435">
      <c r="A435" t="n">
        <v>17</v>
      </c>
      <c r="B435" t="n">
        <v>55</v>
      </c>
      <c r="C435" t="inlineStr">
        <is>
          <t xml:space="preserve">CONCLUIDO	</t>
        </is>
      </c>
      <c r="D435" t="n">
        <v>1.2327</v>
      </c>
      <c r="E435" t="n">
        <v>81.13</v>
      </c>
      <c r="F435" t="n">
        <v>78.37</v>
      </c>
      <c r="G435" t="n">
        <v>167.94</v>
      </c>
      <c r="H435" t="n">
        <v>2.3</v>
      </c>
      <c r="I435" t="n">
        <v>28</v>
      </c>
      <c r="J435" t="n">
        <v>138.51</v>
      </c>
      <c r="K435" t="n">
        <v>43.4</v>
      </c>
      <c r="L435" t="n">
        <v>18</v>
      </c>
      <c r="M435" t="n">
        <v>26</v>
      </c>
      <c r="N435" t="n">
        <v>22.11</v>
      </c>
      <c r="O435" t="n">
        <v>17316.45</v>
      </c>
      <c r="P435" t="n">
        <v>678.8</v>
      </c>
      <c r="Q435" t="n">
        <v>1261.88</v>
      </c>
      <c r="R435" t="n">
        <v>136.85</v>
      </c>
      <c r="S435" t="n">
        <v>108.84</v>
      </c>
      <c r="T435" t="n">
        <v>13035</v>
      </c>
      <c r="U435" t="n">
        <v>0.8</v>
      </c>
      <c r="V435" t="n">
        <v>0.92</v>
      </c>
      <c r="W435" t="n">
        <v>20.69</v>
      </c>
      <c r="X435" t="n">
        <v>0.79</v>
      </c>
      <c r="Y435" t="n">
        <v>0.5</v>
      </c>
      <c r="Z435" t="n">
        <v>10</v>
      </c>
    </row>
    <row r="436">
      <c r="A436" t="n">
        <v>18</v>
      </c>
      <c r="B436" t="n">
        <v>55</v>
      </c>
      <c r="C436" t="inlineStr">
        <is>
          <t xml:space="preserve">CONCLUIDO	</t>
        </is>
      </c>
      <c r="D436" t="n">
        <v>1.2338</v>
      </c>
      <c r="E436" t="n">
        <v>81.05</v>
      </c>
      <c r="F436" t="n">
        <v>78.31999999999999</v>
      </c>
      <c r="G436" t="n">
        <v>174.05</v>
      </c>
      <c r="H436" t="n">
        <v>2.4</v>
      </c>
      <c r="I436" t="n">
        <v>27</v>
      </c>
      <c r="J436" t="n">
        <v>139.86</v>
      </c>
      <c r="K436" t="n">
        <v>43.4</v>
      </c>
      <c r="L436" t="n">
        <v>19</v>
      </c>
      <c r="M436" t="n">
        <v>23</v>
      </c>
      <c r="N436" t="n">
        <v>22.46</v>
      </c>
      <c r="O436" t="n">
        <v>17483.7</v>
      </c>
      <c r="P436" t="n">
        <v>669.71</v>
      </c>
      <c r="Q436" t="n">
        <v>1261.95</v>
      </c>
      <c r="R436" t="n">
        <v>135.04</v>
      </c>
      <c r="S436" t="n">
        <v>108.84</v>
      </c>
      <c r="T436" t="n">
        <v>12133.88</v>
      </c>
      <c r="U436" t="n">
        <v>0.8100000000000001</v>
      </c>
      <c r="V436" t="n">
        <v>0.92</v>
      </c>
      <c r="W436" t="n">
        <v>20.69</v>
      </c>
      <c r="X436" t="n">
        <v>0.74</v>
      </c>
      <c r="Y436" t="n">
        <v>0.5</v>
      </c>
      <c r="Z436" t="n">
        <v>10</v>
      </c>
    </row>
    <row r="437">
      <c r="A437" t="n">
        <v>19</v>
      </c>
      <c r="B437" t="n">
        <v>55</v>
      </c>
      <c r="C437" t="inlineStr">
        <is>
          <t xml:space="preserve">CONCLUIDO	</t>
        </is>
      </c>
      <c r="D437" t="n">
        <v>1.2351</v>
      </c>
      <c r="E437" t="n">
        <v>80.95999999999999</v>
      </c>
      <c r="F437" t="n">
        <v>78.28</v>
      </c>
      <c r="G437" t="n">
        <v>187.88</v>
      </c>
      <c r="H437" t="n">
        <v>2.5</v>
      </c>
      <c r="I437" t="n">
        <v>25</v>
      </c>
      <c r="J437" t="n">
        <v>141.22</v>
      </c>
      <c r="K437" t="n">
        <v>43.4</v>
      </c>
      <c r="L437" t="n">
        <v>20</v>
      </c>
      <c r="M437" t="n">
        <v>16</v>
      </c>
      <c r="N437" t="n">
        <v>22.82</v>
      </c>
      <c r="O437" t="n">
        <v>17651.44</v>
      </c>
      <c r="P437" t="n">
        <v>664.15</v>
      </c>
      <c r="Q437" t="n">
        <v>1261.9</v>
      </c>
      <c r="R437" t="n">
        <v>133.66</v>
      </c>
      <c r="S437" t="n">
        <v>108.84</v>
      </c>
      <c r="T437" t="n">
        <v>11453.01</v>
      </c>
      <c r="U437" t="n">
        <v>0.8100000000000001</v>
      </c>
      <c r="V437" t="n">
        <v>0.93</v>
      </c>
      <c r="W437" t="n">
        <v>20.69</v>
      </c>
      <c r="X437" t="n">
        <v>0.7</v>
      </c>
      <c r="Y437" t="n">
        <v>0.5</v>
      </c>
      <c r="Z437" t="n">
        <v>10</v>
      </c>
    </row>
    <row r="438">
      <c r="A438" t="n">
        <v>20</v>
      </c>
      <c r="B438" t="n">
        <v>55</v>
      </c>
      <c r="C438" t="inlineStr">
        <is>
          <t xml:space="preserve">CONCLUIDO	</t>
        </is>
      </c>
      <c r="D438" t="n">
        <v>1.2346</v>
      </c>
      <c r="E438" t="n">
        <v>81</v>
      </c>
      <c r="F438" t="n">
        <v>78.31</v>
      </c>
      <c r="G438" t="n">
        <v>187.95</v>
      </c>
      <c r="H438" t="n">
        <v>2.61</v>
      </c>
      <c r="I438" t="n">
        <v>25</v>
      </c>
      <c r="J438" t="n">
        <v>142.59</v>
      </c>
      <c r="K438" t="n">
        <v>43.4</v>
      </c>
      <c r="L438" t="n">
        <v>21</v>
      </c>
      <c r="M438" t="n">
        <v>6</v>
      </c>
      <c r="N438" t="n">
        <v>23.19</v>
      </c>
      <c r="O438" t="n">
        <v>17819.69</v>
      </c>
      <c r="P438" t="n">
        <v>661.88</v>
      </c>
      <c r="Q438" t="n">
        <v>1261.93</v>
      </c>
      <c r="R438" t="n">
        <v>134.08</v>
      </c>
      <c r="S438" t="n">
        <v>108.84</v>
      </c>
      <c r="T438" t="n">
        <v>11665.07</v>
      </c>
      <c r="U438" t="n">
        <v>0.8100000000000001</v>
      </c>
      <c r="V438" t="n">
        <v>0.92</v>
      </c>
      <c r="W438" t="n">
        <v>20.71</v>
      </c>
      <c r="X438" t="n">
        <v>0.73</v>
      </c>
      <c r="Y438" t="n">
        <v>0.5</v>
      </c>
      <c r="Z438" t="n">
        <v>10</v>
      </c>
    </row>
    <row r="439">
      <c r="A439" t="n">
        <v>21</v>
      </c>
      <c r="B439" t="n">
        <v>55</v>
      </c>
      <c r="C439" t="inlineStr">
        <is>
          <t xml:space="preserve">CONCLUIDO	</t>
        </is>
      </c>
      <c r="D439" t="n">
        <v>1.2358</v>
      </c>
      <c r="E439" t="n">
        <v>80.92</v>
      </c>
      <c r="F439" t="n">
        <v>78.26000000000001</v>
      </c>
      <c r="G439" t="n">
        <v>195.65</v>
      </c>
      <c r="H439" t="n">
        <v>2.7</v>
      </c>
      <c r="I439" t="n">
        <v>24</v>
      </c>
      <c r="J439" t="n">
        <v>143.96</v>
      </c>
      <c r="K439" t="n">
        <v>43.4</v>
      </c>
      <c r="L439" t="n">
        <v>22</v>
      </c>
      <c r="M439" t="n">
        <v>0</v>
      </c>
      <c r="N439" t="n">
        <v>23.56</v>
      </c>
      <c r="O439" t="n">
        <v>17988.46</v>
      </c>
      <c r="P439" t="n">
        <v>665.26</v>
      </c>
      <c r="Q439" t="n">
        <v>1261.91</v>
      </c>
      <c r="R439" t="n">
        <v>132.24</v>
      </c>
      <c r="S439" t="n">
        <v>108.84</v>
      </c>
      <c r="T439" t="n">
        <v>10746.5</v>
      </c>
      <c r="U439" t="n">
        <v>0.82</v>
      </c>
      <c r="V439" t="n">
        <v>0.93</v>
      </c>
      <c r="W439" t="n">
        <v>20.71</v>
      </c>
      <c r="X439" t="n">
        <v>0.68</v>
      </c>
      <c r="Y439" t="n">
        <v>0.5</v>
      </c>
      <c r="Z4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INDEX(resultados!$A$2:$ZZ$439, 1, MATCH($B$1, resultados!$A$1:$ZZ$1, 0))</f>
        <v/>
      </c>
      <c r="B7">
        <f>INDEX(resultados!$A$2:$ZZ$439, 1, MATCH($B$2, resultados!$A$1:$ZZ$1, 0))</f>
        <v/>
      </c>
      <c r="C7">
        <f>INDEX(resultados!$A$2:$ZZ$439, 1, MATCH($B$3, resultados!$A$1:$ZZ$1, 0))</f>
        <v/>
      </c>
    </row>
    <row r="8">
      <c r="A8">
        <f>INDEX(resultados!$A$2:$ZZ$439, 2, MATCH($B$1, resultados!$A$1:$ZZ$1, 0))</f>
        <v/>
      </c>
      <c r="B8">
        <f>INDEX(resultados!$A$2:$ZZ$439, 2, MATCH($B$2, resultados!$A$1:$ZZ$1, 0))</f>
        <v/>
      </c>
      <c r="C8">
        <f>INDEX(resultados!$A$2:$ZZ$439, 2, MATCH($B$3, resultados!$A$1:$ZZ$1, 0))</f>
        <v/>
      </c>
    </row>
    <row r="9">
      <c r="A9">
        <f>INDEX(resultados!$A$2:$ZZ$439, 3, MATCH($B$1, resultados!$A$1:$ZZ$1, 0))</f>
        <v/>
      </c>
      <c r="B9">
        <f>INDEX(resultados!$A$2:$ZZ$439, 3, MATCH($B$2, resultados!$A$1:$ZZ$1, 0))</f>
        <v/>
      </c>
      <c r="C9">
        <f>INDEX(resultados!$A$2:$ZZ$439, 3, MATCH($B$3, resultados!$A$1:$ZZ$1, 0))</f>
        <v/>
      </c>
    </row>
    <row r="10">
      <c r="A10">
        <f>INDEX(resultados!$A$2:$ZZ$439, 4, MATCH($B$1, resultados!$A$1:$ZZ$1, 0))</f>
        <v/>
      </c>
      <c r="B10">
        <f>INDEX(resultados!$A$2:$ZZ$439, 4, MATCH($B$2, resultados!$A$1:$ZZ$1, 0))</f>
        <v/>
      </c>
      <c r="C10">
        <f>INDEX(resultados!$A$2:$ZZ$439, 4, MATCH($B$3, resultados!$A$1:$ZZ$1, 0))</f>
        <v/>
      </c>
    </row>
    <row r="11">
      <c r="A11">
        <f>INDEX(resultados!$A$2:$ZZ$439, 5, MATCH($B$1, resultados!$A$1:$ZZ$1, 0))</f>
        <v/>
      </c>
      <c r="B11">
        <f>INDEX(resultados!$A$2:$ZZ$439, 5, MATCH($B$2, resultados!$A$1:$ZZ$1, 0))</f>
        <v/>
      </c>
      <c r="C11">
        <f>INDEX(resultados!$A$2:$ZZ$439, 5, MATCH($B$3, resultados!$A$1:$ZZ$1, 0))</f>
        <v/>
      </c>
    </row>
    <row r="12">
      <c r="A12">
        <f>INDEX(resultados!$A$2:$ZZ$439, 6, MATCH($B$1, resultados!$A$1:$ZZ$1, 0))</f>
        <v/>
      </c>
      <c r="B12">
        <f>INDEX(resultados!$A$2:$ZZ$439, 6, MATCH($B$2, resultados!$A$1:$ZZ$1, 0))</f>
        <v/>
      </c>
      <c r="C12">
        <f>INDEX(resultados!$A$2:$ZZ$439, 6, MATCH($B$3, resultados!$A$1:$ZZ$1, 0))</f>
        <v/>
      </c>
    </row>
    <row r="13">
      <c r="A13">
        <f>INDEX(resultados!$A$2:$ZZ$439, 7, MATCH($B$1, resultados!$A$1:$ZZ$1, 0))</f>
        <v/>
      </c>
      <c r="B13">
        <f>INDEX(resultados!$A$2:$ZZ$439, 7, MATCH($B$2, resultados!$A$1:$ZZ$1, 0))</f>
        <v/>
      </c>
      <c r="C13">
        <f>INDEX(resultados!$A$2:$ZZ$439, 7, MATCH($B$3, resultados!$A$1:$ZZ$1, 0))</f>
        <v/>
      </c>
    </row>
    <row r="14">
      <c r="A14">
        <f>INDEX(resultados!$A$2:$ZZ$439, 8, MATCH($B$1, resultados!$A$1:$ZZ$1, 0))</f>
        <v/>
      </c>
      <c r="B14">
        <f>INDEX(resultados!$A$2:$ZZ$439, 8, MATCH($B$2, resultados!$A$1:$ZZ$1, 0))</f>
        <v/>
      </c>
      <c r="C14">
        <f>INDEX(resultados!$A$2:$ZZ$439, 8, MATCH($B$3, resultados!$A$1:$ZZ$1, 0))</f>
        <v/>
      </c>
    </row>
    <row r="15">
      <c r="A15">
        <f>INDEX(resultados!$A$2:$ZZ$439, 9, MATCH($B$1, resultados!$A$1:$ZZ$1, 0))</f>
        <v/>
      </c>
      <c r="B15">
        <f>INDEX(resultados!$A$2:$ZZ$439, 9, MATCH($B$2, resultados!$A$1:$ZZ$1, 0))</f>
        <v/>
      </c>
      <c r="C15">
        <f>INDEX(resultados!$A$2:$ZZ$439, 9, MATCH($B$3, resultados!$A$1:$ZZ$1, 0))</f>
        <v/>
      </c>
    </row>
    <row r="16">
      <c r="A16">
        <f>INDEX(resultados!$A$2:$ZZ$439, 10, MATCH($B$1, resultados!$A$1:$ZZ$1, 0))</f>
        <v/>
      </c>
      <c r="B16">
        <f>INDEX(resultados!$A$2:$ZZ$439, 10, MATCH($B$2, resultados!$A$1:$ZZ$1, 0))</f>
        <v/>
      </c>
      <c r="C16">
        <f>INDEX(resultados!$A$2:$ZZ$439, 10, MATCH($B$3, resultados!$A$1:$ZZ$1, 0))</f>
        <v/>
      </c>
    </row>
    <row r="17">
      <c r="A17">
        <f>INDEX(resultados!$A$2:$ZZ$439, 11, MATCH($B$1, resultados!$A$1:$ZZ$1, 0))</f>
        <v/>
      </c>
      <c r="B17">
        <f>INDEX(resultados!$A$2:$ZZ$439, 11, MATCH($B$2, resultados!$A$1:$ZZ$1, 0))</f>
        <v/>
      </c>
      <c r="C17">
        <f>INDEX(resultados!$A$2:$ZZ$439, 11, MATCH($B$3, resultados!$A$1:$ZZ$1, 0))</f>
        <v/>
      </c>
    </row>
    <row r="18">
      <c r="A18">
        <f>INDEX(resultados!$A$2:$ZZ$439, 12, MATCH($B$1, resultados!$A$1:$ZZ$1, 0))</f>
        <v/>
      </c>
      <c r="B18">
        <f>INDEX(resultados!$A$2:$ZZ$439, 12, MATCH($B$2, resultados!$A$1:$ZZ$1, 0))</f>
        <v/>
      </c>
      <c r="C18">
        <f>INDEX(resultados!$A$2:$ZZ$439, 12, MATCH($B$3, resultados!$A$1:$ZZ$1, 0))</f>
        <v/>
      </c>
    </row>
    <row r="19">
      <c r="A19">
        <f>INDEX(resultados!$A$2:$ZZ$439, 13, MATCH($B$1, resultados!$A$1:$ZZ$1, 0))</f>
        <v/>
      </c>
      <c r="B19">
        <f>INDEX(resultados!$A$2:$ZZ$439, 13, MATCH($B$2, resultados!$A$1:$ZZ$1, 0))</f>
        <v/>
      </c>
      <c r="C19">
        <f>INDEX(resultados!$A$2:$ZZ$439, 13, MATCH($B$3, resultados!$A$1:$ZZ$1, 0))</f>
        <v/>
      </c>
    </row>
    <row r="20">
      <c r="A20">
        <f>INDEX(resultados!$A$2:$ZZ$439, 14, MATCH($B$1, resultados!$A$1:$ZZ$1, 0))</f>
        <v/>
      </c>
      <c r="B20">
        <f>INDEX(resultados!$A$2:$ZZ$439, 14, MATCH($B$2, resultados!$A$1:$ZZ$1, 0))</f>
        <v/>
      </c>
      <c r="C20">
        <f>INDEX(resultados!$A$2:$ZZ$439, 14, MATCH($B$3, resultados!$A$1:$ZZ$1, 0))</f>
        <v/>
      </c>
    </row>
    <row r="21">
      <c r="A21">
        <f>INDEX(resultados!$A$2:$ZZ$439, 15, MATCH($B$1, resultados!$A$1:$ZZ$1, 0))</f>
        <v/>
      </c>
      <c r="B21">
        <f>INDEX(resultados!$A$2:$ZZ$439, 15, MATCH($B$2, resultados!$A$1:$ZZ$1, 0))</f>
        <v/>
      </c>
      <c r="C21">
        <f>INDEX(resultados!$A$2:$ZZ$439, 15, MATCH($B$3, resultados!$A$1:$ZZ$1, 0))</f>
        <v/>
      </c>
    </row>
    <row r="22">
      <c r="A22">
        <f>INDEX(resultados!$A$2:$ZZ$439, 16, MATCH($B$1, resultados!$A$1:$ZZ$1, 0))</f>
        <v/>
      </c>
      <c r="B22">
        <f>INDEX(resultados!$A$2:$ZZ$439, 16, MATCH($B$2, resultados!$A$1:$ZZ$1, 0))</f>
        <v/>
      </c>
      <c r="C22">
        <f>INDEX(resultados!$A$2:$ZZ$439, 16, MATCH($B$3, resultados!$A$1:$ZZ$1, 0))</f>
        <v/>
      </c>
    </row>
    <row r="23">
      <c r="A23">
        <f>INDEX(resultados!$A$2:$ZZ$439, 17, MATCH($B$1, resultados!$A$1:$ZZ$1, 0))</f>
        <v/>
      </c>
      <c r="B23">
        <f>INDEX(resultados!$A$2:$ZZ$439, 17, MATCH($B$2, resultados!$A$1:$ZZ$1, 0))</f>
        <v/>
      </c>
      <c r="C23">
        <f>INDEX(resultados!$A$2:$ZZ$439, 17, MATCH($B$3, resultados!$A$1:$ZZ$1, 0))</f>
        <v/>
      </c>
    </row>
    <row r="24">
      <c r="A24">
        <f>INDEX(resultados!$A$2:$ZZ$439, 18, MATCH($B$1, resultados!$A$1:$ZZ$1, 0))</f>
        <v/>
      </c>
      <c r="B24">
        <f>INDEX(resultados!$A$2:$ZZ$439, 18, MATCH($B$2, resultados!$A$1:$ZZ$1, 0))</f>
        <v/>
      </c>
      <c r="C24">
        <f>INDEX(resultados!$A$2:$ZZ$439, 18, MATCH($B$3, resultados!$A$1:$ZZ$1, 0))</f>
        <v/>
      </c>
    </row>
    <row r="25">
      <c r="A25">
        <f>INDEX(resultados!$A$2:$ZZ$439, 19, MATCH($B$1, resultados!$A$1:$ZZ$1, 0))</f>
        <v/>
      </c>
      <c r="B25">
        <f>INDEX(resultados!$A$2:$ZZ$439, 19, MATCH($B$2, resultados!$A$1:$ZZ$1, 0))</f>
        <v/>
      </c>
      <c r="C25">
        <f>INDEX(resultados!$A$2:$ZZ$439, 19, MATCH($B$3, resultados!$A$1:$ZZ$1, 0))</f>
        <v/>
      </c>
    </row>
    <row r="26">
      <c r="A26">
        <f>INDEX(resultados!$A$2:$ZZ$439, 20, MATCH($B$1, resultados!$A$1:$ZZ$1, 0))</f>
        <v/>
      </c>
      <c r="B26">
        <f>INDEX(resultados!$A$2:$ZZ$439, 20, MATCH($B$2, resultados!$A$1:$ZZ$1, 0))</f>
        <v/>
      </c>
      <c r="C26">
        <f>INDEX(resultados!$A$2:$ZZ$439, 20, MATCH($B$3, resultados!$A$1:$ZZ$1, 0))</f>
        <v/>
      </c>
    </row>
    <row r="27">
      <c r="A27">
        <f>INDEX(resultados!$A$2:$ZZ$439, 21, MATCH($B$1, resultados!$A$1:$ZZ$1, 0))</f>
        <v/>
      </c>
      <c r="B27">
        <f>INDEX(resultados!$A$2:$ZZ$439, 21, MATCH($B$2, resultados!$A$1:$ZZ$1, 0))</f>
        <v/>
      </c>
      <c r="C27">
        <f>INDEX(resultados!$A$2:$ZZ$439, 21, MATCH($B$3, resultados!$A$1:$ZZ$1, 0))</f>
        <v/>
      </c>
    </row>
    <row r="28">
      <c r="A28">
        <f>INDEX(resultados!$A$2:$ZZ$439, 22, MATCH($B$1, resultados!$A$1:$ZZ$1, 0))</f>
        <v/>
      </c>
      <c r="B28">
        <f>INDEX(resultados!$A$2:$ZZ$439, 22, MATCH($B$2, resultados!$A$1:$ZZ$1, 0))</f>
        <v/>
      </c>
      <c r="C28">
        <f>INDEX(resultados!$A$2:$ZZ$439, 22, MATCH($B$3, resultados!$A$1:$ZZ$1, 0))</f>
        <v/>
      </c>
    </row>
    <row r="29">
      <c r="A29">
        <f>INDEX(resultados!$A$2:$ZZ$439, 23, MATCH($B$1, resultados!$A$1:$ZZ$1, 0))</f>
        <v/>
      </c>
      <c r="B29">
        <f>INDEX(resultados!$A$2:$ZZ$439, 23, MATCH($B$2, resultados!$A$1:$ZZ$1, 0))</f>
        <v/>
      </c>
      <c r="C29">
        <f>INDEX(resultados!$A$2:$ZZ$439, 23, MATCH($B$3, resultados!$A$1:$ZZ$1, 0))</f>
        <v/>
      </c>
    </row>
    <row r="30">
      <c r="A30">
        <f>INDEX(resultados!$A$2:$ZZ$439, 24, MATCH($B$1, resultados!$A$1:$ZZ$1, 0))</f>
        <v/>
      </c>
      <c r="B30">
        <f>INDEX(resultados!$A$2:$ZZ$439, 24, MATCH($B$2, resultados!$A$1:$ZZ$1, 0))</f>
        <v/>
      </c>
      <c r="C30">
        <f>INDEX(resultados!$A$2:$ZZ$439, 24, MATCH($B$3, resultados!$A$1:$ZZ$1, 0))</f>
        <v/>
      </c>
    </row>
    <row r="31">
      <c r="A31">
        <f>INDEX(resultados!$A$2:$ZZ$439, 25, MATCH($B$1, resultados!$A$1:$ZZ$1, 0))</f>
        <v/>
      </c>
      <c r="B31">
        <f>INDEX(resultados!$A$2:$ZZ$439, 25, MATCH($B$2, resultados!$A$1:$ZZ$1, 0))</f>
        <v/>
      </c>
      <c r="C31">
        <f>INDEX(resultados!$A$2:$ZZ$439, 25, MATCH($B$3, resultados!$A$1:$ZZ$1, 0))</f>
        <v/>
      </c>
    </row>
    <row r="32">
      <c r="A32">
        <f>INDEX(resultados!$A$2:$ZZ$439, 26, MATCH($B$1, resultados!$A$1:$ZZ$1, 0))</f>
        <v/>
      </c>
      <c r="B32">
        <f>INDEX(resultados!$A$2:$ZZ$439, 26, MATCH($B$2, resultados!$A$1:$ZZ$1, 0))</f>
        <v/>
      </c>
      <c r="C32">
        <f>INDEX(resultados!$A$2:$ZZ$439, 26, MATCH($B$3, resultados!$A$1:$ZZ$1, 0))</f>
        <v/>
      </c>
    </row>
    <row r="33">
      <c r="A33">
        <f>INDEX(resultados!$A$2:$ZZ$439, 27, MATCH($B$1, resultados!$A$1:$ZZ$1, 0))</f>
        <v/>
      </c>
      <c r="B33">
        <f>INDEX(resultados!$A$2:$ZZ$439, 27, MATCH($B$2, resultados!$A$1:$ZZ$1, 0))</f>
        <v/>
      </c>
      <c r="C33">
        <f>INDEX(resultados!$A$2:$ZZ$439, 27, MATCH($B$3, resultados!$A$1:$ZZ$1, 0))</f>
        <v/>
      </c>
    </row>
    <row r="34">
      <c r="A34">
        <f>INDEX(resultados!$A$2:$ZZ$439, 28, MATCH($B$1, resultados!$A$1:$ZZ$1, 0))</f>
        <v/>
      </c>
      <c r="B34">
        <f>INDEX(resultados!$A$2:$ZZ$439, 28, MATCH($B$2, resultados!$A$1:$ZZ$1, 0))</f>
        <v/>
      </c>
      <c r="C34">
        <f>INDEX(resultados!$A$2:$ZZ$439, 28, MATCH($B$3, resultados!$A$1:$ZZ$1, 0))</f>
        <v/>
      </c>
    </row>
    <row r="35">
      <c r="A35">
        <f>INDEX(resultados!$A$2:$ZZ$439, 29, MATCH($B$1, resultados!$A$1:$ZZ$1, 0))</f>
        <v/>
      </c>
      <c r="B35">
        <f>INDEX(resultados!$A$2:$ZZ$439, 29, MATCH($B$2, resultados!$A$1:$ZZ$1, 0))</f>
        <v/>
      </c>
      <c r="C35">
        <f>INDEX(resultados!$A$2:$ZZ$439, 29, MATCH($B$3, resultados!$A$1:$ZZ$1, 0))</f>
        <v/>
      </c>
    </row>
    <row r="36">
      <c r="A36">
        <f>INDEX(resultados!$A$2:$ZZ$439, 30, MATCH($B$1, resultados!$A$1:$ZZ$1, 0))</f>
        <v/>
      </c>
      <c r="B36">
        <f>INDEX(resultados!$A$2:$ZZ$439, 30, MATCH($B$2, resultados!$A$1:$ZZ$1, 0))</f>
        <v/>
      </c>
      <c r="C36">
        <f>INDEX(resultados!$A$2:$ZZ$439, 30, MATCH($B$3, resultados!$A$1:$ZZ$1, 0))</f>
        <v/>
      </c>
    </row>
    <row r="37">
      <c r="A37">
        <f>INDEX(resultados!$A$2:$ZZ$439, 31, MATCH($B$1, resultados!$A$1:$ZZ$1, 0))</f>
        <v/>
      </c>
      <c r="B37">
        <f>INDEX(resultados!$A$2:$ZZ$439, 31, MATCH($B$2, resultados!$A$1:$ZZ$1, 0))</f>
        <v/>
      </c>
      <c r="C37">
        <f>INDEX(resultados!$A$2:$ZZ$439, 31, MATCH($B$3, resultados!$A$1:$ZZ$1, 0))</f>
        <v/>
      </c>
    </row>
    <row r="38">
      <c r="A38">
        <f>INDEX(resultados!$A$2:$ZZ$439, 32, MATCH($B$1, resultados!$A$1:$ZZ$1, 0))</f>
        <v/>
      </c>
      <c r="B38">
        <f>INDEX(resultados!$A$2:$ZZ$439, 32, MATCH($B$2, resultados!$A$1:$ZZ$1, 0))</f>
        <v/>
      </c>
      <c r="C38">
        <f>INDEX(resultados!$A$2:$ZZ$439, 32, MATCH($B$3, resultados!$A$1:$ZZ$1, 0))</f>
        <v/>
      </c>
    </row>
    <row r="39">
      <c r="A39">
        <f>INDEX(resultados!$A$2:$ZZ$439, 33, MATCH($B$1, resultados!$A$1:$ZZ$1, 0))</f>
        <v/>
      </c>
      <c r="B39">
        <f>INDEX(resultados!$A$2:$ZZ$439, 33, MATCH($B$2, resultados!$A$1:$ZZ$1, 0))</f>
        <v/>
      </c>
      <c r="C39">
        <f>INDEX(resultados!$A$2:$ZZ$439, 33, MATCH($B$3, resultados!$A$1:$ZZ$1, 0))</f>
        <v/>
      </c>
    </row>
    <row r="40">
      <c r="A40">
        <f>INDEX(resultados!$A$2:$ZZ$439, 34, MATCH($B$1, resultados!$A$1:$ZZ$1, 0))</f>
        <v/>
      </c>
      <c r="B40">
        <f>INDEX(resultados!$A$2:$ZZ$439, 34, MATCH($B$2, resultados!$A$1:$ZZ$1, 0))</f>
        <v/>
      </c>
      <c r="C40">
        <f>INDEX(resultados!$A$2:$ZZ$439, 34, MATCH($B$3, resultados!$A$1:$ZZ$1, 0))</f>
        <v/>
      </c>
    </row>
    <row r="41">
      <c r="A41">
        <f>INDEX(resultados!$A$2:$ZZ$439, 35, MATCH($B$1, resultados!$A$1:$ZZ$1, 0))</f>
        <v/>
      </c>
      <c r="B41">
        <f>INDEX(resultados!$A$2:$ZZ$439, 35, MATCH($B$2, resultados!$A$1:$ZZ$1, 0))</f>
        <v/>
      </c>
      <c r="C41">
        <f>INDEX(resultados!$A$2:$ZZ$439, 35, MATCH($B$3, resultados!$A$1:$ZZ$1, 0))</f>
        <v/>
      </c>
    </row>
    <row r="42">
      <c r="A42">
        <f>INDEX(resultados!$A$2:$ZZ$439, 36, MATCH($B$1, resultados!$A$1:$ZZ$1, 0))</f>
        <v/>
      </c>
      <c r="B42">
        <f>INDEX(resultados!$A$2:$ZZ$439, 36, MATCH($B$2, resultados!$A$1:$ZZ$1, 0))</f>
        <v/>
      </c>
      <c r="C42">
        <f>INDEX(resultados!$A$2:$ZZ$439, 36, MATCH($B$3, resultados!$A$1:$ZZ$1, 0))</f>
        <v/>
      </c>
    </row>
    <row r="43">
      <c r="A43">
        <f>INDEX(resultados!$A$2:$ZZ$439, 37, MATCH($B$1, resultados!$A$1:$ZZ$1, 0))</f>
        <v/>
      </c>
      <c r="B43">
        <f>INDEX(resultados!$A$2:$ZZ$439, 37, MATCH($B$2, resultados!$A$1:$ZZ$1, 0))</f>
        <v/>
      </c>
      <c r="C43">
        <f>INDEX(resultados!$A$2:$ZZ$439, 37, MATCH($B$3, resultados!$A$1:$ZZ$1, 0))</f>
        <v/>
      </c>
    </row>
    <row r="44">
      <c r="A44">
        <f>INDEX(resultados!$A$2:$ZZ$439, 38, MATCH($B$1, resultados!$A$1:$ZZ$1, 0))</f>
        <v/>
      </c>
      <c r="B44">
        <f>INDEX(resultados!$A$2:$ZZ$439, 38, MATCH($B$2, resultados!$A$1:$ZZ$1, 0))</f>
        <v/>
      </c>
      <c r="C44">
        <f>INDEX(resultados!$A$2:$ZZ$439, 38, MATCH($B$3, resultados!$A$1:$ZZ$1, 0))</f>
        <v/>
      </c>
    </row>
    <row r="45">
      <c r="A45">
        <f>INDEX(resultados!$A$2:$ZZ$439, 39, MATCH($B$1, resultados!$A$1:$ZZ$1, 0))</f>
        <v/>
      </c>
      <c r="B45">
        <f>INDEX(resultados!$A$2:$ZZ$439, 39, MATCH($B$2, resultados!$A$1:$ZZ$1, 0))</f>
        <v/>
      </c>
      <c r="C45">
        <f>INDEX(resultados!$A$2:$ZZ$439, 39, MATCH($B$3, resultados!$A$1:$ZZ$1, 0))</f>
        <v/>
      </c>
    </row>
    <row r="46">
      <c r="A46">
        <f>INDEX(resultados!$A$2:$ZZ$439, 40, MATCH($B$1, resultados!$A$1:$ZZ$1, 0))</f>
        <v/>
      </c>
      <c r="B46">
        <f>INDEX(resultados!$A$2:$ZZ$439, 40, MATCH($B$2, resultados!$A$1:$ZZ$1, 0))</f>
        <v/>
      </c>
      <c r="C46">
        <f>INDEX(resultados!$A$2:$ZZ$439, 40, MATCH($B$3, resultados!$A$1:$ZZ$1, 0))</f>
        <v/>
      </c>
    </row>
    <row r="47">
      <c r="A47">
        <f>INDEX(resultados!$A$2:$ZZ$439, 41, MATCH($B$1, resultados!$A$1:$ZZ$1, 0))</f>
        <v/>
      </c>
      <c r="B47">
        <f>INDEX(resultados!$A$2:$ZZ$439, 41, MATCH($B$2, resultados!$A$1:$ZZ$1, 0))</f>
        <v/>
      </c>
      <c r="C47">
        <f>INDEX(resultados!$A$2:$ZZ$439, 41, MATCH($B$3, resultados!$A$1:$ZZ$1, 0))</f>
        <v/>
      </c>
    </row>
    <row r="48">
      <c r="A48">
        <f>INDEX(resultados!$A$2:$ZZ$439, 42, MATCH($B$1, resultados!$A$1:$ZZ$1, 0))</f>
        <v/>
      </c>
      <c r="B48">
        <f>INDEX(resultados!$A$2:$ZZ$439, 42, MATCH($B$2, resultados!$A$1:$ZZ$1, 0))</f>
        <v/>
      </c>
      <c r="C48">
        <f>INDEX(resultados!$A$2:$ZZ$439, 42, MATCH($B$3, resultados!$A$1:$ZZ$1, 0))</f>
        <v/>
      </c>
    </row>
    <row r="49">
      <c r="A49">
        <f>INDEX(resultados!$A$2:$ZZ$439, 43, MATCH($B$1, resultados!$A$1:$ZZ$1, 0))</f>
        <v/>
      </c>
      <c r="B49">
        <f>INDEX(resultados!$A$2:$ZZ$439, 43, MATCH($B$2, resultados!$A$1:$ZZ$1, 0))</f>
        <v/>
      </c>
      <c r="C49">
        <f>INDEX(resultados!$A$2:$ZZ$439, 43, MATCH($B$3, resultados!$A$1:$ZZ$1, 0))</f>
        <v/>
      </c>
    </row>
    <row r="50">
      <c r="A50">
        <f>INDEX(resultados!$A$2:$ZZ$439, 44, MATCH($B$1, resultados!$A$1:$ZZ$1, 0))</f>
        <v/>
      </c>
      <c r="B50">
        <f>INDEX(resultados!$A$2:$ZZ$439, 44, MATCH($B$2, resultados!$A$1:$ZZ$1, 0))</f>
        <v/>
      </c>
      <c r="C50">
        <f>INDEX(resultados!$A$2:$ZZ$439, 44, MATCH($B$3, resultados!$A$1:$ZZ$1, 0))</f>
        <v/>
      </c>
    </row>
    <row r="51">
      <c r="A51">
        <f>INDEX(resultados!$A$2:$ZZ$439, 45, MATCH($B$1, resultados!$A$1:$ZZ$1, 0))</f>
        <v/>
      </c>
      <c r="B51">
        <f>INDEX(resultados!$A$2:$ZZ$439, 45, MATCH($B$2, resultados!$A$1:$ZZ$1, 0))</f>
        <v/>
      </c>
      <c r="C51">
        <f>INDEX(resultados!$A$2:$ZZ$439, 45, MATCH($B$3, resultados!$A$1:$ZZ$1, 0))</f>
        <v/>
      </c>
    </row>
    <row r="52">
      <c r="A52">
        <f>INDEX(resultados!$A$2:$ZZ$439, 46, MATCH($B$1, resultados!$A$1:$ZZ$1, 0))</f>
        <v/>
      </c>
      <c r="B52">
        <f>INDEX(resultados!$A$2:$ZZ$439, 46, MATCH($B$2, resultados!$A$1:$ZZ$1, 0))</f>
        <v/>
      </c>
      <c r="C52">
        <f>INDEX(resultados!$A$2:$ZZ$439, 46, MATCH($B$3, resultados!$A$1:$ZZ$1, 0))</f>
        <v/>
      </c>
    </row>
    <row r="53">
      <c r="A53">
        <f>INDEX(resultados!$A$2:$ZZ$439, 47, MATCH($B$1, resultados!$A$1:$ZZ$1, 0))</f>
        <v/>
      </c>
      <c r="B53">
        <f>INDEX(resultados!$A$2:$ZZ$439, 47, MATCH($B$2, resultados!$A$1:$ZZ$1, 0))</f>
        <v/>
      </c>
      <c r="C53">
        <f>INDEX(resultados!$A$2:$ZZ$439, 47, MATCH($B$3, resultados!$A$1:$ZZ$1, 0))</f>
        <v/>
      </c>
    </row>
    <row r="54">
      <c r="A54">
        <f>INDEX(resultados!$A$2:$ZZ$439, 48, MATCH($B$1, resultados!$A$1:$ZZ$1, 0))</f>
        <v/>
      </c>
      <c r="B54">
        <f>INDEX(resultados!$A$2:$ZZ$439, 48, MATCH($B$2, resultados!$A$1:$ZZ$1, 0))</f>
        <v/>
      </c>
      <c r="C54">
        <f>INDEX(resultados!$A$2:$ZZ$439, 48, MATCH($B$3, resultados!$A$1:$ZZ$1, 0))</f>
        <v/>
      </c>
    </row>
    <row r="55">
      <c r="A55">
        <f>INDEX(resultados!$A$2:$ZZ$439, 49, MATCH($B$1, resultados!$A$1:$ZZ$1, 0))</f>
        <v/>
      </c>
      <c r="B55">
        <f>INDEX(resultados!$A$2:$ZZ$439, 49, MATCH($B$2, resultados!$A$1:$ZZ$1, 0))</f>
        <v/>
      </c>
      <c r="C55">
        <f>INDEX(resultados!$A$2:$ZZ$439, 49, MATCH($B$3, resultados!$A$1:$ZZ$1, 0))</f>
        <v/>
      </c>
    </row>
    <row r="56">
      <c r="A56">
        <f>INDEX(resultados!$A$2:$ZZ$439, 50, MATCH($B$1, resultados!$A$1:$ZZ$1, 0))</f>
        <v/>
      </c>
      <c r="B56">
        <f>INDEX(resultados!$A$2:$ZZ$439, 50, MATCH($B$2, resultados!$A$1:$ZZ$1, 0))</f>
        <v/>
      </c>
      <c r="C56">
        <f>INDEX(resultados!$A$2:$ZZ$439, 50, MATCH($B$3, resultados!$A$1:$ZZ$1, 0))</f>
        <v/>
      </c>
    </row>
    <row r="57">
      <c r="A57">
        <f>INDEX(resultados!$A$2:$ZZ$439, 51, MATCH($B$1, resultados!$A$1:$ZZ$1, 0))</f>
        <v/>
      </c>
      <c r="B57">
        <f>INDEX(resultados!$A$2:$ZZ$439, 51, MATCH($B$2, resultados!$A$1:$ZZ$1, 0))</f>
        <v/>
      </c>
      <c r="C57">
        <f>INDEX(resultados!$A$2:$ZZ$439, 51, MATCH($B$3, resultados!$A$1:$ZZ$1, 0))</f>
        <v/>
      </c>
    </row>
    <row r="58">
      <c r="A58">
        <f>INDEX(resultados!$A$2:$ZZ$439, 52, MATCH($B$1, resultados!$A$1:$ZZ$1, 0))</f>
        <v/>
      </c>
      <c r="B58">
        <f>INDEX(resultados!$A$2:$ZZ$439, 52, MATCH($B$2, resultados!$A$1:$ZZ$1, 0))</f>
        <v/>
      </c>
      <c r="C58">
        <f>INDEX(resultados!$A$2:$ZZ$439, 52, MATCH($B$3, resultados!$A$1:$ZZ$1, 0))</f>
        <v/>
      </c>
    </row>
    <row r="59">
      <c r="A59">
        <f>INDEX(resultados!$A$2:$ZZ$439, 53, MATCH($B$1, resultados!$A$1:$ZZ$1, 0))</f>
        <v/>
      </c>
      <c r="B59">
        <f>INDEX(resultados!$A$2:$ZZ$439, 53, MATCH($B$2, resultados!$A$1:$ZZ$1, 0))</f>
        <v/>
      </c>
      <c r="C59">
        <f>INDEX(resultados!$A$2:$ZZ$439, 53, MATCH($B$3, resultados!$A$1:$ZZ$1, 0))</f>
        <v/>
      </c>
    </row>
    <row r="60">
      <c r="A60">
        <f>INDEX(resultados!$A$2:$ZZ$439, 54, MATCH($B$1, resultados!$A$1:$ZZ$1, 0))</f>
        <v/>
      </c>
      <c r="B60">
        <f>INDEX(resultados!$A$2:$ZZ$439, 54, MATCH($B$2, resultados!$A$1:$ZZ$1, 0))</f>
        <v/>
      </c>
      <c r="C60">
        <f>INDEX(resultados!$A$2:$ZZ$439, 54, MATCH($B$3, resultados!$A$1:$ZZ$1, 0))</f>
        <v/>
      </c>
    </row>
    <row r="61">
      <c r="A61">
        <f>INDEX(resultados!$A$2:$ZZ$439, 55, MATCH($B$1, resultados!$A$1:$ZZ$1, 0))</f>
        <v/>
      </c>
      <c r="B61">
        <f>INDEX(resultados!$A$2:$ZZ$439, 55, MATCH($B$2, resultados!$A$1:$ZZ$1, 0))</f>
        <v/>
      </c>
      <c r="C61">
        <f>INDEX(resultados!$A$2:$ZZ$439, 55, MATCH($B$3, resultados!$A$1:$ZZ$1, 0))</f>
        <v/>
      </c>
    </row>
    <row r="62">
      <c r="A62">
        <f>INDEX(resultados!$A$2:$ZZ$439, 56, MATCH($B$1, resultados!$A$1:$ZZ$1, 0))</f>
        <v/>
      </c>
      <c r="B62">
        <f>INDEX(resultados!$A$2:$ZZ$439, 56, MATCH($B$2, resultados!$A$1:$ZZ$1, 0))</f>
        <v/>
      </c>
      <c r="C62">
        <f>INDEX(resultados!$A$2:$ZZ$439, 56, MATCH($B$3, resultados!$A$1:$ZZ$1, 0))</f>
        <v/>
      </c>
    </row>
    <row r="63">
      <c r="A63">
        <f>INDEX(resultados!$A$2:$ZZ$439, 57, MATCH($B$1, resultados!$A$1:$ZZ$1, 0))</f>
        <v/>
      </c>
      <c r="B63">
        <f>INDEX(resultados!$A$2:$ZZ$439, 57, MATCH($B$2, resultados!$A$1:$ZZ$1, 0))</f>
        <v/>
      </c>
      <c r="C63">
        <f>INDEX(resultados!$A$2:$ZZ$439, 57, MATCH($B$3, resultados!$A$1:$ZZ$1, 0))</f>
        <v/>
      </c>
    </row>
    <row r="64">
      <c r="A64">
        <f>INDEX(resultados!$A$2:$ZZ$439, 58, MATCH($B$1, resultados!$A$1:$ZZ$1, 0))</f>
        <v/>
      </c>
      <c r="B64">
        <f>INDEX(resultados!$A$2:$ZZ$439, 58, MATCH($B$2, resultados!$A$1:$ZZ$1, 0))</f>
        <v/>
      </c>
      <c r="C64">
        <f>INDEX(resultados!$A$2:$ZZ$439, 58, MATCH($B$3, resultados!$A$1:$ZZ$1, 0))</f>
        <v/>
      </c>
    </row>
    <row r="65">
      <c r="A65">
        <f>INDEX(resultados!$A$2:$ZZ$439, 59, MATCH($B$1, resultados!$A$1:$ZZ$1, 0))</f>
        <v/>
      </c>
      <c r="B65">
        <f>INDEX(resultados!$A$2:$ZZ$439, 59, MATCH($B$2, resultados!$A$1:$ZZ$1, 0))</f>
        <v/>
      </c>
      <c r="C65">
        <f>INDEX(resultados!$A$2:$ZZ$439, 59, MATCH($B$3, resultados!$A$1:$ZZ$1, 0))</f>
        <v/>
      </c>
    </row>
    <row r="66">
      <c r="A66">
        <f>INDEX(resultados!$A$2:$ZZ$439, 60, MATCH($B$1, resultados!$A$1:$ZZ$1, 0))</f>
        <v/>
      </c>
      <c r="B66">
        <f>INDEX(resultados!$A$2:$ZZ$439, 60, MATCH($B$2, resultados!$A$1:$ZZ$1, 0))</f>
        <v/>
      </c>
      <c r="C66">
        <f>INDEX(resultados!$A$2:$ZZ$439, 60, MATCH($B$3, resultados!$A$1:$ZZ$1, 0))</f>
        <v/>
      </c>
    </row>
    <row r="67">
      <c r="A67">
        <f>INDEX(resultados!$A$2:$ZZ$439, 61, MATCH($B$1, resultados!$A$1:$ZZ$1, 0))</f>
        <v/>
      </c>
      <c r="B67">
        <f>INDEX(resultados!$A$2:$ZZ$439, 61, MATCH($B$2, resultados!$A$1:$ZZ$1, 0))</f>
        <v/>
      </c>
      <c r="C67">
        <f>INDEX(resultados!$A$2:$ZZ$439, 61, MATCH($B$3, resultados!$A$1:$ZZ$1, 0))</f>
        <v/>
      </c>
    </row>
    <row r="68">
      <c r="A68">
        <f>INDEX(resultados!$A$2:$ZZ$439, 62, MATCH($B$1, resultados!$A$1:$ZZ$1, 0))</f>
        <v/>
      </c>
      <c r="B68">
        <f>INDEX(resultados!$A$2:$ZZ$439, 62, MATCH($B$2, resultados!$A$1:$ZZ$1, 0))</f>
        <v/>
      </c>
      <c r="C68">
        <f>INDEX(resultados!$A$2:$ZZ$439, 62, MATCH($B$3, resultados!$A$1:$ZZ$1, 0))</f>
        <v/>
      </c>
    </row>
    <row r="69">
      <c r="A69">
        <f>INDEX(resultados!$A$2:$ZZ$439, 63, MATCH($B$1, resultados!$A$1:$ZZ$1, 0))</f>
        <v/>
      </c>
      <c r="B69">
        <f>INDEX(resultados!$A$2:$ZZ$439, 63, MATCH($B$2, resultados!$A$1:$ZZ$1, 0))</f>
        <v/>
      </c>
      <c r="C69">
        <f>INDEX(resultados!$A$2:$ZZ$439, 63, MATCH($B$3, resultados!$A$1:$ZZ$1, 0))</f>
        <v/>
      </c>
    </row>
    <row r="70">
      <c r="A70">
        <f>INDEX(resultados!$A$2:$ZZ$439, 64, MATCH($B$1, resultados!$A$1:$ZZ$1, 0))</f>
        <v/>
      </c>
      <c r="B70">
        <f>INDEX(resultados!$A$2:$ZZ$439, 64, MATCH($B$2, resultados!$A$1:$ZZ$1, 0))</f>
        <v/>
      </c>
      <c r="C70">
        <f>INDEX(resultados!$A$2:$ZZ$439, 64, MATCH($B$3, resultados!$A$1:$ZZ$1, 0))</f>
        <v/>
      </c>
    </row>
    <row r="71">
      <c r="A71">
        <f>INDEX(resultados!$A$2:$ZZ$439, 65, MATCH($B$1, resultados!$A$1:$ZZ$1, 0))</f>
        <v/>
      </c>
      <c r="B71">
        <f>INDEX(resultados!$A$2:$ZZ$439, 65, MATCH($B$2, resultados!$A$1:$ZZ$1, 0))</f>
        <v/>
      </c>
      <c r="C71">
        <f>INDEX(resultados!$A$2:$ZZ$439, 65, MATCH($B$3, resultados!$A$1:$ZZ$1, 0))</f>
        <v/>
      </c>
    </row>
    <row r="72">
      <c r="A72">
        <f>INDEX(resultados!$A$2:$ZZ$439, 66, MATCH($B$1, resultados!$A$1:$ZZ$1, 0))</f>
        <v/>
      </c>
      <c r="B72">
        <f>INDEX(resultados!$A$2:$ZZ$439, 66, MATCH($B$2, resultados!$A$1:$ZZ$1, 0))</f>
        <v/>
      </c>
      <c r="C72">
        <f>INDEX(resultados!$A$2:$ZZ$439, 66, MATCH($B$3, resultados!$A$1:$ZZ$1, 0))</f>
        <v/>
      </c>
    </row>
    <row r="73">
      <c r="A73">
        <f>INDEX(resultados!$A$2:$ZZ$439, 67, MATCH($B$1, resultados!$A$1:$ZZ$1, 0))</f>
        <v/>
      </c>
      <c r="B73">
        <f>INDEX(resultados!$A$2:$ZZ$439, 67, MATCH($B$2, resultados!$A$1:$ZZ$1, 0))</f>
        <v/>
      </c>
      <c r="C73">
        <f>INDEX(resultados!$A$2:$ZZ$439, 67, MATCH($B$3, resultados!$A$1:$ZZ$1, 0))</f>
        <v/>
      </c>
    </row>
    <row r="74">
      <c r="A74">
        <f>INDEX(resultados!$A$2:$ZZ$439, 68, MATCH($B$1, resultados!$A$1:$ZZ$1, 0))</f>
        <v/>
      </c>
      <c r="B74">
        <f>INDEX(resultados!$A$2:$ZZ$439, 68, MATCH($B$2, resultados!$A$1:$ZZ$1, 0))</f>
        <v/>
      </c>
      <c r="C74">
        <f>INDEX(resultados!$A$2:$ZZ$439, 68, MATCH($B$3, resultados!$A$1:$ZZ$1, 0))</f>
        <v/>
      </c>
    </row>
    <row r="75">
      <c r="A75">
        <f>INDEX(resultados!$A$2:$ZZ$439, 69, MATCH($B$1, resultados!$A$1:$ZZ$1, 0))</f>
        <v/>
      </c>
      <c r="B75">
        <f>INDEX(resultados!$A$2:$ZZ$439, 69, MATCH($B$2, resultados!$A$1:$ZZ$1, 0))</f>
        <v/>
      </c>
      <c r="C75">
        <f>INDEX(resultados!$A$2:$ZZ$439, 69, MATCH($B$3, resultados!$A$1:$ZZ$1, 0))</f>
        <v/>
      </c>
    </row>
    <row r="76">
      <c r="A76">
        <f>INDEX(resultados!$A$2:$ZZ$439, 70, MATCH($B$1, resultados!$A$1:$ZZ$1, 0))</f>
        <v/>
      </c>
      <c r="B76">
        <f>INDEX(resultados!$A$2:$ZZ$439, 70, MATCH($B$2, resultados!$A$1:$ZZ$1, 0))</f>
        <v/>
      </c>
      <c r="C76">
        <f>INDEX(resultados!$A$2:$ZZ$439, 70, MATCH($B$3, resultados!$A$1:$ZZ$1, 0))</f>
        <v/>
      </c>
    </row>
    <row r="77">
      <c r="A77">
        <f>INDEX(resultados!$A$2:$ZZ$439, 71, MATCH($B$1, resultados!$A$1:$ZZ$1, 0))</f>
        <v/>
      </c>
      <c r="B77">
        <f>INDEX(resultados!$A$2:$ZZ$439, 71, MATCH($B$2, resultados!$A$1:$ZZ$1, 0))</f>
        <v/>
      </c>
      <c r="C77">
        <f>INDEX(resultados!$A$2:$ZZ$439, 71, MATCH($B$3, resultados!$A$1:$ZZ$1, 0))</f>
        <v/>
      </c>
    </row>
    <row r="78">
      <c r="A78">
        <f>INDEX(resultados!$A$2:$ZZ$439, 72, MATCH($B$1, resultados!$A$1:$ZZ$1, 0))</f>
        <v/>
      </c>
      <c r="B78">
        <f>INDEX(resultados!$A$2:$ZZ$439, 72, MATCH($B$2, resultados!$A$1:$ZZ$1, 0))</f>
        <v/>
      </c>
      <c r="C78">
        <f>INDEX(resultados!$A$2:$ZZ$439, 72, MATCH($B$3, resultados!$A$1:$ZZ$1, 0))</f>
        <v/>
      </c>
    </row>
    <row r="79">
      <c r="A79">
        <f>INDEX(resultados!$A$2:$ZZ$439, 73, MATCH($B$1, resultados!$A$1:$ZZ$1, 0))</f>
        <v/>
      </c>
      <c r="B79">
        <f>INDEX(resultados!$A$2:$ZZ$439, 73, MATCH($B$2, resultados!$A$1:$ZZ$1, 0))</f>
        <v/>
      </c>
      <c r="C79">
        <f>INDEX(resultados!$A$2:$ZZ$439, 73, MATCH($B$3, resultados!$A$1:$ZZ$1, 0))</f>
        <v/>
      </c>
    </row>
    <row r="80">
      <c r="A80">
        <f>INDEX(resultados!$A$2:$ZZ$439, 74, MATCH($B$1, resultados!$A$1:$ZZ$1, 0))</f>
        <v/>
      </c>
      <c r="B80">
        <f>INDEX(resultados!$A$2:$ZZ$439, 74, MATCH($B$2, resultados!$A$1:$ZZ$1, 0))</f>
        <v/>
      </c>
      <c r="C80">
        <f>INDEX(resultados!$A$2:$ZZ$439, 74, MATCH($B$3, resultados!$A$1:$ZZ$1, 0))</f>
        <v/>
      </c>
    </row>
    <row r="81">
      <c r="A81">
        <f>INDEX(resultados!$A$2:$ZZ$439, 75, MATCH($B$1, resultados!$A$1:$ZZ$1, 0))</f>
        <v/>
      </c>
      <c r="B81">
        <f>INDEX(resultados!$A$2:$ZZ$439, 75, MATCH($B$2, resultados!$A$1:$ZZ$1, 0))</f>
        <v/>
      </c>
      <c r="C81">
        <f>INDEX(resultados!$A$2:$ZZ$439, 75, MATCH($B$3, resultados!$A$1:$ZZ$1, 0))</f>
        <v/>
      </c>
    </row>
    <row r="82">
      <c r="A82">
        <f>INDEX(resultados!$A$2:$ZZ$439, 76, MATCH($B$1, resultados!$A$1:$ZZ$1, 0))</f>
        <v/>
      </c>
      <c r="B82">
        <f>INDEX(resultados!$A$2:$ZZ$439, 76, MATCH($B$2, resultados!$A$1:$ZZ$1, 0))</f>
        <v/>
      </c>
      <c r="C82">
        <f>INDEX(resultados!$A$2:$ZZ$439, 76, MATCH($B$3, resultados!$A$1:$ZZ$1, 0))</f>
        <v/>
      </c>
    </row>
    <row r="83">
      <c r="A83">
        <f>INDEX(resultados!$A$2:$ZZ$439, 77, MATCH($B$1, resultados!$A$1:$ZZ$1, 0))</f>
        <v/>
      </c>
      <c r="B83">
        <f>INDEX(resultados!$A$2:$ZZ$439, 77, MATCH($B$2, resultados!$A$1:$ZZ$1, 0))</f>
        <v/>
      </c>
      <c r="C83">
        <f>INDEX(resultados!$A$2:$ZZ$439, 77, MATCH($B$3, resultados!$A$1:$ZZ$1, 0))</f>
        <v/>
      </c>
    </row>
    <row r="84">
      <c r="A84">
        <f>INDEX(resultados!$A$2:$ZZ$439, 78, MATCH($B$1, resultados!$A$1:$ZZ$1, 0))</f>
        <v/>
      </c>
      <c r="B84">
        <f>INDEX(resultados!$A$2:$ZZ$439, 78, MATCH($B$2, resultados!$A$1:$ZZ$1, 0))</f>
        <v/>
      </c>
      <c r="C84">
        <f>INDEX(resultados!$A$2:$ZZ$439, 78, MATCH($B$3, resultados!$A$1:$ZZ$1, 0))</f>
        <v/>
      </c>
    </row>
    <row r="85">
      <c r="A85">
        <f>INDEX(resultados!$A$2:$ZZ$439, 79, MATCH($B$1, resultados!$A$1:$ZZ$1, 0))</f>
        <v/>
      </c>
      <c r="B85">
        <f>INDEX(resultados!$A$2:$ZZ$439, 79, MATCH($B$2, resultados!$A$1:$ZZ$1, 0))</f>
        <v/>
      </c>
      <c r="C85">
        <f>INDEX(resultados!$A$2:$ZZ$439, 79, MATCH($B$3, resultados!$A$1:$ZZ$1, 0))</f>
        <v/>
      </c>
    </row>
    <row r="86">
      <c r="A86">
        <f>INDEX(resultados!$A$2:$ZZ$439, 80, MATCH($B$1, resultados!$A$1:$ZZ$1, 0))</f>
        <v/>
      </c>
      <c r="B86">
        <f>INDEX(resultados!$A$2:$ZZ$439, 80, MATCH($B$2, resultados!$A$1:$ZZ$1, 0))</f>
        <v/>
      </c>
      <c r="C86">
        <f>INDEX(resultados!$A$2:$ZZ$439, 80, MATCH($B$3, resultados!$A$1:$ZZ$1, 0))</f>
        <v/>
      </c>
    </row>
    <row r="87">
      <c r="A87">
        <f>INDEX(resultados!$A$2:$ZZ$439, 81, MATCH($B$1, resultados!$A$1:$ZZ$1, 0))</f>
        <v/>
      </c>
      <c r="B87">
        <f>INDEX(resultados!$A$2:$ZZ$439, 81, MATCH($B$2, resultados!$A$1:$ZZ$1, 0))</f>
        <v/>
      </c>
      <c r="C87">
        <f>INDEX(resultados!$A$2:$ZZ$439, 81, MATCH($B$3, resultados!$A$1:$ZZ$1, 0))</f>
        <v/>
      </c>
    </row>
    <row r="88">
      <c r="A88">
        <f>INDEX(resultados!$A$2:$ZZ$439, 82, MATCH($B$1, resultados!$A$1:$ZZ$1, 0))</f>
        <v/>
      </c>
      <c r="B88">
        <f>INDEX(resultados!$A$2:$ZZ$439, 82, MATCH($B$2, resultados!$A$1:$ZZ$1, 0))</f>
        <v/>
      </c>
      <c r="C88">
        <f>INDEX(resultados!$A$2:$ZZ$439, 82, MATCH($B$3, resultados!$A$1:$ZZ$1, 0))</f>
        <v/>
      </c>
    </row>
    <row r="89">
      <c r="A89">
        <f>INDEX(resultados!$A$2:$ZZ$439, 83, MATCH($B$1, resultados!$A$1:$ZZ$1, 0))</f>
        <v/>
      </c>
      <c r="B89">
        <f>INDEX(resultados!$A$2:$ZZ$439, 83, MATCH($B$2, resultados!$A$1:$ZZ$1, 0))</f>
        <v/>
      </c>
      <c r="C89">
        <f>INDEX(resultados!$A$2:$ZZ$439, 83, MATCH($B$3, resultados!$A$1:$ZZ$1, 0))</f>
        <v/>
      </c>
    </row>
    <row r="90">
      <c r="A90">
        <f>INDEX(resultados!$A$2:$ZZ$439, 84, MATCH($B$1, resultados!$A$1:$ZZ$1, 0))</f>
        <v/>
      </c>
      <c r="B90">
        <f>INDEX(resultados!$A$2:$ZZ$439, 84, MATCH($B$2, resultados!$A$1:$ZZ$1, 0))</f>
        <v/>
      </c>
      <c r="C90">
        <f>INDEX(resultados!$A$2:$ZZ$439, 84, MATCH($B$3, resultados!$A$1:$ZZ$1, 0))</f>
        <v/>
      </c>
    </row>
    <row r="91">
      <c r="A91">
        <f>INDEX(resultados!$A$2:$ZZ$439, 85, MATCH($B$1, resultados!$A$1:$ZZ$1, 0))</f>
        <v/>
      </c>
      <c r="B91">
        <f>INDEX(resultados!$A$2:$ZZ$439, 85, MATCH($B$2, resultados!$A$1:$ZZ$1, 0))</f>
        <v/>
      </c>
      <c r="C91">
        <f>INDEX(resultados!$A$2:$ZZ$439, 85, MATCH($B$3, resultados!$A$1:$ZZ$1, 0))</f>
        <v/>
      </c>
    </row>
    <row r="92">
      <c r="A92">
        <f>INDEX(resultados!$A$2:$ZZ$439, 86, MATCH($B$1, resultados!$A$1:$ZZ$1, 0))</f>
        <v/>
      </c>
      <c r="B92">
        <f>INDEX(resultados!$A$2:$ZZ$439, 86, MATCH($B$2, resultados!$A$1:$ZZ$1, 0))</f>
        <v/>
      </c>
      <c r="C92">
        <f>INDEX(resultados!$A$2:$ZZ$439, 86, MATCH($B$3, resultados!$A$1:$ZZ$1, 0))</f>
        <v/>
      </c>
    </row>
    <row r="93">
      <c r="A93">
        <f>INDEX(resultados!$A$2:$ZZ$439, 87, MATCH($B$1, resultados!$A$1:$ZZ$1, 0))</f>
        <v/>
      </c>
      <c r="B93">
        <f>INDEX(resultados!$A$2:$ZZ$439, 87, MATCH($B$2, resultados!$A$1:$ZZ$1, 0))</f>
        <v/>
      </c>
      <c r="C93">
        <f>INDEX(resultados!$A$2:$ZZ$439, 87, MATCH($B$3, resultados!$A$1:$ZZ$1, 0))</f>
        <v/>
      </c>
    </row>
    <row r="94">
      <c r="A94">
        <f>INDEX(resultados!$A$2:$ZZ$439, 88, MATCH($B$1, resultados!$A$1:$ZZ$1, 0))</f>
        <v/>
      </c>
      <c r="B94">
        <f>INDEX(resultados!$A$2:$ZZ$439, 88, MATCH($B$2, resultados!$A$1:$ZZ$1, 0))</f>
        <v/>
      </c>
      <c r="C94">
        <f>INDEX(resultados!$A$2:$ZZ$439, 88, MATCH($B$3, resultados!$A$1:$ZZ$1, 0))</f>
        <v/>
      </c>
    </row>
    <row r="95">
      <c r="A95">
        <f>INDEX(resultados!$A$2:$ZZ$439, 89, MATCH($B$1, resultados!$A$1:$ZZ$1, 0))</f>
        <v/>
      </c>
      <c r="B95">
        <f>INDEX(resultados!$A$2:$ZZ$439, 89, MATCH($B$2, resultados!$A$1:$ZZ$1, 0))</f>
        <v/>
      </c>
      <c r="C95">
        <f>INDEX(resultados!$A$2:$ZZ$439, 89, MATCH($B$3, resultados!$A$1:$ZZ$1, 0))</f>
        <v/>
      </c>
    </row>
    <row r="96">
      <c r="A96">
        <f>INDEX(resultados!$A$2:$ZZ$439, 90, MATCH($B$1, resultados!$A$1:$ZZ$1, 0))</f>
        <v/>
      </c>
      <c r="B96">
        <f>INDEX(resultados!$A$2:$ZZ$439, 90, MATCH($B$2, resultados!$A$1:$ZZ$1, 0))</f>
        <v/>
      </c>
      <c r="C96">
        <f>INDEX(resultados!$A$2:$ZZ$439, 90, MATCH($B$3, resultados!$A$1:$ZZ$1, 0))</f>
        <v/>
      </c>
    </row>
    <row r="97">
      <c r="A97">
        <f>INDEX(resultados!$A$2:$ZZ$439, 91, MATCH($B$1, resultados!$A$1:$ZZ$1, 0))</f>
        <v/>
      </c>
      <c r="B97">
        <f>INDEX(resultados!$A$2:$ZZ$439, 91, MATCH($B$2, resultados!$A$1:$ZZ$1, 0))</f>
        <v/>
      </c>
      <c r="C97">
        <f>INDEX(resultados!$A$2:$ZZ$439, 91, MATCH($B$3, resultados!$A$1:$ZZ$1, 0))</f>
        <v/>
      </c>
    </row>
    <row r="98">
      <c r="A98">
        <f>INDEX(resultados!$A$2:$ZZ$439, 92, MATCH($B$1, resultados!$A$1:$ZZ$1, 0))</f>
        <v/>
      </c>
      <c r="B98">
        <f>INDEX(resultados!$A$2:$ZZ$439, 92, MATCH($B$2, resultados!$A$1:$ZZ$1, 0))</f>
        <v/>
      </c>
      <c r="C98">
        <f>INDEX(resultados!$A$2:$ZZ$439, 92, MATCH($B$3, resultados!$A$1:$ZZ$1, 0))</f>
        <v/>
      </c>
    </row>
    <row r="99">
      <c r="A99">
        <f>INDEX(resultados!$A$2:$ZZ$439, 93, MATCH($B$1, resultados!$A$1:$ZZ$1, 0))</f>
        <v/>
      </c>
      <c r="B99">
        <f>INDEX(resultados!$A$2:$ZZ$439, 93, MATCH($B$2, resultados!$A$1:$ZZ$1, 0))</f>
        <v/>
      </c>
      <c r="C99">
        <f>INDEX(resultados!$A$2:$ZZ$439, 93, MATCH($B$3, resultados!$A$1:$ZZ$1, 0))</f>
        <v/>
      </c>
    </row>
    <row r="100">
      <c r="A100">
        <f>INDEX(resultados!$A$2:$ZZ$439, 94, MATCH($B$1, resultados!$A$1:$ZZ$1, 0))</f>
        <v/>
      </c>
      <c r="B100">
        <f>INDEX(resultados!$A$2:$ZZ$439, 94, MATCH($B$2, resultados!$A$1:$ZZ$1, 0))</f>
        <v/>
      </c>
      <c r="C100">
        <f>INDEX(resultados!$A$2:$ZZ$439, 94, MATCH($B$3, resultados!$A$1:$ZZ$1, 0))</f>
        <v/>
      </c>
    </row>
    <row r="101">
      <c r="A101">
        <f>INDEX(resultados!$A$2:$ZZ$439, 95, MATCH($B$1, resultados!$A$1:$ZZ$1, 0))</f>
        <v/>
      </c>
      <c r="B101">
        <f>INDEX(resultados!$A$2:$ZZ$439, 95, MATCH($B$2, resultados!$A$1:$ZZ$1, 0))</f>
        <v/>
      </c>
      <c r="C101">
        <f>INDEX(resultados!$A$2:$ZZ$439, 95, MATCH($B$3, resultados!$A$1:$ZZ$1, 0))</f>
        <v/>
      </c>
    </row>
    <row r="102">
      <c r="A102">
        <f>INDEX(resultados!$A$2:$ZZ$439, 96, MATCH($B$1, resultados!$A$1:$ZZ$1, 0))</f>
        <v/>
      </c>
      <c r="B102">
        <f>INDEX(resultados!$A$2:$ZZ$439, 96, MATCH($B$2, resultados!$A$1:$ZZ$1, 0))</f>
        <v/>
      </c>
      <c r="C102">
        <f>INDEX(resultados!$A$2:$ZZ$439, 96, MATCH($B$3, resultados!$A$1:$ZZ$1, 0))</f>
        <v/>
      </c>
    </row>
    <row r="103">
      <c r="A103">
        <f>INDEX(resultados!$A$2:$ZZ$439, 97, MATCH($B$1, resultados!$A$1:$ZZ$1, 0))</f>
        <v/>
      </c>
      <c r="B103">
        <f>INDEX(resultados!$A$2:$ZZ$439, 97, MATCH($B$2, resultados!$A$1:$ZZ$1, 0))</f>
        <v/>
      </c>
      <c r="C103">
        <f>INDEX(resultados!$A$2:$ZZ$439, 97, MATCH($B$3, resultados!$A$1:$ZZ$1, 0))</f>
        <v/>
      </c>
    </row>
    <row r="104">
      <c r="A104">
        <f>INDEX(resultados!$A$2:$ZZ$439, 98, MATCH($B$1, resultados!$A$1:$ZZ$1, 0))</f>
        <v/>
      </c>
      <c r="B104">
        <f>INDEX(resultados!$A$2:$ZZ$439, 98, MATCH($B$2, resultados!$A$1:$ZZ$1, 0))</f>
        <v/>
      </c>
      <c r="C104">
        <f>INDEX(resultados!$A$2:$ZZ$439, 98, MATCH($B$3, resultados!$A$1:$ZZ$1, 0))</f>
        <v/>
      </c>
    </row>
    <row r="105">
      <c r="A105">
        <f>INDEX(resultados!$A$2:$ZZ$439, 99, MATCH($B$1, resultados!$A$1:$ZZ$1, 0))</f>
        <v/>
      </c>
      <c r="B105">
        <f>INDEX(resultados!$A$2:$ZZ$439, 99, MATCH($B$2, resultados!$A$1:$ZZ$1, 0))</f>
        <v/>
      </c>
      <c r="C105">
        <f>INDEX(resultados!$A$2:$ZZ$439, 99, MATCH($B$3, resultados!$A$1:$ZZ$1, 0))</f>
        <v/>
      </c>
    </row>
    <row r="106">
      <c r="A106">
        <f>INDEX(resultados!$A$2:$ZZ$439, 100, MATCH($B$1, resultados!$A$1:$ZZ$1, 0))</f>
        <v/>
      </c>
      <c r="B106">
        <f>INDEX(resultados!$A$2:$ZZ$439, 100, MATCH($B$2, resultados!$A$1:$ZZ$1, 0))</f>
        <v/>
      </c>
      <c r="C106">
        <f>INDEX(resultados!$A$2:$ZZ$439, 100, MATCH($B$3, resultados!$A$1:$ZZ$1, 0))</f>
        <v/>
      </c>
    </row>
    <row r="107">
      <c r="A107">
        <f>INDEX(resultados!$A$2:$ZZ$439, 101, MATCH($B$1, resultados!$A$1:$ZZ$1, 0))</f>
        <v/>
      </c>
      <c r="B107">
        <f>INDEX(resultados!$A$2:$ZZ$439, 101, MATCH($B$2, resultados!$A$1:$ZZ$1, 0))</f>
        <v/>
      </c>
      <c r="C107">
        <f>INDEX(resultados!$A$2:$ZZ$439, 101, MATCH($B$3, resultados!$A$1:$ZZ$1, 0))</f>
        <v/>
      </c>
    </row>
    <row r="108">
      <c r="A108">
        <f>INDEX(resultados!$A$2:$ZZ$439, 102, MATCH($B$1, resultados!$A$1:$ZZ$1, 0))</f>
        <v/>
      </c>
      <c r="B108">
        <f>INDEX(resultados!$A$2:$ZZ$439, 102, MATCH($B$2, resultados!$A$1:$ZZ$1, 0))</f>
        <v/>
      </c>
      <c r="C108">
        <f>INDEX(resultados!$A$2:$ZZ$439, 102, MATCH($B$3, resultados!$A$1:$ZZ$1, 0))</f>
        <v/>
      </c>
    </row>
    <row r="109">
      <c r="A109">
        <f>INDEX(resultados!$A$2:$ZZ$439, 103, MATCH($B$1, resultados!$A$1:$ZZ$1, 0))</f>
        <v/>
      </c>
      <c r="B109">
        <f>INDEX(resultados!$A$2:$ZZ$439, 103, MATCH($B$2, resultados!$A$1:$ZZ$1, 0))</f>
        <v/>
      </c>
      <c r="C109">
        <f>INDEX(resultados!$A$2:$ZZ$439, 103, MATCH($B$3, resultados!$A$1:$ZZ$1, 0))</f>
        <v/>
      </c>
    </row>
    <row r="110">
      <c r="A110">
        <f>INDEX(resultados!$A$2:$ZZ$439, 104, MATCH($B$1, resultados!$A$1:$ZZ$1, 0))</f>
        <v/>
      </c>
      <c r="B110">
        <f>INDEX(resultados!$A$2:$ZZ$439, 104, MATCH($B$2, resultados!$A$1:$ZZ$1, 0))</f>
        <v/>
      </c>
      <c r="C110">
        <f>INDEX(resultados!$A$2:$ZZ$439, 104, MATCH($B$3, resultados!$A$1:$ZZ$1, 0))</f>
        <v/>
      </c>
    </row>
    <row r="111">
      <c r="A111">
        <f>INDEX(resultados!$A$2:$ZZ$439, 105, MATCH($B$1, resultados!$A$1:$ZZ$1, 0))</f>
        <v/>
      </c>
      <c r="B111">
        <f>INDEX(resultados!$A$2:$ZZ$439, 105, MATCH($B$2, resultados!$A$1:$ZZ$1, 0))</f>
        <v/>
      </c>
      <c r="C111">
        <f>INDEX(resultados!$A$2:$ZZ$439, 105, MATCH($B$3, resultados!$A$1:$ZZ$1, 0))</f>
        <v/>
      </c>
    </row>
    <row r="112">
      <c r="A112">
        <f>INDEX(resultados!$A$2:$ZZ$439, 106, MATCH($B$1, resultados!$A$1:$ZZ$1, 0))</f>
        <v/>
      </c>
      <c r="B112">
        <f>INDEX(resultados!$A$2:$ZZ$439, 106, MATCH($B$2, resultados!$A$1:$ZZ$1, 0))</f>
        <v/>
      </c>
      <c r="C112">
        <f>INDEX(resultados!$A$2:$ZZ$439, 106, MATCH($B$3, resultados!$A$1:$ZZ$1, 0))</f>
        <v/>
      </c>
    </row>
    <row r="113">
      <c r="A113">
        <f>INDEX(resultados!$A$2:$ZZ$439, 107, MATCH($B$1, resultados!$A$1:$ZZ$1, 0))</f>
        <v/>
      </c>
      <c r="B113">
        <f>INDEX(resultados!$A$2:$ZZ$439, 107, MATCH($B$2, resultados!$A$1:$ZZ$1, 0))</f>
        <v/>
      </c>
      <c r="C113">
        <f>INDEX(resultados!$A$2:$ZZ$439, 107, MATCH($B$3, resultados!$A$1:$ZZ$1, 0))</f>
        <v/>
      </c>
    </row>
    <row r="114">
      <c r="A114">
        <f>INDEX(resultados!$A$2:$ZZ$439, 108, MATCH($B$1, resultados!$A$1:$ZZ$1, 0))</f>
        <v/>
      </c>
      <c r="B114">
        <f>INDEX(resultados!$A$2:$ZZ$439, 108, MATCH($B$2, resultados!$A$1:$ZZ$1, 0))</f>
        <v/>
      </c>
      <c r="C114">
        <f>INDEX(resultados!$A$2:$ZZ$439, 108, MATCH($B$3, resultados!$A$1:$ZZ$1, 0))</f>
        <v/>
      </c>
    </row>
    <row r="115">
      <c r="A115">
        <f>INDEX(resultados!$A$2:$ZZ$439, 109, MATCH($B$1, resultados!$A$1:$ZZ$1, 0))</f>
        <v/>
      </c>
      <c r="B115">
        <f>INDEX(resultados!$A$2:$ZZ$439, 109, MATCH($B$2, resultados!$A$1:$ZZ$1, 0))</f>
        <v/>
      </c>
      <c r="C115">
        <f>INDEX(resultados!$A$2:$ZZ$439, 109, MATCH($B$3, resultados!$A$1:$ZZ$1, 0))</f>
        <v/>
      </c>
    </row>
    <row r="116">
      <c r="A116">
        <f>INDEX(resultados!$A$2:$ZZ$439, 110, MATCH($B$1, resultados!$A$1:$ZZ$1, 0))</f>
        <v/>
      </c>
      <c r="B116">
        <f>INDEX(resultados!$A$2:$ZZ$439, 110, MATCH($B$2, resultados!$A$1:$ZZ$1, 0))</f>
        <v/>
      </c>
      <c r="C116">
        <f>INDEX(resultados!$A$2:$ZZ$439, 110, MATCH($B$3, resultados!$A$1:$ZZ$1, 0))</f>
        <v/>
      </c>
    </row>
    <row r="117">
      <c r="A117">
        <f>INDEX(resultados!$A$2:$ZZ$439, 111, MATCH($B$1, resultados!$A$1:$ZZ$1, 0))</f>
        <v/>
      </c>
      <c r="B117">
        <f>INDEX(resultados!$A$2:$ZZ$439, 111, MATCH($B$2, resultados!$A$1:$ZZ$1, 0))</f>
        <v/>
      </c>
      <c r="C117">
        <f>INDEX(resultados!$A$2:$ZZ$439, 111, MATCH($B$3, resultados!$A$1:$ZZ$1, 0))</f>
        <v/>
      </c>
    </row>
    <row r="118">
      <c r="A118">
        <f>INDEX(resultados!$A$2:$ZZ$439, 112, MATCH($B$1, resultados!$A$1:$ZZ$1, 0))</f>
        <v/>
      </c>
      <c r="B118">
        <f>INDEX(resultados!$A$2:$ZZ$439, 112, MATCH($B$2, resultados!$A$1:$ZZ$1, 0))</f>
        <v/>
      </c>
      <c r="C118">
        <f>INDEX(resultados!$A$2:$ZZ$439, 112, MATCH($B$3, resultados!$A$1:$ZZ$1, 0))</f>
        <v/>
      </c>
    </row>
    <row r="119">
      <c r="A119">
        <f>INDEX(resultados!$A$2:$ZZ$439, 113, MATCH($B$1, resultados!$A$1:$ZZ$1, 0))</f>
        <v/>
      </c>
      <c r="B119">
        <f>INDEX(resultados!$A$2:$ZZ$439, 113, MATCH($B$2, resultados!$A$1:$ZZ$1, 0))</f>
        <v/>
      </c>
      <c r="C119">
        <f>INDEX(resultados!$A$2:$ZZ$439, 113, MATCH($B$3, resultados!$A$1:$ZZ$1, 0))</f>
        <v/>
      </c>
    </row>
    <row r="120">
      <c r="A120">
        <f>INDEX(resultados!$A$2:$ZZ$439, 114, MATCH($B$1, resultados!$A$1:$ZZ$1, 0))</f>
        <v/>
      </c>
      <c r="B120">
        <f>INDEX(resultados!$A$2:$ZZ$439, 114, MATCH($B$2, resultados!$A$1:$ZZ$1, 0))</f>
        <v/>
      </c>
      <c r="C120">
        <f>INDEX(resultados!$A$2:$ZZ$439, 114, MATCH($B$3, resultados!$A$1:$ZZ$1, 0))</f>
        <v/>
      </c>
    </row>
    <row r="121">
      <c r="A121">
        <f>INDEX(resultados!$A$2:$ZZ$439, 115, MATCH($B$1, resultados!$A$1:$ZZ$1, 0))</f>
        <v/>
      </c>
      <c r="B121">
        <f>INDEX(resultados!$A$2:$ZZ$439, 115, MATCH($B$2, resultados!$A$1:$ZZ$1, 0))</f>
        <v/>
      </c>
      <c r="C121">
        <f>INDEX(resultados!$A$2:$ZZ$439, 115, MATCH($B$3, resultados!$A$1:$ZZ$1, 0))</f>
        <v/>
      </c>
    </row>
    <row r="122">
      <c r="A122">
        <f>INDEX(resultados!$A$2:$ZZ$439, 116, MATCH($B$1, resultados!$A$1:$ZZ$1, 0))</f>
        <v/>
      </c>
      <c r="B122">
        <f>INDEX(resultados!$A$2:$ZZ$439, 116, MATCH($B$2, resultados!$A$1:$ZZ$1, 0))</f>
        <v/>
      </c>
      <c r="C122">
        <f>INDEX(resultados!$A$2:$ZZ$439, 116, MATCH($B$3, resultados!$A$1:$ZZ$1, 0))</f>
        <v/>
      </c>
    </row>
    <row r="123">
      <c r="A123">
        <f>INDEX(resultados!$A$2:$ZZ$439, 117, MATCH($B$1, resultados!$A$1:$ZZ$1, 0))</f>
        <v/>
      </c>
      <c r="B123">
        <f>INDEX(resultados!$A$2:$ZZ$439, 117, MATCH($B$2, resultados!$A$1:$ZZ$1, 0))</f>
        <v/>
      </c>
      <c r="C123">
        <f>INDEX(resultados!$A$2:$ZZ$439, 117, MATCH($B$3, resultados!$A$1:$ZZ$1, 0))</f>
        <v/>
      </c>
    </row>
    <row r="124">
      <c r="A124">
        <f>INDEX(resultados!$A$2:$ZZ$439, 118, MATCH($B$1, resultados!$A$1:$ZZ$1, 0))</f>
        <v/>
      </c>
      <c r="B124">
        <f>INDEX(resultados!$A$2:$ZZ$439, 118, MATCH($B$2, resultados!$A$1:$ZZ$1, 0))</f>
        <v/>
      </c>
      <c r="C124">
        <f>INDEX(resultados!$A$2:$ZZ$439, 118, MATCH($B$3, resultados!$A$1:$ZZ$1, 0))</f>
        <v/>
      </c>
    </row>
    <row r="125">
      <c r="A125">
        <f>INDEX(resultados!$A$2:$ZZ$439, 119, MATCH($B$1, resultados!$A$1:$ZZ$1, 0))</f>
        <v/>
      </c>
      <c r="B125">
        <f>INDEX(resultados!$A$2:$ZZ$439, 119, MATCH($B$2, resultados!$A$1:$ZZ$1, 0))</f>
        <v/>
      </c>
      <c r="C125">
        <f>INDEX(resultados!$A$2:$ZZ$439, 119, MATCH($B$3, resultados!$A$1:$ZZ$1, 0))</f>
        <v/>
      </c>
    </row>
    <row r="126">
      <c r="A126">
        <f>INDEX(resultados!$A$2:$ZZ$439, 120, MATCH($B$1, resultados!$A$1:$ZZ$1, 0))</f>
        <v/>
      </c>
      <c r="B126">
        <f>INDEX(resultados!$A$2:$ZZ$439, 120, MATCH($B$2, resultados!$A$1:$ZZ$1, 0))</f>
        <v/>
      </c>
      <c r="C126">
        <f>INDEX(resultados!$A$2:$ZZ$439, 120, MATCH($B$3, resultados!$A$1:$ZZ$1, 0))</f>
        <v/>
      </c>
    </row>
    <row r="127">
      <c r="A127">
        <f>INDEX(resultados!$A$2:$ZZ$439, 121, MATCH($B$1, resultados!$A$1:$ZZ$1, 0))</f>
        <v/>
      </c>
      <c r="B127">
        <f>INDEX(resultados!$A$2:$ZZ$439, 121, MATCH($B$2, resultados!$A$1:$ZZ$1, 0))</f>
        <v/>
      </c>
      <c r="C127">
        <f>INDEX(resultados!$A$2:$ZZ$439, 121, MATCH($B$3, resultados!$A$1:$ZZ$1, 0))</f>
        <v/>
      </c>
    </row>
    <row r="128">
      <c r="A128">
        <f>INDEX(resultados!$A$2:$ZZ$439, 122, MATCH($B$1, resultados!$A$1:$ZZ$1, 0))</f>
        <v/>
      </c>
      <c r="B128">
        <f>INDEX(resultados!$A$2:$ZZ$439, 122, MATCH($B$2, resultados!$A$1:$ZZ$1, 0))</f>
        <v/>
      </c>
      <c r="C128">
        <f>INDEX(resultados!$A$2:$ZZ$439, 122, MATCH($B$3, resultados!$A$1:$ZZ$1, 0))</f>
        <v/>
      </c>
    </row>
    <row r="129">
      <c r="A129">
        <f>INDEX(resultados!$A$2:$ZZ$439, 123, MATCH($B$1, resultados!$A$1:$ZZ$1, 0))</f>
        <v/>
      </c>
      <c r="B129">
        <f>INDEX(resultados!$A$2:$ZZ$439, 123, MATCH($B$2, resultados!$A$1:$ZZ$1, 0))</f>
        <v/>
      </c>
      <c r="C129">
        <f>INDEX(resultados!$A$2:$ZZ$439, 123, MATCH($B$3, resultados!$A$1:$ZZ$1, 0))</f>
        <v/>
      </c>
    </row>
    <row r="130">
      <c r="A130">
        <f>INDEX(resultados!$A$2:$ZZ$439, 124, MATCH($B$1, resultados!$A$1:$ZZ$1, 0))</f>
        <v/>
      </c>
      <c r="B130">
        <f>INDEX(resultados!$A$2:$ZZ$439, 124, MATCH($B$2, resultados!$A$1:$ZZ$1, 0))</f>
        <v/>
      </c>
      <c r="C130">
        <f>INDEX(resultados!$A$2:$ZZ$439, 124, MATCH($B$3, resultados!$A$1:$ZZ$1, 0))</f>
        <v/>
      </c>
    </row>
    <row r="131">
      <c r="A131">
        <f>INDEX(resultados!$A$2:$ZZ$439, 125, MATCH($B$1, resultados!$A$1:$ZZ$1, 0))</f>
        <v/>
      </c>
      <c r="B131">
        <f>INDEX(resultados!$A$2:$ZZ$439, 125, MATCH($B$2, resultados!$A$1:$ZZ$1, 0))</f>
        <v/>
      </c>
      <c r="C131">
        <f>INDEX(resultados!$A$2:$ZZ$439, 125, MATCH($B$3, resultados!$A$1:$ZZ$1, 0))</f>
        <v/>
      </c>
    </row>
    <row r="132">
      <c r="A132">
        <f>INDEX(resultados!$A$2:$ZZ$439, 126, MATCH($B$1, resultados!$A$1:$ZZ$1, 0))</f>
        <v/>
      </c>
      <c r="B132">
        <f>INDEX(resultados!$A$2:$ZZ$439, 126, MATCH($B$2, resultados!$A$1:$ZZ$1, 0))</f>
        <v/>
      </c>
      <c r="C132">
        <f>INDEX(resultados!$A$2:$ZZ$439, 126, MATCH($B$3, resultados!$A$1:$ZZ$1, 0))</f>
        <v/>
      </c>
    </row>
    <row r="133">
      <c r="A133">
        <f>INDEX(resultados!$A$2:$ZZ$439, 127, MATCH($B$1, resultados!$A$1:$ZZ$1, 0))</f>
        <v/>
      </c>
      <c r="B133">
        <f>INDEX(resultados!$A$2:$ZZ$439, 127, MATCH($B$2, resultados!$A$1:$ZZ$1, 0))</f>
        <v/>
      </c>
      <c r="C133">
        <f>INDEX(resultados!$A$2:$ZZ$439, 127, MATCH($B$3, resultados!$A$1:$ZZ$1, 0))</f>
        <v/>
      </c>
    </row>
    <row r="134">
      <c r="A134">
        <f>INDEX(resultados!$A$2:$ZZ$439, 128, MATCH($B$1, resultados!$A$1:$ZZ$1, 0))</f>
        <v/>
      </c>
      <c r="B134">
        <f>INDEX(resultados!$A$2:$ZZ$439, 128, MATCH($B$2, resultados!$A$1:$ZZ$1, 0))</f>
        <v/>
      </c>
      <c r="C134">
        <f>INDEX(resultados!$A$2:$ZZ$439, 128, MATCH($B$3, resultados!$A$1:$ZZ$1, 0))</f>
        <v/>
      </c>
    </row>
    <row r="135">
      <c r="A135">
        <f>INDEX(resultados!$A$2:$ZZ$439, 129, MATCH($B$1, resultados!$A$1:$ZZ$1, 0))</f>
        <v/>
      </c>
      <c r="B135">
        <f>INDEX(resultados!$A$2:$ZZ$439, 129, MATCH($B$2, resultados!$A$1:$ZZ$1, 0))</f>
        <v/>
      </c>
      <c r="C135">
        <f>INDEX(resultados!$A$2:$ZZ$439, 129, MATCH($B$3, resultados!$A$1:$ZZ$1, 0))</f>
        <v/>
      </c>
    </row>
    <row r="136">
      <c r="A136">
        <f>INDEX(resultados!$A$2:$ZZ$439, 130, MATCH($B$1, resultados!$A$1:$ZZ$1, 0))</f>
        <v/>
      </c>
      <c r="B136">
        <f>INDEX(resultados!$A$2:$ZZ$439, 130, MATCH($B$2, resultados!$A$1:$ZZ$1, 0))</f>
        <v/>
      </c>
      <c r="C136">
        <f>INDEX(resultados!$A$2:$ZZ$439, 130, MATCH($B$3, resultados!$A$1:$ZZ$1, 0))</f>
        <v/>
      </c>
    </row>
    <row r="137">
      <c r="A137">
        <f>INDEX(resultados!$A$2:$ZZ$439, 131, MATCH($B$1, resultados!$A$1:$ZZ$1, 0))</f>
        <v/>
      </c>
      <c r="B137">
        <f>INDEX(resultados!$A$2:$ZZ$439, 131, MATCH($B$2, resultados!$A$1:$ZZ$1, 0))</f>
        <v/>
      </c>
      <c r="C137">
        <f>INDEX(resultados!$A$2:$ZZ$439, 131, MATCH($B$3, resultados!$A$1:$ZZ$1, 0))</f>
        <v/>
      </c>
    </row>
    <row r="138">
      <c r="A138">
        <f>INDEX(resultados!$A$2:$ZZ$439, 132, MATCH($B$1, resultados!$A$1:$ZZ$1, 0))</f>
        <v/>
      </c>
      <c r="B138">
        <f>INDEX(resultados!$A$2:$ZZ$439, 132, MATCH($B$2, resultados!$A$1:$ZZ$1, 0))</f>
        <v/>
      </c>
      <c r="C138">
        <f>INDEX(resultados!$A$2:$ZZ$439, 132, MATCH($B$3, resultados!$A$1:$ZZ$1, 0))</f>
        <v/>
      </c>
    </row>
    <row r="139">
      <c r="A139">
        <f>INDEX(resultados!$A$2:$ZZ$439, 133, MATCH($B$1, resultados!$A$1:$ZZ$1, 0))</f>
        <v/>
      </c>
      <c r="B139">
        <f>INDEX(resultados!$A$2:$ZZ$439, 133, MATCH($B$2, resultados!$A$1:$ZZ$1, 0))</f>
        <v/>
      </c>
      <c r="C139">
        <f>INDEX(resultados!$A$2:$ZZ$439, 133, MATCH($B$3, resultados!$A$1:$ZZ$1, 0))</f>
        <v/>
      </c>
    </row>
    <row r="140">
      <c r="A140">
        <f>INDEX(resultados!$A$2:$ZZ$439, 134, MATCH($B$1, resultados!$A$1:$ZZ$1, 0))</f>
        <v/>
      </c>
      <c r="B140">
        <f>INDEX(resultados!$A$2:$ZZ$439, 134, MATCH($B$2, resultados!$A$1:$ZZ$1, 0))</f>
        <v/>
      </c>
      <c r="C140">
        <f>INDEX(resultados!$A$2:$ZZ$439, 134, MATCH($B$3, resultados!$A$1:$ZZ$1, 0))</f>
        <v/>
      </c>
    </row>
    <row r="141">
      <c r="A141">
        <f>INDEX(resultados!$A$2:$ZZ$439, 135, MATCH($B$1, resultados!$A$1:$ZZ$1, 0))</f>
        <v/>
      </c>
      <c r="B141">
        <f>INDEX(resultados!$A$2:$ZZ$439, 135, MATCH($B$2, resultados!$A$1:$ZZ$1, 0))</f>
        <v/>
      </c>
      <c r="C141">
        <f>INDEX(resultados!$A$2:$ZZ$439, 135, MATCH($B$3, resultados!$A$1:$ZZ$1, 0))</f>
        <v/>
      </c>
    </row>
    <row r="142">
      <c r="A142">
        <f>INDEX(resultados!$A$2:$ZZ$439, 136, MATCH($B$1, resultados!$A$1:$ZZ$1, 0))</f>
        <v/>
      </c>
      <c r="B142">
        <f>INDEX(resultados!$A$2:$ZZ$439, 136, MATCH($B$2, resultados!$A$1:$ZZ$1, 0))</f>
        <v/>
      </c>
      <c r="C142">
        <f>INDEX(resultados!$A$2:$ZZ$439, 136, MATCH($B$3, resultados!$A$1:$ZZ$1, 0))</f>
        <v/>
      </c>
    </row>
    <row r="143">
      <c r="A143">
        <f>INDEX(resultados!$A$2:$ZZ$439, 137, MATCH($B$1, resultados!$A$1:$ZZ$1, 0))</f>
        <v/>
      </c>
      <c r="B143">
        <f>INDEX(resultados!$A$2:$ZZ$439, 137, MATCH($B$2, resultados!$A$1:$ZZ$1, 0))</f>
        <v/>
      </c>
      <c r="C143">
        <f>INDEX(resultados!$A$2:$ZZ$439, 137, MATCH($B$3, resultados!$A$1:$ZZ$1, 0))</f>
        <v/>
      </c>
    </row>
    <row r="144">
      <c r="A144">
        <f>INDEX(resultados!$A$2:$ZZ$439, 138, MATCH($B$1, resultados!$A$1:$ZZ$1, 0))</f>
        <v/>
      </c>
      <c r="B144">
        <f>INDEX(resultados!$A$2:$ZZ$439, 138, MATCH($B$2, resultados!$A$1:$ZZ$1, 0))</f>
        <v/>
      </c>
      <c r="C144">
        <f>INDEX(resultados!$A$2:$ZZ$439, 138, MATCH($B$3, resultados!$A$1:$ZZ$1, 0))</f>
        <v/>
      </c>
    </row>
    <row r="145">
      <c r="A145">
        <f>INDEX(resultados!$A$2:$ZZ$439, 139, MATCH($B$1, resultados!$A$1:$ZZ$1, 0))</f>
        <v/>
      </c>
      <c r="B145">
        <f>INDEX(resultados!$A$2:$ZZ$439, 139, MATCH($B$2, resultados!$A$1:$ZZ$1, 0))</f>
        <v/>
      </c>
      <c r="C145">
        <f>INDEX(resultados!$A$2:$ZZ$439, 139, MATCH($B$3, resultados!$A$1:$ZZ$1, 0))</f>
        <v/>
      </c>
    </row>
    <row r="146">
      <c r="A146">
        <f>INDEX(resultados!$A$2:$ZZ$439, 140, MATCH($B$1, resultados!$A$1:$ZZ$1, 0))</f>
        <v/>
      </c>
      <c r="B146">
        <f>INDEX(resultados!$A$2:$ZZ$439, 140, MATCH($B$2, resultados!$A$1:$ZZ$1, 0))</f>
        <v/>
      </c>
      <c r="C146">
        <f>INDEX(resultados!$A$2:$ZZ$439, 140, MATCH($B$3, resultados!$A$1:$ZZ$1, 0))</f>
        <v/>
      </c>
    </row>
    <row r="147">
      <c r="A147">
        <f>INDEX(resultados!$A$2:$ZZ$439, 141, MATCH($B$1, resultados!$A$1:$ZZ$1, 0))</f>
        <v/>
      </c>
      <c r="B147">
        <f>INDEX(resultados!$A$2:$ZZ$439, 141, MATCH($B$2, resultados!$A$1:$ZZ$1, 0))</f>
        <v/>
      </c>
      <c r="C147">
        <f>INDEX(resultados!$A$2:$ZZ$439, 141, MATCH($B$3, resultados!$A$1:$ZZ$1, 0))</f>
        <v/>
      </c>
    </row>
    <row r="148">
      <c r="A148">
        <f>INDEX(resultados!$A$2:$ZZ$439, 142, MATCH($B$1, resultados!$A$1:$ZZ$1, 0))</f>
        <v/>
      </c>
      <c r="B148">
        <f>INDEX(resultados!$A$2:$ZZ$439, 142, MATCH($B$2, resultados!$A$1:$ZZ$1, 0))</f>
        <v/>
      </c>
      <c r="C148">
        <f>INDEX(resultados!$A$2:$ZZ$439, 142, MATCH($B$3, resultados!$A$1:$ZZ$1, 0))</f>
        <v/>
      </c>
    </row>
    <row r="149">
      <c r="A149">
        <f>INDEX(resultados!$A$2:$ZZ$439, 143, MATCH($B$1, resultados!$A$1:$ZZ$1, 0))</f>
        <v/>
      </c>
      <c r="B149">
        <f>INDEX(resultados!$A$2:$ZZ$439, 143, MATCH($B$2, resultados!$A$1:$ZZ$1, 0))</f>
        <v/>
      </c>
      <c r="C149">
        <f>INDEX(resultados!$A$2:$ZZ$439, 143, MATCH($B$3, resultados!$A$1:$ZZ$1, 0))</f>
        <v/>
      </c>
    </row>
    <row r="150">
      <c r="A150">
        <f>INDEX(resultados!$A$2:$ZZ$439, 144, MATCH($B$1, resultados!$A$1:$ZZ$1, 0))</f>
        <v/>
      </c>
      <c r="B150">
        <f>INDEX(resultados!$A$2:$ZZ$439, 144, MATCH($B$2, resultados!$A$1:$ZZ$1, 0))</f>
        <v/>
      </c>
      <c r="C150">
        <f>INDEX(resultados!$A$2:$ZZ$439, 144, MATCH($B$3, resultados!$A$1:$ZZ$1, 0))</f>
        <v/>
      </c>
    </row>
    <row r="151">
      <c r="A151">
        <f>INDEX(resultados!$A$2:$ZZ$439, 145, MATCH($B$1, resultados!$A$1:$ZZ$1, 0))</f>
        <v/>
      </c>
      <c r="B151">
        <f>INDEX(resultados!$A$2:$ZZ$439, 145, MATCH($B$2, resultados!$A$1:$ZZ$1, 0))</f>
        <v/>
      </c>
      <c r="C151">
        <f>INDEX(resultados!$A$2:$ZZ$439, 145, MATCH($B$3, resultados!$A$1:$ZZ$1, 0))</f>
        <v/>
      </c>
    </row>
    <row r="152">
      <c r="A152">
        <f>INDEX(resultados!$A$2:$ZZ$439, 146, MATCH($B$1, resultados!$A$1:$ZZ$1, 0))</f>
        <v/>
      </c>
      <c r="B152">
        <f>INDEX(resultados!$A$2:$ZZ$439, 146, MATCH($B$2, resultados!$A$1:$ZZ$1, 0))</f>
        <v/>
      </c>
      <c r="C152">
        <f>INDEX(resultados!$A$2:$ZZ$439, 146, MATCH($B$3, resultados!$A$1:$ZZ$1, 0))</f>
        <v/>
      </c>
    </row>
    <row r="153">
      <c r="A153">
        <f>INDEX(resultados!$A$2:$ZZ$439, 147, MATCH($B$1, resultados!$A$1:$ZZ$1, 0))</f>
        <v/>
      </c>
      <c r="B153">
        <f>INDEX(resultados!$A$2:$ZZ$439, 147, MATCH($B$2, resultados!$A$1:$ZZ$1, 0))</f>
        <v/>
      </c>
      <c r="C153">
        <f>INDEX(resultados!$A$2:$ZZ$439, 147, MATCH($B$3, resultados!$A$1:$ZZ$1, 0))</f>
        <v/>
      </c>
    </row>
    <row r="154">
      <c r="A154">
        <f>INDEX(resultados!$A$2:$ZZ$439, 148, MATCH($B$1, resultados!$A$1:$ZZ$1, 0))</f>
        <v/>
      </c>
      <c r="B154">
        <f>INDEX(resultados!$A$2:$ZZ$439, 148, MATCH($B$2, resultados!$A$1:$ZZ$1, 0))</f>
        <v/>
      </c>
      <c r="C154">
        <f>INDEX(resultados!$A$2:$ZZ$439, 148, MATCH($B$3, resultados!$A$1:$ZZ$1, 0))</f>
        <v/>
      </c>
    </row>
    <row r="155">
      <c r="A155">
        <f>INDEX(resultados!$A$2:$ZZ$439, 149, MATCH($B$1, resultados!$A$1:$ZZ$1, 0))</f>
        <v/>
      </c>
      <c r="B155">
        <f>INDEX(resultados!$A$2:$ZZ$439, 149, MATCH($B$2, resultados!$A$1:$ZZ$1, 0))</f>
        <v/>
      </c>
      <c r="C155">
        <f>INDEX(resultados!$A$2:$ZZ$439, 149, MATCH($B$3, resultados!$A$1:$ZZ$1, 0))</f>
        <v/>
      </c>
    </row>
    <row r="156">
      <c r="A156">
        <f>INDEX(resultados!$A$2:$ZZ$439, 150, MATCH($B$1, resultados!$A$1:$ZZ$1, 0))</f>
        <v/>
      </c>
      <c r="B156">
        <f>INDEX(resultados!$A$2:$ZZ$439, 150, MATCH($B$2, resultados!$A$1:$ZZ$1, 0))</f>
        <v/>
      </c>
      <c r="C156">
        <f>INDEX(resultados!$A$2:$ZZ$439, 150, MATCH($B$3, resultados!$A$1:$ZZ$1, 0))</f>
        <v/>
      </c>
    </row>
    <row r="157">
      <c r="A157">
        <f>INDEX(resultados!$A$2:$ZZ$439, 151, MATCH($B$1, resultados!$A$1:$ZZ$1, 0))</f>
        <v/>
      </c>
      <c r="B157">
        <f>INDEX(resultados!$A$2:$ZZ$439, 151, MATCH($B$2, resultados!$A$1:$ZZ$1, 0))</f>
        <v/>
      </c>
      <c r="C157">
        <f>INDEX(resultados!$A$2:$ZZ$439, 151, MATCH($B$3, resultados!$A$1:$ZZ$1, 0))</f>
        <v/>
      </c>
    </row>
    <row r="158">
      <c r="A158">
        <f>INDEX(resultados!$A$2:$ZZ$439, 152, MATCH($B$1, resultados!$A$1:$ZZ$1, 0))</f>
        <v/>
      </c>
      <c r="B158">
        <f>INDEX(resultados!$A$2:$ZZ$439, 152, MATCH($B$2, resultados!$A$1:$ZZ$1, 0))</f>
        <v/>
      </c>
      <c r="C158">
        <f>INDEX(resultados!$A$2:$ZZ$439, 152, MATCH($B$3, resultados!$A$1:$ZZ$1, 0))</f>
        <v/>
      </c>
    </row>
    <row r="159">
      <c r="A159">
        <f>INDEX(resultados!$A$2:$ZZ$439, 153, MATCH($B$1, resultados!$A$1:$ZZ$1, 0))</f>
        <v/>
      </c>
      <c r="B159">
        <f>INDEX(resultados!$A$2:$ZZ$439, 153, MATCH($B$2, resultados!$A$1:$ZZ$1, 0))</f>
        <v/>
      </c>
      <c r="C159">
        <f>INDEX(resultados!$A$2:$ZZ$439, 153, MATCH($B$3, resultados!$A$1:$ZZ$1, 0))</f>
        <v/>
      </c>
    </row>
    <row r="160">
      <c r="A160">
        <f>INDEX(resultados!$A$2:$ZZ$439, 154, MATCH($B$1, resultados!$A$1:$ZZ$1, 0))</f>
        <v/>
      </c>
      <c r="B160">
        <f>INDEX(resultados!$A$2:$ZZ$439, 154, MATCH($B$2, resultados!$A$1:$ZZ$1, 0))</f>
        <v/>
      </c>
      <c r="C160">
        <f>INDEX(resultados!$A$2:$ZZ$439, 154, MATCH($B$3, resultados!$A$1:$ZZ$1, 0))</f>
        <v/>
      </c>
    </row>
    <row r="161">
      <c r="A161">
        <f>INDEX(resultados!$A$2:$ZZ$439, 155, MATCH($B$1, resultados!$A$1:$ZZ$1, 0))</f>
        <v/>
      </c>
      <c r="B161">
        <f>INDEX(resultados!$A$2:$ZZ$439, 155, MATCH($B$2, resultados!$A$1:$ZZ$1, 0))</f>
        <v/>
      </c>
      <c r="C161">
        <f>INDEX(resultados!$A$2:$ZZ$439, 155, MATCH($B$3, resultados!$A$1:$ZZ$1, 0))</f>
        <v/>
      </c>
    </row>
    <row r="162">
      <c r="A162">
        <f>INDEX(resultados!$A$2:$ZZ$439, 156, MATCH($B$1, resultados!$A$1:$ZZ$1, 0))</f>
        <v/>
      </c>
      <c r="B162">
        <f>INDEX(resultados!$A$2:$ZZ$439, 156, MATCH($B$2, resultados!$A$1:$ZZ$1, 0))</f>
        <v/>
      </c>
      <c r="C162">
        <f>INDEX(resultados!$A$2:$ZZ$439, 156, MATCH($B$3, resultados!$A$1:$ZZ$1, 0))</f>
        <v/>
      </c>
    </row>
    <row r="163">
      <c r="A163">
        <f>INDEX(resultados!$A$2:$ZZ$439, 157, MATCH($B$1, resultados!$A$1:$ZZ$1, 0))</f>
        <v/>
      </c>
      <c r="B163">
        <f>INDEX(resultados!$A$2:$ZZ$439, 157, MATCH($B$2, resultados!$A$1:$ZZ$1, 0))</f>
        <v/>
      </c>
      <c r="C163">
        <f>INDEX(resultados!$A$2:$ZZ$439, 157, MATCH($B$3, resultados!$A$1:$ZZ$1, 0))</f>
        <v/>
      </c>
    </row>
    <row r="164">
      <c r="A164">
        <f>INDEX(resultados!$A$2:$ZZ$439, 158, MATCH($B$1, resultados!$A$1:$ZZ$1, 0))</f>
        <v/>
      </c>
      <c r="B164">
        <f>INDEX(resultados!$A$2:$ZZ$439, 158, MATCH($B$2, resultados!$A$1:$ZZ$1, 0))</f>
        <v/>
      </c>
      <c r="C164">
        <f>INDEX(resultados!$A$2:$ZZ$439, 158, MATCH($B$3, resultados!$A$1:$ZZ$1, 0))</f>
        <v/>
      </c>
    </row>
    <row r="165">
      <c r="A165">
        <f>INDEX(resultados!$A$2:$ZZ$439, 159, MATCH($B$1, resultados!$A$1:$ZZ$1, 0))</f>
        <v/>
      </c>
      <c r="B165">
        <f>INDEX(resultados!$A$2:$ZZ$439, 159, MATCH($B$2, resultados!$A$1:$ZZ$1, 0))</f>
        <v/>
      </c>
      <c r="C165">
        <f>INDEX(resultados!$A$2:$ZZ$439, 159, MATCH($B$3, resultados!$A$1:$ZZ$1, 0))</f>
        <v/>
      </c>
    </row>
    <row r="166">
      <c r="A166">
        <f>INDEX(resultados!$A$2:$ZZ$439, 160, MATCH($B$1, resultados!$A$1:$ZZ$1, 0))</f>
        <v/>
      </c>
      <c r="B166">
        <f>INDEX(resultados!$A$2:$ZZ$439, 160, MATCH($B$2, resultados!$A$1:$ZZ$1, 0))</f>
        <v/>
      </c>
      <c r="C166">
        <f>INDEX(resultados!$A$2:$ZZ$439, 160, MATCH($B$3, resultados!$A$1:$ZZ$1, 0))</f>
        <v/>
      </c>
    </row>
    <row r="167">
      <c r="A167">
        <f>INDEX(resultados!$A$2:$ZZ$439, 161, MATCH($B$1, resultados!$A$1:$ZZ$1, 0))</f>
        <v/>
      </c>
      <c r="B167">
        <f>INDEX(resultados!$A$2:$ZZ$439, 161, MATCH($B$2, resultados!$A$1:$ZZ$1, 0))</f>
        <v/>
      </c>
      <c r="C167">
        <f>INDEX(resultados!$A$2:$ZZ$439, 161, MATCH($B$3, resultados!$A$1:$ZZ$1, 0))</f>
        <v/>
      </c>
    </row>
    <row r="168">
      <c r="A168">
        <f>INDEX(resultados!$A$2:$ZZ$439, 162, MATCH($B$1, resultados!$A$1:$ZZ$1, 0))</f>
        <v/>
      </c>
      <c r="B168">
        <f>INDEX(resultados!$A$2:$ZZ$439, 162, MATCH($B$2, resultados!$A$1:$ZZ$1, 0))</f>
        <v/>
      </c>
      <c r="C168">
        <f>INDEX(resultados!$A$2:$ZZ$439, 162, MATCH($B$3, resultados!$A$1:$ZZ$1, 0))</f>
        <v/>
      </c>
    </row>
    <row r="169">
      <c r="A169">
        <f>INDEX(resultados!$A$2:$ZZ$439, 163, MATCH($B$1, resultados!$A$1:$ZZ$1, 0))</f>
        <v/>
      </c>
      <c r="B169">
        <f>INDEX(resultados!$A$2:$ZZ$439, 163, MATCH($B$2, resultados!$A$1:$ZZ$1, 0))</f>
        <v/>
      </c>
      <c r="C169">
        <f>INDEX(resultados!$A$2:$ZZ$439, 163, MATCH($B$3, resultados!$A$1:$ZZ$1, 0))</f>
        <v/>
      </c>
    </row>
    <row r="170">
      <c r="A170">
        <f>INDEX(resultados!$A$2:$ZZ$439, 164, MATCH($B$1, resultados!$A$1:$ZZ$1, 0))</f>
        <v/>
      </c>
      <c r="B170">
        <f>INDEX(resultados!$A$2:$ZZ$439, 164, MATCH($B$2, resultados!$A$1:$ZZ$1, 0))</f>
        <v/>
      </c>
      <c r="C170">
        <f>INDEX(resultados!$A$2:$ZZ$439, 164, MATCH($B$3, resultados!$A$1:$ZZ$1, 0))</f>
        <v/>
      </c>
    </row>
    <row r="171">
      <c r="A171">
        <f>INDEX(resultados!$A$2:$ZZ$439, 165, MATCH($B$1, resultados!$A$1:$ZZ$1, 0))</f>
        <v/>
      </c>
      <c r="B171">
        <f>INDEX(resultados!$A$2:$ZZ$439, 165, MATCH($B$2, resultados!$A$1:$ZZ$1, 0))</f>
        <v/>
      </c>
      <c r="C171">
        <f>INDEX(resultados!$A$2:$ZZ$439, 165, MATCH($B$3, resultados!$A$1:$ZZ$1, 0))</f>
        <v/>
      </c>
    </row>
    <row r="172">
      <c r="A172">
        <f>INDEX(resultados!$A$2:$ZZ$439, 166, MATCH($B$1, resultados!$A$1:$ZZ$1, 0))</f>
        <v/>
      </c>
      <c r="B172">
        <f>INDEX(resultados!$A$2:$ZZ$439, 166, MATCH($B$2, resultados!$A$1:$ZZ$1, 0))</f>
        <v/>
      </c>
      <c r="C172">
        <f>INDEX(resultados!$A$2:$ZZ$439, 166, MATCH($B$3, resultados!$A$1:$ZZ$1, 0))</f>
        <v/>
      </c>
    </row>
    <row r="173">
      <c r="A173">
        <f>INDEX(resultados!$A$2:$ZZ$439, 167, MATCH($B$1, resultados!$A$1:$ZZ$1, 0))</f>
        <v/>
      </c>
      <c r="B173">
        <f>INDEX(resultados!$A$2:$ZZ$439, 167, MATCH($B$2, resultados!$A$1:$ZZ$1, 0))</f>
        <v/>
      </c>
      <c r="C173">
        <f>INDEX(resultados!$A$2:$ZZ$439, 167, MATCH($B$3, resultados!$A$1:$ZZ$1, 0))</f>
        <v/>
      </c>
    </row>
    <row r="174">
      <c r="A174">
        <f>INDEX(resultados!$A$2:$ZZ$439, 168, MATCH($B$1, resultados!$A$1:$ZZ$1, 0))</f>
        <v/>
      </c>
      <c r="B174">
        <f>INDEX(resultados!$A$2:$ZZ$439, 168, MATCH($B$2, resultados!$A$1:$ZZ$1, 0))</f>
        <v/>
      </c>
      <c r="C174">
        <f>INDEX(resultados!$A$2:$ZZ$439, 168, MATCH($B$3, resultados!$A$1:$ZZ$1, 0))</f>
        <v/>
      </c>
    </row>
    <row r="175">
      <c r="A175">
        <f>INDEX(resultados!$A$2:$ZZ$439, 169, MATCH($B$1, resultados!$A$1:$ZZ$1, 0))</f>
        <v/>
      </c>
      <c r="B175">
        <f>INDEX(resultados!$A$2:$ZZ$439, 169, MATCH($B$2, resultados!$A$1:$ZZ$1, 0))</f>
        <v/>
      </c>
      <c r="C175">
        <f>INDEX(resultados!$A$2:$ZZ$439, 169, MATCH($B$3, resultados!$A$1:$ZZ$1, 0))</f>
        <v/>
      </c>
    </row>
    <row r="176">
      <c r="A176">
        <f>INDEX(resultados!$A$2:$ZZ$439, 170, MATCH($B$1, resultados!$A$1:$ZZ$1, 0))</f>
        <v/>
      </c>
      <c r="B176">
        <f>INDEX(resultados!$A$2:$ZZ$439, 170, MATCH($B$2, resultados!$A$1:$ZZ$1, 0))</f>
        <v/>
      </c>
      <c r="C176">
        <f>INDEX(resultados!$A$2:$ZZ$439, 170, MATCH($B$3, resultados!$A$1:$ZZ$1, 0))</f>
        <v/>
      </c>
    </row>
    <row r="177">
      <c r="A177">
        <f>INDEX(resultados!$A$2:$ZZ$439, 171, MATCH($B$1, resultados!$A$1:$ZZ$1, 0))</f>
        <v/>
      </c>
      <c r="B177">
        <f>INDEX(resultados!$A$2:$ZZ$439, 171, MATCH($B$2, resultados!$A$1:$ZZ$1, 0))</f>
        <v/>
      </c>
      <c r="C177">
        <f>INDEX(resultados!$A$2:$ZZ$439, 171, MATCH($B$3, resultados!$A$1:$ZZ$1, 0))</f>
        <v/>
      </c>
    </row>
    <row r="178">
      <c r="A178">
        <f>INDEX(resultados!$A$2:$ZZ$439, 172, MATCH($B$1, resultados!$A$1:$ZZ$1, 0))</f>
        <v/>
      </c>
      <c r="B178">
        <f>INDEX(resultados!$A$2:$ZZ$439, 172, MATCH($B$2, resultados!$A$1:$ZZ$1, 0))</f>
        <v/>
      </c>
      <c r="C178">
        <f>INDEX(resultados!$A$2:$ZZ$439, 172, MATCH($B$3, resultados!$A$1:$ZZ$1, 0))</f>
        <v/>
      </c>
    </row>
    <row r="179">
      <c r="A179">
        <f>INDEX(resultados!$A$2:$ZZ$439, 173, MATCH($B$1, resultados!$A$1:$ZZ$1, 0))</f>
        <v/>
      </c>
      <c r="B179">
        <f>INDEX(resultados!$A$2:$ZZ$439, 173, MATCH($B$2, resultados!$A$1:$ZZ$1, 0))</f>
        <v/>
      </c>
      <c r="C179">
        <f>INDEX(resultados!$A$2:$ZZ$439, 173, MATCH($B$3, resultados!$A$1:$ZZ$1, 0))</f>
        <v/>
      </c>
    </row>
    <row r="180">
      <c r="A180">
        <f>INDEX(resultados!$A$2:$ZZ$439, 174, MATCH($B$1, resultados!$A$1:$ZZ$1, 0))</f>
        <v/>
      </c>
      <c r="B180">
        <f>INDEX(resultados!$A$2:$ZZ$439, 174, MATCH($B$2, resultados!$A$1:$ZZ$1, 0))</f>
        <v/>
      </c>
      <c r="C180">
        <f>INDEX(resultados!$A$2:$ZZ$439, 174, MATCH($B$3, resultados!$A$1:$ZZ$1, 0))</f>
        <v/>
      </c>
    </row>
    <row r="181">
      <c r="A181">
        <f>INDEX(resultados!$A$2:$ZZ$439, 175, MATCH($B$1, resultados!$A$1:$ZZ$1, 0))</f>
        <v/>
      </c>
      <c r="B181">
        <f>INDEX(resultados!$A$2:$ZZ$439, 175, MATCH($B$2, resultados!$A$1:$ZZ$1, 0))</f>
        <v/>
      </c>
      <c r="C181">
        <f>INDEX(resultados!$A$2:$ZZ$439, 175, MATCH($B$3, resultados!$A$1:$ZZ$1, 0))</f>
        <v/>
      </c>
    </row>
    <row r="182">
      <c r="A182">
        <f>INDEX(resultados!$A$2:$ZZ$439, 176, MATCH($B$1, resultados!$A$1:$ZZ$1, 0))</f>
        <v/>
      </c>
      <c r="B182">
        <f>INDEX(resultados!$A$2:$ZZ$439, 176, MATCH($B$2, resultados!$A$1:$ZZ$1, 0))</f>
        <v/>
      </c>
      <c r="C182">
        <f>INDEX(resultados!$A$2:$ZZ$439, 176, MATCH($B$3, resultados!$A$1:$ZZ$1, 0))</f>
        <v/>
      </c>
    </row>
    <row r="183">
      <c r="A183">
        <f>INDEX(resultados!$A$2:$ZZ$439, 177, MATCH($B$1, resultados!$A$1:$ZZ$1, 0))</f>
        <v/>
      </c>
      <c r="B183">
        <f>INDEX(resultados!$A$2:$ZZ$439, 177, MATCH($B$2, resultados!$A$1:$ZZ$1, 0))</f>
        <v/>
      </c>
      <c r="C183">
        <f>INDEX(resultados!$A$2:$ZZ$439, 177, MATCH($B$3, resultados!$A$1:$ZZ$1, 0))</f>
        <v/>
      </c>
    </row>
    <row r="184">
      <c r="A184">
        <f>INDEX(resultados!$A$2:$ZZ$439, 178, MATCH($B$1, resultados!$A$1:$ZZ$1, 0))</f>
        <v/>
      </c>
      <c r="B184">
        <f>INDEX(resultados!$A$2:$ZZ$439, 178, MATCH($B$2, resultados!$A$1:$ZZ$1, 0))</f>
        <v/>
      </c>
      <c r="C184">
        <f>INDEX(resultados!$A$2:$ZZ$439, 178, MATCH($B$3, resultados!$A$1:$ZZ$1, 0))</f>
        <v/>
      </c>
    </row>
    <row r="185">
      <c r="A185">
        <f>INDEX(resultados!$A$2:$ZZ$439, 179, MATCH($B$1, resultados!$A$1:$ZZ$1, 0))</f>
        <v/>
      </c>
      <c r="B185">
        <f>INDEX(resultados!$A$2:$ZZ$439, 179, MATCH($B$2, resultados!$A$1:$ZZ$1, 0))</f>
        <v/>
      </c>
      <c r="C185">
        <f>INDEX(resultados!$A$2:$ZZ$439, 179, MATCH($B$3, resultados!$A$1:$ZZ$1, 0))</f>
        <v/>
      </c>
    </row>
    <row r="186">
      <c r="A186">
        <f>INDEX(resultados!$A$2:$ZZ$439, 180, MATCH($B$1, resultados!$A$1:$ZZ$1, 0))</f>
        <v/>
      </c>
      <c r="B186">
        <f>INDEX(resultados!$A$2:$ZZ$439, 180, MATCH($B$2, resultados!$A$1:$ZZ$1, 0))</f>
        <v/>
      </c>
      <c r="C186">
        <f>INDEX(resultados!$A$2:$ZZ$439, 180, MATCH($B$3, resultados!$A$1:$ZZ$1, 0))</f>
        <v/>
      </c>
    </row>
    <row r="187">
      <c r="A187">
        <f>INDEX(resultados!$A$2:$ZZ$439, 181, MATCH($B$1, resultados!$A$1:$ZZ$1, 0))</f>
        <v/>
      </c>
      <c r="B187">
        <f>INDEX(resultados!$A$2:$ZZ$439, 181, MATCH($B$2, resultados!$A$1:$ZZ$1, 0))</f>
        <v/>
      </c>
      <c r="C187">
        <f>INDEX(resultados!$A$2:$ZZ$439, 181, MATCH($B$3, resultados!$A$1:$ZZ$1, 0))</f>
        <v/>
      </c>
    </row>
    <row r="188">
      <c r="A188">
        <f>INDEX(resultados!$A$2:$ZZ$439, 182, MATCH($B$1, resultados!$A$1:$ZZ$1, 0))</f>
        <v/>
      </c>
      <c r="B188">
        <f>INDEX(resultados!$A$2:$ZZ$439, 182, MATCH($B$2, resultados!$A$1:$ZZ$1, 0))</f>
        <v/>
      </c>
      <c r="C188">
        <f>INDEX(resultados!$A$2:$ZZ$439, 182, MATCH($B$3, resultados!$A$1:$ZZ$1, 0))</f>
        <v/>
      </c>
    </row>
    <row r="189">
      <c r="A189">
        <f>INDEX(resultados!$A$2:$ZZ$439, 183, MATCH($B$1, resultados!$A$1:$ZZ$1, 0))</f>
        <v/>
      </c>
      <c r="B189">
        <f>INDEX(resultados!$A$2:$ZZ$439, 183, MATCH($B$2, resultados!$A$1:$ZZ$1, 0))</f>
        <v/>
      </c>
      <c r="C189">
        <f>INDEX(resultados!$A$2:$ZZ$439, 183, MATCH($B$3, resultados!$A$1:$ZZ$1, 0))</f>
        <v/>
      </c>
    </row>
    <row r="190">
      <c r="A190">
        <f>INDEX(resultados!$A$2:$ZZ$439, 184, MATCH($B$1, resultados!$A$1:$ZZ$1, 0))</f>
        <v/>
      </c>
      <c r="B190">
        <f>INDEX(resultados!$A$2:$ZZ$439, 184, MATCH($B$2, resultados!$A$1:$ZZ$1, 0))</f>
        <v/>
      </c>
      <c r="C190">
        <f>INDEX(resultados!$A$2:$ZZ$439, 184, MATCH($B$3, resultados!$A$1:$ZZ$1, 0))</f>
        <v/>
      </c>
    </row>
    <row r="191">
      <c r="A191">
        <f>INDEX(resultados!$A$2:$ZZ$439, 185, MATCH($B$1, resultados!$A$1:$ZZ$1, 0))</f>
        <v/>
      </c>
      <c r="B191">
        <f>INDEX(resultados!$A$2:$ZZ$439, 185, MATCH($B$2, resultados!$A$1:$ZZ$1, 0))</f>
        <v/>
      </c>
      <c r="C191">
        <f>INDEX(resultados!$A$2:$ZZ$439, 185, MATCH($B$3, resultados!$A$1:$ZZ$1, 0))</f>
        <v/>
      </c>
    </row>
    <row r="192">
      <c r="A192">
        <f>INDEX(resultados!$A$2:$ZZ$439, 186, MATCH($B$1, resultados!$A$1:$ZZ$1, 0))</f>
        <v/>
      </c>
      <c r="B192">
        <f>INDEX(resultados!$A$2:$ZZ$439, 186, MATCH($B$2, resultados!$A$1:$ZZ$1, 0))</f>
        <v/>
      </c>
      <c r="C192">
        <f>INDEX(resultados!$A$2:$ZZ$439, 186, MATCH($B$3, resultados!$A$1:$ZZ$1, 0))</f>
        <v/>
      </c>
    </row>
    <row r="193">
      <c r="A193">
        <f>INDEX(resultados!$A$2:$ZZ$439, 187, MATCH($B$1, resultados!$A$1:$ZZ$1, 0))</f>
        <v/>
      </c>
      <c r="B193">
        <f>INDEX(resultados!$A$2:$ZZ$439, 187, MATCH($B$2, resultados!$A$1:$ZZ$1, 0))</f>
        <v/>
      </c>
      <c r="C193">
        <f>INDEX(resultados!$A$2:$ZZ$439, 187, MATCH($B$3, resultados!$A$1:$ZZ$1, 0))</f>
        <v/>
      </c>
    </row>
    <row r="194">
      <c r="A194">
        <f>INDEX(resultados!$A$2:$ZZ$439, 188, MATCH($B$1, resultados!$A$1:$ZZ$1, 0))</f>
        <v/>
      </c>
      <c r="B194">
        <f>INDEX(resultados!$A$2:$ZZ$439, 188, MATCH($B$2, resultados!$A$1:$ZZ$1, 0))</f>
        <v/>
      </c>
      <c r="C194">
        <f>INDEX(resultados!$A$2:$ZZ$439, 188, MATCH($B$3, resultados!$A$1:$ZZ$1, 0))</f>
        <v/>
      </c>
    </row>
    <row r="195">
      <c r="A195">
        <f>INDEX(resultados!$A$2:$ZZ$439, 189, MATCH($B$1, resultados!$A$1:$ZZ$1, 0))</f>
        <v/>
      </c>
      <c r="B195">
        <f>INDEX(resultados!$A$2:$ZZ$439, 189, MATCH($B$2, resultados!$A$1:$ZZ$1, 0))</f>
        <v/>
      </c>
      <c r="C195">
        <f>INDEX(resultados!$A$2:$ZZ$439, 189, MATCH($B$3, resultados!$A$1:$ZZ$1, 0))</f>
        <v/>
      </c>
    </row>
    <row r="196">
      <c r="A196">
        <f>INDEX(resultados!$A$2:$ZZ$439, 190, MATCH($B$1, resultados!$A$1:$ZZ$1, 0))</f>
        <v/>
      </c>
      <c r="B196">
        <f>INDEX(resultados!$A$2:$ZZ$439, 190, MATCH($B$2, resultados!$A$1:$ZZ$1, 0))</f>
        <v/>
      </c>
      <c r="C196">
        <f>INDEX(resultados!$A$2:$ZZ$439, 190, MATCH($B$3, resultados!$A$1:$ZZ$1, 0))</f>
        <v/>
      </c>
    </row>
    <row r="197">
      <c r="A197">
        <f>INDEX(resultados!$A$2:$ZZ$439, 191, MATCH($B$1, resultados!$A$1:$ZZ$1, 0))</f>
        <v/>
      </c>
      <c r="B197">
        <f>INDEX(resultados!$A$2:$ZZ$439, 191, MATCH($B$2, resultados!$A$1:$ZZ$1, 0))</f>
        <v/>
      </c>
      <c r="C197">
        <f>INDEX(resultados!$A$2:$ZZ$439, 191, MATCH($B$3, resultados!$A$1:$ZZ$1, 0))</f>
        <v/>
      </c>
    </row>
    <row r="198">
      <c r="A198">
        <f>INDEX(resultados!$A$2:$ZZ$439, 192, MATCH($B$1, resultados!$A$1:$ZZ$1, 0))</f>
        <v/>
      </c>
      <c r="B198">
        <f>INDEX(resultados!$A$2:$ZZ$439, 192, MATCH($B$2, resultados!$A$1:$ZZ$1, 0))</f>
        <v/>
      </c>
      <c r="C198">
        <f>INDEX(resultados!$A$2:$ZZ$439, 192, MATCH($B$3, resultados!$A$1:$ZZ$1, 0))</f>
        <v/>
      </c>
    </row>
    <row r="199">
      <c r="A199">
        <f>INDEX(resultados!$A$2:$ZZ$439, 193, MATCH($B$1, resultados!$A$1:$ZZ$1, 0))</f>
        <v/>
      </c>
      <c r="B199">
        <f>INDEX(resultados!$A$2:$ZZ$439, 193, MATCH($B$2, resultados!$A$1:$ZZ$1, 0))</f>
        <v/>
      </c>
      <c r="C199">
        <f>INDEX(resultados!$A$2:$ZZ$439, 193, MATCH($B$3, resultados!$A$1:$ZZ$1, 0))</f>
        <v/>
      </c>
    </row>
    <row r="200">
      <c r="A200">
        <f>INDEX(resultados!$A$2:$ZZ$439, 194, MATCH($B$1, resultados!$A$1:$ZZ$1, 0))</f>
        <v/>
      </c>
      <c r="B200">
        <f>INDEX(resultados!$A$2:$ZZ$439, 194, MATCH($B$2, resultados!$A$1:$ZZ$1, 0))</f>
        <v/>
      </c>
      <c r="C200">
        <f>INDEX(resultados!$A$2:$ZZ$439, 194, MATCH($B$3, resultados!$A$1:$ZZ$1, 0))</f>
        <v/>
      </c>
    </row>
    <row r="201">
      <c r="A201">
        <f>INDEX(resultados!$A$2:$ZZ$439, 195, MATCH($B$1, resultados!$A$1:$ZZ$1, 0))</f>
        <v/>
      </c>
      <c r="B201">
        <f>INDEX(resultados!$A$2:$ZZ$439, 195, MATCH($B$2, resultados!$A$1:$ZZ$1, 0))</f>
        <v/>
      </c>
      <c r="C201">
        <f>INDEX(resultados!$A$2:$ZZ$439, 195, MATCH($B$3, resultados!$A$1:$ZZ$1, 0))</f>
        <v/>
      </c>
    </row>
    <row r="202">
      <c r="A202">
        <f>INDEX(resultados!$A$2:$ZZ$439, 196, MATCH($B$1, resultados!$A$1:$ZZ$1, 0))</f>
        <v/>
      </c>
      <c r="B202">
        <f>INDEX(resultados!$A$2:$ZZ$439, 196, MATCH($B$2, resultados!$A$1:$ZZ$1, 0))</f>
        <v/>
      </c>
      <c r="C202">
        <f>INDEX(resultados!$A$2:$ZZ$439, 196, MATCH($B$3, resultados!$A$1:$ZZ$1, 0))</f>
        <v/>
      </c>
    </row>
    <row r="203">
      <c r="A203">
        <f>INDEX(resultados!$A$2:$ZZ$439, 197, MATCH($B$1, resultados!$A$1:$ZZ$1, 0))</f>
        <v/>
      </c>
      <c r="B203">
        <f>INDEX(resultados!$A$2:$ZZ$439, 197, MATCH($B$2, resultados!$A$1:$ZZ$1, 0))</f>
        <v/>
      </c>
      <c r="C203">
        <f>INDEX(resultados!$A$2:$ZZ$439, 197, MATCH($B$3, resultados!$A$1:$ZZ$1, 0))</f>
        <v/>
      </c>
    </row>
    <row r="204">
      <c r="A204">
        <f>INDEX(resultados!$A$2:$ZZ$439, 198, MATCH($B$1, resultados!$A$1:$ZZ$1, 0))</f>
        <v/>
      </c>
      <c r="B204">
        <f>INDEX(resultados!$A$2:$ZZ$439, 198, MATCH($B$2, resultados!$A$1:$ZZ$1, 0))</f>
        <v/>
      </c>
      <c r="C204">
        <f>INDEX(resultados!$A$2:$ZZ$439, 198, MATCH($B$3, resultados!$A$1:$ZZ$1, 0))</f>
        <v/>
      </c>
    </row>
    <row r="205">
      <c r="A205">
        <f>INDEX(resultados!$A$2:$ZZ$439, 199, MATCH($B$1, resultados!$A$1:$ZZ$1, 0))</f>
        <v/>
      </c>
      <c r="B205">
        <f>INDEX(resultados!$A$2:$ZZ$439, 199, MATCH($B$2, resultados!$A$1:$ZZ$1, 0))</f>
        <v/>
      </c>
      <c r="C205">
        <f>INDEX(resultados!$A$2:$ZZ$439, 199, MATCH($B$3, resultados!$A$1:$ZZ$1, 0))</f>
        <v/>
      </c>
    </row>
    <row r="206">
      <c r="A206">
        <f>INDEX(resultados!$A$2:$ZZ$439, 200, MATCH($B$1, resultados!$A$1:$ZZ$1, 0))</f>
        <v/>
      </c>
      <c r="B206">
        <f>INDEX(resultados!$A$2:$ZZ$439, 200, MATCH($B$2, resultados!$A$1:$ZZ$1, 0))</f>
        <v/>
      </c>
      <c r="C206">
        <f>INDEX(resultados!$A$2:$ZZ$439, 200, MATCH($B$3, resultados!$A$1:$ZZ$1, 0))</f>
        <v/>
      </c>
    </row>
    <row r="207">
      <c r="A207">
        <f>INDEX(resultados!$A$2:$ZZ$439, 201, MATCH($B$1, resultados!$A$1:$ZZ$1, 0))</f>
        <v/>
      </c>
      <c r="B207">
        <f>INDEX(resultados!$A$2:$ZZ$439, 201, MATCH($B$2, resultados!$A$1:$ZZ$1, 0))</f>
        <v/>
      </c>
      <c r="C207">
        <f>INDEX(resultados!$A$2:$ZZ$439, 201, MATCH($B$3, resultados!$A$1:$ZZ$1, 0))</f>
        <v/>
      </c>
    </row>
    <row r="208">
      <c r="A208">
        <f>INDEX(resultados!$A$2:$ZZ$439, 202, MATCH($B$1, resultados!$A$1:$ZZ$1, 0))</f>
        <v/>
      </c>
      <c r="B208">
        <f>INDEX(resultados!$A$2:$ZZ$439, 202, MATCH($B$2, resultados!$A$1:$ZZ$1, 0))</f>
        <v/>
      </c>
      <c r="C208">
        <f>INDEX(resultados!$A$2:$ZZ$439, 202, MATCH($B$3, resultados!$A$1:$ZZ$1, 0))</f>
        <v/>
      </c>
    </row>
    <row r="209">
      <c r="A209">
        <f>INDEX(resultados!$A$2:$ZZ$439, 203, MATCH($B$1, resultados!$A$1:$ZZ$1, 0))</f>
        <v/>
      </c>
      <c r="B209">
        <f>INDEX(resultados!$A$2:$ZZ$439, 203, MATCH($B$2, resultados!$A$1:$ZZ$1, 0))</f>
        <v/>
      </c>
      <c r="C209">
        <f>INDEX(resultados!$A$2:$ZZ$439, 203, MATCH($B$3, resultados!$A$1:$ZZ$1, 0))</f>
        <v/>
      </c>
    </row>
    <row r="210">
      <c r="A210">
        <f>INDEX(resultados!$A$2:$ZZ$439, 204, MATCH($B$1, resultados!$A$1:$ZZ$1, 0))</f>
        <v/>
      </c>
      <c r="B210">
        <f>INDEX(resultados!$A$2:$ZZ$439, 204, MATCH($B$2, resultados!$A$1:$ZZ$1, 0))</f>
        <v/>
      </c>
      <c r="C210">
        <f>INDEX(resultados!$A$2:$ZZ$439, 204, MATCH($B$3, resultados!$A$1:$ZZ$1, 0))</f>
        <v/>
      </c>
    </row>
    <row r="211">
      <c r="A211">
        <f>INDEX(resultados!$A$2:$ZZ$439, 205, MATCH($B$1, resultados!$A$1:$ZZ$1, 0))</f>
        <v/>
      </c>
      <c r="B211">
        <f>INDEX(resultados!$A$2:$ZZ$439, 205, MATCH($B$2, resultados!$A$1:$ZZ$1, 0))</f>
        <v/>
      </c>
      <c r="C211">
        <f>INDEX(resultados!$A$2:$ZZ$439, 205, MATCH($B$3, resultados!$A$1:$ZZ$1, 0))</f>
        <v/>
      </c>
    </row>
    <row r="212">
      <c r="A212">
        <f>INDEX(resultados!$A$2:$ZZ$439, 206, MATCH($B$1, resultados!$A$1:$ZZ$1, 0))</f>
        <v/>
      </c>
      <c r="B212">
        <f>INDEX(resultados!$A$2:$ZZ$439, 206, MATCH($B$2, resultados!$A$1:$ZZ$1, 0))</f>
        <v/>
      </c>
      <c r="C212">
        <f>INDEX(resultados!$A$2:$ZZ$439, 206, MATCH($B$3, resultados!$A$1:$ZZ$1, 0))</f>
        <v/>
      </c>
    </row>
    <row r="213">
      <c r="A213">
        <f>INDEX(resultados!$A$2:$ZZ$439, 207, MATCH($B$1, resultados!$A$1:$ZZ$1, 0))</f>
        <v/>
      </c>
      <c r="B213">
        <f>INDEX(resultados!$A$2:$ZZ$439, 207, MATCH($B$2, resultados!$A$1:$ZZ$1, 0))</f>
        <v/>
      </c>
      <c r="C213">
        <f>INDEX(resultados!$A$2:$ZZ$439, 207, MATCH($B$3, resultados!$A$1:$ZZ$1, 0))</f>
        <v/>
      </c>
    </row>
    <row r="214">
      <c r="A214">
        <f>INDEX(resultados!$A$2:$ZZ$439, 208, MATCH($B$1, resultados!$A$1:$ZZ$1, 0))</f>
        <v/>
      </c>
      <c r="B214">
        <f>INDEX(resultados!$A$2:$ZZ$439, 208, MATCH($B$2, resultados!$A$1:$ZZ$1, 0))</f>
        <v/>
      </c>
      <c r="C214">
        <f>INDEX(resultados!$A$2:$ZZ$439, 208, MATCH($B$3, resultados!$A$1:$ZZ$1, 0))</f>
        <v/>
      </c>
    </row>
    <row r="215">
      <c r="A215">
        <f>INDEX(resultados!$A$2:$ZZ$439, 209, MATCH($B$1, resultados!$A$1:$ZZ$1, 0))</f>
        <v/>
      </c>
      <c r="B215">
        <f>INDEX(resultados!$A$2:$ZZ$439, 209, MATCH($B$2, resultados!$A$1:$ZZ$1, 0))</f>
        <v/>
      </c>
      <c r="C215">
        <f>INDEX(resultados!$A$2:$ZZ$439, 209, MATCH($B$3, resultados!$A$1:$ZZ$1, 0))</f>
        <v/>
      </c>
    </row>
    <row r="216">
      <c r="A216">
        <f>INDEX(resultados!$A$2:$ZZ$439, 210, MATCH($B$1, resultados!$A$1:$ZZ$1, 0))</f>
        <v/>
      </c>
      <c r="B216">
        <f>INDEX(resultados!$A$2:$ZZ$439, 210, MATCH($B$2, resultados!$A$1:$ZZ$1, 0))</f>
        <v/>
      </c>
      <c r="C216">
        <f>INDEX(resultados!$A$2:$ZZ$439, 210, MATCH($B$3, resultados!$A$1:$ZZ$1, 0))</f>
        <v/>
      </c>
    </row>
    <row r="217">
      <c r="A217">
        <f>INDEX(resultados!$A$2:$ZZ$439, 211, MATCH($B$1, resultados!$A$1:$ZZ$1, 0))</f>
        <v/>
      </c>
      <c r="B217">
        <f>INDEX(resultados!$A$2:$ZZ$439, 211, MATCH($B$2, resultados!$A$1:$ZZ$1, 0))</f>
        <v/>
      </c>
      <c r="C217">
        <f>INDEX(resultados!$A$2:$ZZ$439, 211, MATCH($B$3, resultados!$A$1:$ZZ$1, 0))</f>
        <v/>
      </c>
    </row>
    <row r="218">
      <c r="A218">
        <f>INDEX(resultados!$A$2:$ZZ$439, 212, MATCH($B$1, resultados!$A$1:$ZZ$1, 0))</f>
        <v/>
      </c>
      <c r="B218">
        <f>INDEX(resultados!$A$2:$ZZ$439, 212, MATCH($B$2, resultados!$A$1:$ZZ$1, 0))</f>
        <v/>
      </c>
      <c r="C218">
        <f>INDEX(resultados!$A$2:$ZZ$439, 212, MATCH($B$3, resultados!$A$1:$ZZ$1, 0))</f>
        <v/>
      </c>
    </row>
    <row r="219">
      <c r="A219">
        <f>INDEX(resultados!$A$2:$ZZ$439, 213, MATCH($B$1, resultados!$A$1:$ZZ$1, 0))</f>
        <v/>
      </c>
      <c r="B219">
        <f>INDEX(resultados!$A$2:$ZZ$439, 213, MATCH($B$2, resultados!$A$1:$ZZ$1, 0))</f>
        <v/>
      </c>
      <c r="C219">
        <f>INDEX(resultados!$A$2:$ZZ$439, 213, MATCH($B$3, resultados!$A$1:$ZZ$1, 0))</f>
        <v/>
      </c>
    </row>
    <row r="220">
      <c r="A220">
        <f>INDEX(resultados!$A$2:$ZZ$439, 214, MATCH($B$1, resultados!$A$1:$ZZ$1, 0))</f>
        <v/>
      </c>
      <c r="B220">
        <f>INDEX(resultados!$A$2:$ZZ$439, 214, MATCH($B$2, resultados!$A$1:$ZZ$1, 0))</f>
        <v/>
      </c>
      <c r="C220">
        <f>INDEX(resultados!$A$2:$ZZ$439, 214, MATCH($B$3, resultados!$A$1:$ZZ$1, 0))</f>
        <v/>
      </c>
    </row>
    <row r="221">
      <c r="A221">
        <f>INDEX(resultados!$A$2:$ZZ$439, 215, MATCH($B$1, resultados!$A$1:$ZZ$1, 0))</f>
        <v/>
      </c>
      <c r="B221">
        <f>INDEX(resultados!$A$2:$ZZ$439, 215, MATCH($B$2, resultados!$A$1:$ZZ$1, 0))</f>
        <v/>
      </c>
      <c r="C221">
        <f>INDEX(resultados!$A$2:$ZZ$439, 215, MATCH($B$3, resultados!$A$1:$ZZ$1, 0))</f>
        <v/>
      </c>
    </row>
    <row r="222">
      <c r="A222">
        <f>INDEX(resultados!$A$2:$ZZ$439, 216, MATCH($B$1, resultados!$A$1:$ZZ$1, 0))</f>
        <v/>
      </c>
      <c r="B222">
        <f>INDEX(resultados!$A$2:$ZZ$439, 216, MATCH($B$2, resultados!$A$1:$ZZ$1, 0))</f>
        <v/>
      </c>
      <c r="C222">
        <f>INDEX(resultados!$A$2:$ZZ$439, 216, MATCH($B$3, resultados!$A$1:$ZZ$1, 0))</f>
        <v/>
      </c>
    </row>
    <row r="223">
      <c r="A223">
        <f>INDEX(resultados!$A$2:$ZZ$439, 217, MATCH($B$1, resultados!$A$1:$ZZ$1, 0))</f>
        <v/>
      </c>
      <c r="B223">
        <f>INDEX(resultados!$A$2:$ZZ$439, 217, MATCH($B$2, resultados!$A$1:$ZZ$1, 0))</f>
        <v/>
      </c>
      <c r="C223">
        <f>INDEX(resultados!$A$2:$ZZ$439, 217, MATCH($B$3, resultados!$A$1:$ZZ$1, 0))</f>
        <v/>
      </c>
    </row>
    <row r="224">
      <c r="A224">
        <f>INDEX(resultados!$A$2:$ZZ$439, 218, MATCH($B$1, resultados!$A$1:$ZZ$1, 0))</f>
        <v/>
      </c>
      <c r="B224">
        <f>INDEX(resultados!$A$2:$ZZ$439, 218, MATCH($B$2, resultados!$A$1:$ZZ$1, 0))</f>
        <v/>
      </c>
      <c r="C224">
        <f>INDEX(resultados!$A$2:$ZZ$439, 218, MATCH($B$3, resultados!$A$1:$ZZ$1, 0))</f>
        <v/>
      </c>
    </row>
    <row r="225">
      <c r="A225">
        <f>INDEX(resultados!$A$2:$ZZ$439, 219, MATCH($B$1, resultados!$A$1:$ZZ$1, 0))</f>
        <v/>
      </c>
      <c r="B225">
        <f>INDEX(resultados!$A$2:$ZZ$439, 219, MATCH($B$2, resultados!$A$1:$ZZ$1, 0))</f>
        <v/>
      </c>
      <c r="C225">
        <f>INDEX(resultados!$A$2:$ZZ$439, 219, MATCH($B$3, resultados!$A$1:$ZZ$1, 0))</f>
        <v/>
      </c>
    </row>
    <row r="226">
      <c r="A226">
        <f>INDEX(resultados!$A$2:$ZZ$439, 220, MATCH($B$1, resultados!$A$1:$ZZ$1, 0))</f>
        <v/>
      </c>
      <c r="B226">
        <f>INDEX(resultados!$A$2:$ZZ$439, 220, MATCH($B$2, resultados!$A$1:$ZZ$1, 0))</f>
        <v/>
      </c>
      <c r="C226">
        <f>INDEX(resultados!$A$2:$ZZ$439, 220, MATCH($B$3, resultados!$A$1:$ZZ$1, 0))</f>
        <v/>
      </c>
    </row>
    <row r="227">
      <c r="A227">
        <f>INDEX(resultados!$A$2:$ZZ$439, 221, MATCH($B$1, resultados!$A$1:$ZZ$1, 0))</f>
        <v/>
      </c>
      <c r="B227">
        <f>INDEX(resultados!$A$2:$ZZ$439, 221, MATCH($B$2, resultados!$A$1:$ZZ$1, 0))</f>
        <v/>
      </c>
      <c r="C227">
        <f>INDEX(resultados!$A$2:$ZZ$439, 221, MATCH($B$3, resultados!$A$1:$ZZ$1, 0))</f>
        <v/>
      </c>
    </row>
    <row r="228">
      <c r="A228">
        <f>INDEX(resultados!$A$2:$ZZ$439, 222, MATCH($B$1, resultados!$A$1:$ZZ$1, 0))</f>
        <v/>
      </c>
      <c r="B228">
        <f>INDEX(resultados!$A$2:$ZZ$439, 222, MATCH($B$2, resultados!$A$1:$ZZ$1, 0))</f>
        <v/>
      </c>
      <c r="C228">
        <f>INDEX(resultados!$A$2:$ZZ$439, 222, MATCH($B$3, resultados!$A$1:$ZZ$1, 0))</f>
        <v/>
      </c>
    </row>
    <row r="229">
      <c r="A229">
        <f>INDEX(resultados!$A$2:$ZZ$439, 223, MATCH($B$1, resultados!$A$1:$ZZ$1, 0))</f>
        <v/>
      </c>
      <c r="B229">
        <f>INDEX(resultados!$A$2:$ZZ$439, 223, MATCH($B$2, resultados!$A$1:$ZZ$1, 0))</f>
        <v/>
      </c>
      <c r="C229">
        <f>INDEX(resultados!$A$2:$ZZ$439, 223, MATCH($B$3, resultados!$A$1:$ZZ$1, 0))</f>
        <v/>
      </c>
    </row>
    <row r="230">
      <c r="A230">
        <f>INDEX(resultados!$A$2:$ZZ$439, 224, MATCH($B$1, resultados!$A$1:$ZZ$1, 0))</f>
        <v/>
      </c>
      <c r="B230">
        <f>INDEX(resultados!$A$2:$ZZ$439, 224, MATCH($B$2, resultados!$A$1:$ZZ$1, 0))</f>
        <v/>
      </c>
      <c r="C230">
        <f>INDEX(resultados!$A$2:$ZZ$439, 224, MATCH($B$3, resultados!$A$1:$ZZ$1, 0))</f>
        <v/>
      </c>
    </row>
    <row r="231">
      <c r="A231">
        <f>INDEX(resultados!$A$2:$ZZ$439, 225, MATCH($B$1, resultados!$A$1:$ZZ$1, 0))</f>
        <v/>
      </c>
      <c r="B231">
        <f>INDEX(resultados!$A$2:$ZZ$439, 225, MATCH($B$2, resultados!$A$1:$ZZ$1, 0))</f>
        <v/>
      </c>
      <c r="C231">
        <f>INDEX(resultados!$A$2:$ZZ$439, 225, MATCH($B$3, resultados!$A$1:$ZZ$1, 0))</f>
        <v/>
      </c>
    </row>
    <row r="232">
      <c r="A232">
        <f>INDEX(resultados!$A$2:$ZZ$439, 226, MATCH($B$1, resultados!$A$1:$ZZ$1, 0))</f>
        <v/>
      </c>
      <c r="B232">
        <f>INDEX(resultados!$A$2:$ZZ$439, 226, MATCH($B$2, resultados!$A$1:$ZZ$1, 0))</f>
        <v/>
      </c>
      <c r="C232">
        <f>INDEX(resultados!$A$2:$ZZ$439, 226, MATCH($B$3, resultados!$A$1:$ZZ$1, 0))</f>
        <v/>
      </c>
    </row>
    <row r="233">
      <c r="A233">
        <f>INDEX(resultados!$A$2:$ZZ$439, 227, MATCH($B$1, resultados!$A$1:$ZZ$1, 0))</f>
        <v/>
      </c>
      <c r="B233">
        <f>INDEX(resultados!$A$2:$ZZ$439, 227, MATCH($B$2, resultados!$A$1:$ZZ$1, 0))</f>
        <v/>
      </c>
      <c r="C233">
        <f>INDEX(resultados!$A$2:$ZZ$439, 227, MATCH($B$3, resultados!$A$1:$ZZ$1, 0))</f>
        <v/>
      </c>
    </row>
    <row r="234">
      <c r="A234">
        <f>INDEX(resultados!$A$2:$ZZ$439, 228, MATCH($B$1, resultados!$A$1:$ZZ$1, 0))</f>
        <v/>
      </c>
      <c r="B234">
        <f>INDEX(resultados!$A$2:$ZZ$439, 228, MATCH($B$2, resultados!$A$1:$ZZ$1, 0))</f>
        <v/>
      </c>
      <c r="C234">
        <f>INDEX(resultados!$A$2:$ZZ$439, 228, MATCH($B$3, resultados!$A$1:$ZZ$1, 0))</f>
        <v/>
      </c>
    </row>
    <row r="235">
      <c r="A235">
        <f>INDEX(resultados!$A$2:$ZZ$439, 229, MATCH($B$1, resultados!$A$1:$ZZ$1, 0))</f>
        <v/>
      </c>
      <c r="B235">
        <f>INDEX(resultados!$A$2:$ZZ$439, 229, MATCH($B$2, resultados!$A$1:$ZZ$1, 0))</f>
        <v/>
      </c>
      <c r="C235">
        <f>INDEX(resultados!$A$2:$ZZ$439, 229, MATCH($B$3, resultados!$A$1:$ZZ$1, 0))</f>
        <v/>
      </c>
    </row>
    <row r="236">
      <c r="A236">
        <f>INDEX(resultados!$A$2:$ZZ$439, 230, MATCH($B$1, resultados!$A$1:$ZZ$1, 0))</f>
        <v/>
      </c>
      <c r="B236">
        <f>INDEX(resultados!$A$2:$ZZ$439, 230, MATCH($B$2, resultados!$A$1:$ZZ$1, 0))</f>
        <v/>
      </c>
      <c r="C236">
        <f>INDEX(resultados!$A$2:$ZZ$439, 230, MATCH($B$3, resultados!$A$1:$ZZ$1, 0))</f>
        <v/>
      </c>
    </row>
    <row r="237">
      <c r="A237">
        <f>INDEX(resultados!$A$2:$ZZ$439, 231, MATCH($B$1, resultados!$A$1:$ZZ$1, 0))</f>
        <v/>
      </c>
      <c r="B237">
        <f>INDEX(resultados!$A$2:$ZZ$439, 231, MATCH($B$2, resultados!$A$1:$ZZ$1, 0))</f>
        <v/>
      </c>
      <c r="C237">
        <f>INDEX(resultados!$A$2:$ZZ$439, 231, MATCH($B$3, resultados!$A$1:$ZZ$1, 0))</f>
        <v/>
      </c>
    </row>
    <row r="238">
      <c r="A238">
        <f>INDEX(resultados!$A$2:$ZZ$439, 232, MATCH($B$1, resultados!$A$1:$ZZ$1, 0))</f>
        <v/>
      </c>
      <c r="B238">
        <f>INDEX(resultados!$A$2:$ZZ$439, 232, MATCH($B$2, resultados!$A$1:$ZZ$1, 0))</f>
        <v/>
      </c>
      <c r="C238">
        <f>INDEX(resultados!$A$2:$ZZ$439, 232, MATCH($B$3, resultados!$A$1:$ZZ$1, 0))</f>
        <v/>
      </c>
    </row>
    <row r="239">
      <c r="A239">
        <f>INDEX(resultados!$A$2:$ZZ$439, 233, MATCH($B$1, resultados!$A$1:$ZZ$1, 0))</f>
        <v/>
      </c>
      <c r="B239">
        <f>INDEX(resultados!$A$2:$ZZ$439, 233, MATCH($B$2, resultados!$A$1:$ZZ$1, 0))</f>
        <v/>
      </c>
      <c r="C239">
        <f>INDEX(resultados!$A$2:$ZZ$439, 233, MATCH($B$3, resultados!$A$1:$ZZ$1, 0))</f>
        <v/>
      </c>
    </row>
    <row r="240">
      <c r="A240">
        <f>INDEX(resultados!$A$2:$ZZ$439, 234, MATCH($B$1, resultados!$A$1:$ZZ$1, 0))</f>
        <v/>
      </c>
      <c r="B240">
        <f>INDEX(resultados!$A$2:$ZZ$439, 234, MATCH($B$2, resultados!$A$1:$ZZ$1, 0))</f>
        <v/>
      </c>
      <c r="C240">
        <f>INDEX(resultados!$A$2:$ZZ$439, 234, MATCH($B$3, resultados!$A$1:$ZZ$1, 0))</f>
        <v/>
      </c>
    </row>
    <row r="241">
      <c r="A241">
        <f>INDEX(resultados!$A$2:$ZZ$439, 235, MATCH($B$1, resultados!$A$1:$ZZ$1, 0))</f>
        <v/>
      </c>
      <c r="B241">
        <f>INDEX(resultados!$A$2:$ZZ$439, 235, MATCH($B$2, resultados!$A$1:$ZZ$1, 0))</f>
        <v/>
      </c>
      <c r="C241">
        <f>INDEX(resultados!$A$2:$ZZ$439, 235, MATCH($B$3, resultados!$A$1:$ZZ$1, 0))</f>
        <v/>
      </c>
    </row>
    <row r="242">
      <c r="A242">
        <f>INDEX(resultados!$A$2:$ZZ$439, 236, MATCH($B$1, resultados!$A$1:$ZZ$1, 0))</f>
        <v/>
      </c>
      <c r="B242">
        <f>INDEX(resultados!$A$2:$ZZ$439, 236, MATCH($B$2, resultados!$A$1:$ZZ$1, 0))</f>
        <v/>
      </c>
      <c r="C242">
        <f>INDEX(resultados!$A$2:$ZZ$439, 236, MATCH($B$3, resultados!$A$1:$ZZ$1, 0))</f>
        <v/>
      </c>
    </row>
    <row r="243">
      <c r="A243">
        <f>INDEX(resultados!$A$2:$ZZ$439, 237, MATCH($B$1, resultados!$A$1:$ZZ$1, 0))</f>
        <v/>
      </c>
      <c r="B243">
        <f>INDEX(resultados!$A$2:$ZZ$439, 237, MATCH($B$2, resultados!$A$1:$ZZ$1, 0))</f>
        <v/>
      </c>
      <c r="C243">
        <f>INDEX(resultados!$A$2:$ZZ$439, 237, MATCH($B$3, resultados!$A$1:$ZZ$1, 0))</f>
        <v/>
      </c>
    </row>
    <row r="244">
      <c r="A244">
        <f>INDEX(resultados!$A$2:$ZZ$439, 238, MATCH($B$1, resultados!$A$1:$ZZ$1, 0))</f>
        <v/>
      </c>
      <c r="B244">
        <f>INDEX(resultados!$A$2:$ZZ$439, 238, MATCH($B$2, resultados!$A$1:$ZZ$1, 0))</f>
        <v/>
      </c>
      <c r="C244">
        <f>INDEX(resultados!$A$2:$ZZ$439, 238, MATCH($B$3, resultados!$A$1:$ZZ$1, 0))</f>
        <v/>
      </c>
    </row>
    <row r="245">
      <c r="A245">
        <f>INDEX(resultados!$A$2:$ZZ$439, 239, MATCH($B$1, resultados!$A$1:$ZZ$1, 0))</f>
        <v/>
      </c>
      <c r="B245">
        <f>INDEX(resultados!$A$2:$ZZ$439, 239, MATCH($B$2, resultados!$A$1:$ZZ$1, 0))</f>
        <v/>
      </c>
      <c r="C245">
        <f>INDEX(resultados!$A$2:$ZZ$439, 239, MATCH($B$3, resultados!$A$1:$ZZ$1, 0))</f>
        <v/>
      </c>
    </row>
    <row r="246">
      <c r="A246">
        <f>INDEX(resultados!$A$2:$ZZ$439, 240, MATCH($B$1, resultados!$A$1:$ZZ$1, 0))</f>
        <v/>
      </c>
      <c r="B246">
        <f>INDEX(resultados!$A$2:$ZZ$439, 240, MATCH($B$2, resultados!$A$1:$ZZ$1, 0))</f>
        <v/>
      </c>
      <c r="C246">
        <f>INDEX(resultados!$A$2:$ZZ$439, 240, MATCH($B$3, resultados!$A$1:$ZZ$1, 0))</f>
        <v/>
      </c>
    </row>
    <row r="247">
      <c r="A247">
        <f>INDEX(resultados!$A$2:$ZZ$439, 241, MATCH($B$1, resultados!$A$1:$ZZ$1, 0))</f>
        <v/>
      </c>
      <c r="B247">
        <f>INDEX(resultados!$A$2:$ZZ$439, 241, MATCH($B$2, resultados!$A$1:$ZZ$1, 0))</f>
        <v/>
      </c>
      <c r="C247">
        <f>INDEX(resultados!$A$2:$ZZ$439, 241, MATCH($B$3, resultados!$A$1:$ZZ$1, 0))</f>
        <v/>
      </c>
    </row>
    <row r="248">
      <c r="A248">
        <f>INDEX(resultados!$A$2:$ZZ$439, 242, MATCH($B$1, resultados!$A$1:$ZZ$1, 0))</f>
        <v/>
      </c>
      <c r="B248">
        <f>INDEX(resultados!$A$2:$ZZ$439, 242, MATCH($B$2, resultados!$A$1:$ZZ$1, 0))</f>
        <v/>
      </c>
      <c r="C248">
        <f>INDEX(resultados!$A$2:$ZZ$439, 242, MATCH($B$3, resultados!$A$1:$ZZ$1, 0))</f>
        <v/>
      </c>
    </row>
    <row r="249">
      <c r="A249">
        <f>INDEX(resultados!$A$2:$ZZ$439, 243, MATCH($B$1, resultados!$A$1:$ZZ$1, 0))</f>
        <v/>
      </c>
      <c r="B249">
        <f>INDEX(resultados!$A$2:$ZZ$439, 243, MATCH($B$2, resultados!$A$1:$ZZ$1, 0))</f>
        <v/>
      </c>
      <c r="C249">
        <f>INDEX(resultados!$A$2:$ZZ$439, 243, MATCH($B$3, resultados!$A$1:$ZZ$1, 0))</f>
        <v/>
      </c>
    </row>
    <row r="250">
      <c r="A250">
        <f>INDEX(resultados!$A$2:$ZZ$439, 244, MATCH($B$1, resultados!$A$1:$ZZ$1, 0))</f>
        <v/>
      </c>
      <c r="B250">
        <f>INDEX(resultados!$A$2:$ZZ$439, 244, MATCH($B$2, resultados!$A$1:$ZZ$1, 0))</f>
        <v/>
      </c>
      <c r="C250">
        <f>INDEX(resultados!$A$2:$ZZ$439, 244, MATCH($B$3, resultados!$A$1:$ZZ$1, 0))</f>
        <v/>
      </c>
    </row>
    <row r="251">
      <c r="A251">
        <f>INDEX(resultados!$A$2:$ZZ$439, 245, MATCH($B$1, resultados!$A$1:$ZZ$1, 0))</f>
        <v/>
      </c>
      <c r="B251">
        <f>INDEX(resultados!$A$2:$ZZ$439, 245, MATCH($B$2, resultados!$A$1:$ZZ$1, 0))</f>
        <v/>
      </c>
      <c r="C251">
        <f>INDEX(resultados!$A$2:$ZZ$439, 245, MATCH($B$3, resultados!$A$1:$ZZ$1, 0))</f>
        <v/>
      </c>
    </row>
    <row r="252">
      <c r="A252">
        <f>INDEX(resultados!$A$2:$ZZ$439, 246, MATCH($B$1, resultados!$A$1:$ZZ$1, 0))</f>
        <v/>
      </c>
      <c r="B252">
        <f>INDEX(resultados!$A$2:$ZZ$439, 246, MATCH($B$2, resultados!$A$1:$ZZ$1, 0))</f>
        <v/>
      </c>
      <c r="C252">
        <f>INDEX(resultados!$A$2:$ZZ$439, 246, MATCH($B$3, resultados!$A$1:$ZZ$1, 0))</f>
        <v/>
      </c>
    </row>
    <row r="253">
      <c r="A253">
        <f>INDEX(resultados!$A$2:$ZZ$439, 247, MATCH($B$1, resultados!$A$1:$ZZ$1, 0))</f>
        <v/>
      </c>
      <c r="B253">
        <f>INDEX(resultados!$A$2:$ZZ$439, 247, MATCH($B$2, resultados!$A$1:$ZZ$1, 0))</f>
        <v/>
      </c>
      <c r="C253">
        <f>INDEX(resultados!$A$2:$ZZ$439, 247, MATCH($B$3, resultados!$A$1:$ZZ$1, 0))</f>
        <v/>
      </c>
    </row>
    <row r="254">
      <c r="A254">
        <f>INDEX(resultados!$A$2:$ZZ$439, 248, MATCH($B$1, resultados!$A$1:$ZZ$1, 0))</f>
        <v/>
      </c>
      <c r="B254">
        <f>INDEX(resultados!$A$2:$ZZ$439, 248, MATCH($B$2, resultados!$A$1:$ZZ$1, 0))</f>
        <v/>
      </c>
      <c r="C254">
        <f>INDEX(resultados!$A$2:$ZZ$439, 248, MATCH($B$3, resultados!$A$1:$ZZ$1, 0))</f>
        <v/>
      </c>
    </row>
    <row r="255">
      <c r="A255">
        <f>INDEX(resultados!$A$2:$ZZ$439, 249, MATCH($B$1, resultados!$A$1:$ZZ$1, 0))</f>
        <v/>
      </c>
      <c r="B255">
        <f>INDEX(resultados!$A$2:$ZZ$439, 249, MATCH($B$2, resultados!$A$1:$ZZ$1, 0))</f>
        <v/>
      </c>
      <c r="C255">
        <f>INDEX(resultados!$A$2:$ZZ$439, 249, MATCH($B$3, resultados!$A$1:$ZZ$1, 0))</f>
        <v/>
      </c>
    </row>
    <row r="256">
      <c r="A256">
        <f>INDEX(resultados!$A$2:$ZZ$439, 250, MATCH($B$1, resultados!$A$1:$ZZ$1, 0))</f>
        <v/>
      </c>
      <c r="B256">
        <f>INDEX(resultados!$A$2:$ZZ$439, 250, MATCH($B$2, resultados!$A$1:$ZZ$1, 0))</f>
        <v/>
      </c>
      <c r="C256">
        <f>INDEX(resultados!$A$2:$ZZ$439, 250, MATCH($B$3, resultados!$A$1:$ZZ$1, 0))</f>
        <v/>
      </c>
    </row>
    <row r="257">
      <c r="A257">
        <f>INDEX(resultados!$A$2:$ZZ$439, 251, MATCH($B$1, resultados!$A$1:$ZZ$1, 0))</f>
        <v/>
      </c>
      <c r="B257">
        <f>INDEX(resultados!$A$2:$ZZ$439, 251, MATCH($B$2, resultados!$A$1:$ZZ$1, 0))</f>
        <v/>
      </c>
      <c r="C257">
        <f>INDEX(resultados!$A$2:$ZZ$439, 251, MATCH($B$3, resultados!$A$1:$ZZ$1, 0))</f>
        <v/>
      </c>
    </row>
    <row r="258">
      <c r="A258">
        <f>INDEX(resultados!$A$2:$ZZ$439, 252, MATCH($B$1, resultados!$A$1:$ZZ$1, 0))</f>
        <v/>
      </c>
      <c r="B258">
        <f>INDEX(resultados!$A$2:$ZZ$439, 252, MATCH($B$2, resultados!$A$1:$ZZ$1, 0))</f>
        <v/>
      </c>
      <c r="C258">
        <f>INDEX(resultados!$A$2:$ZZ$439, 252, MATCH($B$3, resultados!$A$1:$ZZ$1, 0))</f>
        <v/>
      </c>
    </row>
    <row r="259">
      <c r="A259">
        <f>INDEX(resultados!$A$2:$ZZ$439, 253, MATCH($B$1, resultados!$A$1:$ZZ$1, 0))</f>
        <v/>
      </c>
      <c r="B259">
        <f>INDEX(resultados!$A$2:$ZZ$439, 253, MATCH($B$2, resultados!$A$1:$ZZ$1, 0))</f>
        <v/>
      </c>
      <c r="C259">
        <f>INDEX(resultados!$A$2:$ZZ$439, 253, MATCH($B$3, resultados!$A$1:$ZZ$1, 0))</f>
        <v/>
      </c>
    </row>
    <row r="260">
      <c r="A260">
        <f>INDEX(resultados!$A$2:$ZZ$439, 254, MATCH($B$1, resultados!$A$1:$ZZ$1, 0))</f>
        <v/>
      </c>
      <c r="B260">
        <f>INDEX(resultados!$A$2:$ZZ$439, 254, MATCH($B$2, resultados!$A$1:$ZZ$1, 0))</f>
        <v/>
      </c>
      <c r="C260">
        <f>INDEX(resultados!$A$2:$ZZ$439, 254, MATCH($B$3, resultados!$A$1:$ZZ$1, 0))</f>
        <v/>
      </c>
    </row>
    <row r="261">
      <c r="A261">
        <f>INDEX(resultados!$A$2:$ZZ$439, 255, MATCH($B$1, resultados!$A$1:$ZZ$1, 0))</f>
        <v/>
      </c>
      <c r="B261">
        <f>INDEX(resultados!$A$2:$ZZ$439, 255, MATCH($B$2, resultados!$A$1:$ZZ$1, 0))</f>
        <v/>
      </c>
      <c r="C261">
        <f>INDEX(resultados!$A$2:$ZZ$439, 255, MATCH($B$3, resultados!$A$1:$ZZ$1, 0))</f>
        <v/>
      </c>
    </row>
    <row r="262">
      <c r="A262">
        <f>INDEX(resultados!$A$2:$ZZ$439, 256, MATCH($B$1, resultados!$A$1:$ZZ$1, 0))</f>
        <v/>
      </c>
      <c r="B262">
        <f>INDEX(resultados!$A$2:$ZZ$439, 256, MATCH($B$2, resultados!$A$1:$ZZ$1, 0))</f>
        <v/>
      </c>
      <c r="C262">
        <f>INDEX(resultados!$A$2:$ZZ$439, 256, MATCH($B$3, resultados!$A$1:$ZZ$1, 0))</f>
        <v/>
      </c>
    </row>
    <row r="263">
      <c r="A263">
        <f>INDEX(resultados!$A$2:$ZZ$439, 257, MATCH($B$1, resultados!$A$1:$ZZ$1, 0))</f>
        <v/>
      </c>
      <c r="B263">
        <f>INDEX(resultados!$A$2:$ZZ$439, 257, MATCH($B$2, resultados!$A$1:$ZZ$1, 0))</f>
        <v/>
      </c>
      <c r="C263">
        <f>INDEX(resultados!$A$2:$ZZ$439, 257, MATCH($B$3, resultados!$A$1:$ZZ$1, 0))</f>
        <v/>
      </c>
    </row>
    <row r="264">
      <c r="A264">
        <f>INDEX(resultados!$A$2:$ZZ$439, 258, MATCH($B$1, resultados!$A$1:$ZZ$1, 0))</f>
        <v/>
      </c>
      <c r="B264">
        <f>INDEX(resultados!$A$2:$ZZ$439, 258, MATCH($B$2, resultados!$A$1:$ZZ$1, 0))</f>
        <v/>
      </c>
      <c r="C264">
        <f>INDEX(resultados!$A$2:$ZZ$439, 258, MATCH($B$3, resultados!$A$1:$ZZ$1, 0))</f>
        <v/>
      </c>
    </row>
    <row r="265">
      <c r="A265">
        <f>INDEX(resultados!$A$2:$ZZ$439, 259, MATCH($B$1, resultados!$A$1:$ZZ$1, 0))</f>
        <v/>
      </c>
      <c r="B265">
        <f>INDEX(resultados!$A$2:$ZZ$439, 259, MATCH($B$2, resultados!$A$1:$ZZ$1, 0))</f>
        <v/>
      </c>
      <c r="C265">
        <f>INDEX(resultados!$A$2:$ZZ$439, 259, MATCH($B$3, resultados!$A$1:$ZZ$1, 0))</f>
        <v/>
      </c>
    </row>
    <row r="266">
      <c r="A266">
        <f>INDEX(resultados!$A$2:$ZZ$439, 260, MATCH($B$1, resultados!$A$1:$ZZ$1, 0))</f>
        <v/>
      </c>
      <c r="B266">
        <f>INDEX(resultados!$A$2:$ZZ$439, 260, MATCH($B$2, resultados!$A$1:$ZZ$1, 0))</f>
        <v/>
      </c>
      <c r="C266">
        <f>INDEX(resultados!$A$2:$ZZ$439, 260, MATCH($B$3, resultados!$A$1:$ZZ$1, 0))</f>
        <v/>
      </c>
    </row>
    <row r="267">
      <c r="A267">
        <f>INDEX(resultados!$A$2:$ZZ$439, 261, MATCH($B$1, resultados!$A$1:$ZZ$1, 0))</f>
        <v/>
      </c>
      <c r="B267">
        <f>INDEX(resultados!$A$2:$ZZ$439, 261, MATCH($B$2, resultados!$A$1:$ZZ$1, 0))</f>
        <v/>
      </c>
      <c r="C267">
        <f>INDEX(resultados!$A$2:$ZZ$439, 261, MATCH($B$3, resultados!$A$1:$ZZ$1, 0))</f>
        <v/>
      </c>
    </row>
    <row r="268">
      <c r="A268">
        <f>INDEX(resultados!$A$2:$ZZ$439, 262, MATCH($B$1, resultados!$A$1:$ZZ$1, 0))</f>
        <v/>
      </c>
      <c r="B268">
        <f>INDEX(resultados!$A$2:$ZZ$439, 262, MATCH($B$2, resultados!$A$1:$ZZ$1, 0))</f>
        <v/>
      </c>
      <c r="C268">
        <f>INDEX(resultados!$A$2:$ZZ$439, 262, MATCH($B$3, resultados!$A$1:$ZZ$1, 0))</f>
        <v/>
      </c>
    </row>
    <row r="269">
      <c r="A269">
        <f>INDEX(resultados!$A$2:$ZZ$439, 263, MATCH($B$1, resultados!$A$1:$ZZ$1, 0))</f>
        <v/>
      </c>
      <c r="B269">
        <f>INDEX(resultados!$A$2:$ZZ$439, 263, MATCH($B$2, resultados!$A$1:$ZZ$1, 0))</f>
        <v/>
      </c>
      <c r="C269">
        <f>INDEX(resultados!$A$2:$ZZ$439, 263, MATCH($B$3, resultados!$A$1:$ZZ$1, 0))</f>
        <v/>
      </c>
    </row>
    <row r="270">
      <c r="A270">
        <f>INDEX(resultados!$A$2:$ZZ$439, 264, MATCH($B$1, resultados!$A$1:$ZZ$1, 0))</f>
        <v/>
      </c>
      <c r="B270">
        <f>INDEX(resultados!$A$2:$ZZ$439, 264, MATCH($B$2, resultados!$A$1:$ZZ$1, 0))</f>
        <v/>
      </c>
      <c r="C270">
        <f>INDEX(resultados!$A$2:$ZZ$439, 264, MATCH($B$3, resultados!$A$1:$ZZ$1, 0))</f>
        <v/>
      </c>
    </row>
    <row r="271">
      <c r="A271">
        <f>INDEX(resultados!$A$2:$ZZ$439, 265, MATCH($B$1, resultados!$A$1:$ZZ$1, 0))</f>
        <v/>
      </c>
      <c r="B271">
        <f>INDEX(resultados!$A$2:$ZZ$439, 265, MATCH($B$2, resultados!$A$1:$ZZ$1, 0))</f>
        <v/>
      </c>
      <c r="C271">
        <f>INDEX(resultados!$A$2:$ZZ$439, 265, MATCH($B$3, resultados!$A$1:$ZZ$1, 0))</f>
        <v/>
      </c>
    </row>
    <row r="272">
      <c r="A272">
        <f>INDEX(resultados!$A$2:$ZZ$439, 266, MATCH($B$1, resultados!$A$1:$ZZ$1, 0))</f>
        <v/>
      </c>
      <c r="B272">
        <f>INDEX(resultados!$A$2:$ZZ$439, 266, MATCH($B$2, resultados!$A$1:$ZZ$1, 0))</f>
        <v/>
      </c>
      <c r="C272">
        <f>INDEX(resultados!$A$2:$ZZ$439, 266, MATCH($B$3, resultados!$A$1:$ZZ$1, 0))</f>
        <v/>
      </c>
    </row>
    <row r="273">
      <c r="A273">
        <f>INDEX(resultados!$A$2:$ZZ$439, 267, MATCH($B$1, resultados!$A$1:$ZZ$1, 0))</f>
        <v/>
      </c>
      <c r="B273">
        <f>INDEX(resultados!$A$2:$ZZ$439, 267, MATCH($B$2, resultados!$A$1:$ZZ$1, 0))</f>
        <v/>
      </c>
      <c r="C273">
        <f>INDEX(resultados!$A$2:$ZZ$439, 267, MATCH($B$3, resultados!$A$1:$ZZ$1, 0))</f>
        <v/>
      </c>
    </row>
    <row r="274">
      <c r="A274">
        <f>INDEX(resultados!$A$2:$ZZ$439, 268, MATCH($B$1, resultados!$A$1:$ZZ$1, 0))</f>
        <v/>
      </c>
      <c r="B274">
        <f>INDEX(resultados!$A$2:$ZZ$439, 268, MATCH($B$2, resultados!$A$1:$ZZ$1, 0))</f>
        <v/>
      </c>
      <c r="C274">
        <f>INDEX(resultados!$A$2:$ZZ$439, 268, MATCH($B$3, resultados!$A$1:$ZZ$1, 0))</f>
        <v/>
      </c>
    </row>
    <row r="275">
      <c r="A275">
        <f>INDEX(resultados!$A$2:$ZZ$439, 269, MATCH($B$1, resultados!$A$1:$ZZ$1, 0))</f>
        <v/>
      </c>
      <c r="B275">
        <f>INDEX(resultados!$A$2:$ZZ$439, 269, MATCH($B$2, resultados!$A$1:$ZZ$1, 0))</f>
        <v/>
      </c>
      <c r="C275">
        <f>INDEX(resultados!$A$2:$ZZ$439, 269, MATCH($B$3, resultados!$A$1:$ZZ$1, 0))</f>
        <v/>
      </c>
    </row>
    <row r="276">
      <c r="A276">
        <f>INDEX(resultados!$A$2:$ZZ$439, 270, MATCH($B$1, resultados!$A$1:$ZZ$1, 0))</f>
        <v/>
      </c>
      <c r="B276">
        <f>INDEX(resultados!$A$2:$ZZ$439, 270, MATCH($B$2, resultados!$A$1:$ZZ$1, 0))</f>
        <v/>
      </c>
      <c r="C276">
        <f>INDEX(resultados!$A$2:$ZZ$439, 270, MATCH($B$3, resultados!$A$1:$ZZ$1, 0))</f>
        <v/>
      </c>
    </row>
    <row r="277">
      <c r="A277">
        <f>INDEX(resultados!$A$2:$ZZ$439, 271, MATCH($B$1, resultados!$A$1:$ZZ$1, 0))</f>
        <v/>
      </c>
      <c r="B277">
        <f>INDEX(resultados!$A$2:$ZZ$439, 271, MATCH($B$2, resultados!$A$1:$ZZ$1, 0))</f>
        <v/>
      </c>
      <c r="C277">
        <f>INDEX(resultados!$A$2:$ZZ$439, 271, MATCH($B$3, resultados!$A$1:$ZZ$1, 0))</f>
        <v/>
      </c>
    </row>
    <row r="278">
      <c r="A278">
        <f>INDEX(resultados!$A$2:$ZZ$439, 272, MATCH($B$1, resultados!$A$1:$ZZ$1, 0))</f>
        <v/>
      </c>
      <c r="B278">
        <f>INDEX(resultados!$A$2:$ZZ$439, 272, MATCH($B$2, resultados!$A$1:$ZZ$1, 0))</f>
        <v/>
      </c>
      <c r="C278">
        <f>INDEX(resultados!$A$2:$ZZ$439, 272, MATCH($B$3, resultados!$A$1:$ZZ$1, 0))</f>
        <v/>
      </c>
    </row>
    <row r="279">
      <c r="A279">
        <f>INDEX(resultados!$A$2:$ZZ$439, 273, MATCH($B$1, resultados!$A$1:$ZZ$1, 0))</f>
        <v/>
      </c>
      <c r="B279">
        <f>INDEX(resultados!$A$2:$ZZ$439, 273, MATCH($B$2, resultados!$A$1:$ZZ$1, 0))</f>
        <v/>
      </c>
      <c r="C279">
        <f>INDEX(resultados!$A$2:$ZZ$439, 273, MATCH($B$3, resultados!$A$1:$ZZ$1, 0))</f>
        <v/>
      </c>
    </row>
    <row r="280">
      <c r="A280">
        <f>INDEX(resultados!$A$2:$ZZ$439, 274, MATCH($B$1, resultados!$A$1:$ZZ$1, 0))</f>
        <v/>
      </c>
      <c r="B280">
        <f>INDEX(resultados!$A$2:$ZZ$439, 274, MATCH($B$2, resultados!$A$1:$ZZ$1, 0))</f>
        <v/>
      </c>
      <c r="C280">
        <f>INDEX(resultados!$A$2:$ZZ$439, 274, MATCH($B$3, resultados!$A$1:$ZZ$1, 0))</f>
        <v/>
      </c>
    </row>
    <row r="281">
      <c r="A281">
        <f>INDEX(resultados!$A$2:$ZZ$439, 275, MATCH($B$1, resultados!$A$1:$ZZ$1, 0))</f>
        <v/>
      </c>
      <c r="B281">
        <f>INDEX(resultados!$A$2:$ZZ$439, 275, MATCH($B$2, resultados!$A$1:$ZZ$1, 0))</f>
        <v/>
      </c>
      <c r="C281">
        <f>INDEX(resultados!$A$2:$ZZ$439, 275, MATCH($B$3, resultados!$A$1:$ZZ$1, 0))</f>
        <v/>
      </c>
    </row>
    <row r="282">
      <c r="A282">
        <f>INDEX(resultados!$A$2:$ZZ$439, 276, MATCH($B$1, resultados!$A$1:$ZZ$1, 0))</f>
        <v/>
      </c>
      <c r="B282">
        <f>INDEX(resultados!$A$2:$ZZ$439, 276, MATCH($B$2, resultados!$A$1:$ZZ$1, 0))</f>
        <v/>
      </c>
      <c r="C282">
        <f>INDEX(resultados!$A$2:$ZZ$439, 276, MATCH($B$3, resultados!$A$1:$ZZ$1, 0))</f>
        <v/>
      </c>
    </row>
    <row r="283">
      <c r="A283">
        <f>INDEX(resultados!$A$2:$ZZ$439, 277, MATCH($B$1, resultados!$A$1:$ZZ$1, 0))</f>
        <v/>
      </c>
      <c r="B283">
        <f>INDEX(resultados!$A$2:$ZZ$439, 277, MATCH($B$2, resultados!$A$1:$ZZ$1, 0))</f>
        <v/>
      </c>
      <c r="C283">
        <f>INDEX(resultados!$A$2:$ZZ$439, 277, MATCH($B$3, resultados!$A$1:$ZZ$1, 0))</f>
        <v/>
      </c>
    </row>
    <row r="284">
      <c r="A284">
        <f>INDEX(resultados!$A$2:$ZZ$439, 278, MATCH($B$1, resultados!$A$1:$ZZ$1, 0))</f>
        <v/>
      </c>
      <c r="B284">
        <f>INDEX(resultados!$A$2:$ZZ$439, 278, MATCH($B$2, resultados!$A$1:$ZZ$1, 0))</f>
        <v/>
      </c>
      <c r="C284">
        <f>INDEX(resultados!$A$2:$ZZ$439, 278, MATCH($B$3, resultados!$A$1:$ZZ$1, 0))</f>
        <v/>
      </c>
    </row>
    <row r="285">
      <c r="A285">
        <f>INDEX(resultados!$A$2:$ZZ$439, 279, MATCH($B$1, resultados!$A$1:$ZZ$1, 0))</f>
        <v/>
      </c>
      <c r="B285">
        <f>INDEX(resultados!$A$2:$ZZ$439, 279, MATCH($B$2, resultados!$A$1:$ZZ$1, 0))</f>
        <v/>
      </c>
      <c r="C285">
        <f>INDEX(resultados!$A$2:$ZZ$439, 279, MATCH($B$3, resultados!$A$1:$ZZ$1, 0))</f>
        <v/>
      </c>
    </row>
    <row r="286">
      <c r="A286">
        <f>INDEX(resultados!$A$2:$ZZ$439, 280, MATCH($B$1, resultados!$A$1:$ZZ$1, 0))</f>
        <v/>
      </c>
      <c r="B286">
        <f>INDEX(resultados!$A$2:$ZZ$439, 280, MATCH($B$2, resultados!$A$1:$ZZ$1, 0))</f>
        <v/>
      </c>
      <c r="C286">
        <f>INDEX(resultados!$A$2:$ZZ$439, 280, MATCH($B$3, resultados!$A$1:$ZZ$1, 0))</f>
        <v/>
      </c>
    </row>
    <row r="287">
      <c r="A287">
        <f>INDEX(resultados!$A$2:$ZZ$439, 281, MATCH($B$1, resultados!$A$1:$ZZ$1, 0))</f>
        <v/>
      </c>
      <c r="B287">
        <f>INDEX(resultados!$A$2:$ZZ$439, 281, MATCH($B$2, resultados!$A$1:$ZZ$1, 0))</f>
        <v/>
      </c>
      <c r="C287">
        <f>INDEX(resultados!$A$2:$ZZ$439, 281, MATCH($B$3, resultados!$A$1:$ZZ$1, 0))</f>
        <v/>
      </c>
    </row>
    <row r="288">
      <c r="A288">
        <f>INDEX(resultados!$A$2:$ZZ$439, 282, MATCH($B$1, resultados!$A$1:$ZZ$1, 0))</f>
        <v/>
      </c>
      <c r="B288">
        <f>INDEX(resultados!$A$2:$ZZ$439, 282, MATCH($B$2, resultados!$A$1:$ZZ$1, 0))</f>
        <v/>
      </c>
      <c r="C288">
        <f>INDEX(resultados!$A$2:$ZZ$439, 282, MATCH($B$3, resultados!$A$1:$ZZ$1, 0))</f>
        <v/>
      </c>
    </row>
    <row r="289">
      <c r="A289">
        <f>INDEX(resultados!$A$2:$ZZ$439, 283, MATCH($B$1, resultados!$A$1:$ZZ$1, 0))</f>
        <v/>
      </c>
      <c r="B289">
        <f>INDEX(resultados!$A$2:$ZZ$439, 283, MATCH($B$2, resultados!$A$1:$ZZ$1, 0))</f>
        <v/>
      </c>
      <c r="C289">
        <f>INDEX(resultados!$A$2:$ZZ$439, 283, MATCH($B$3, resultados!$A$1:$ZZ$1, 0))</f>
        <v/>
      </c>
    </row>
    <row r="290">
      <c r="A290">
        <f>INDEX(resultados!$A$2:$ZZ$439, 284, MATCH($B$1, resultados!$A$1:$ZZ$1, 0))</f>
        <v/>
      </c>
      <c r="B290">
        <f>INDEX(resultados!$A$2:$ZZ$439, 284, MATCH($B$2, resultados!$A$1:$ZZ$1, 0))</f>
        <v/>
      </c>
      <c r="C290">
        <f>INDEX(resultados!$A$2:$ZZ$439, 284, MATCH($B$3, resultados!$A$1:$ZZ$1, 0))</f>
        <v/>
      </c>
    </row>
    <row r="291">
      <c r="A291">
        <f>INDEX(resultados!$A$2:$ZZ$439, 285, MATCH($B$1, resultados!$A$1:$ZZ$1, 0))</f>
        <v/>
      </c>
      <c r="B291">
        <f>INDEX(resultados!$A$2:$ZZ$439, 285, MATCH($B$2, resultados!$A$1:$ZZ$1, 0))</f>
        <v/>
      </c>
      <c r="C291">
        <f>INDEX(resultados!$A$2:$ZZ$439, 285, MATCH($B$3, resultados!$A$1:$ZZ$1, 0))</f>
        <v/>
      </c>
    </row>
    <row r="292">
      <c r="A292">
        <f>INDEX(resultados!$A$2:$ZZ$439, 286, MATCH($B$1, resultados!$A$1:$ZZ$1, 0))</f>
        <v/>
      </c>
      <c r="B292">
        <f>INDEX(resultados!$A$2:$ZZ$439, 286, MATCH($B$2, resultados!$A$1:$ZZ$1, 0))</f>
        <v/>
      </c>
      <c r="C292">
        <f>INDEX(resultados!$A$2:$ZZ$439, 286, MATCH($B$3, resultados!$A$1:$ZZ$1, 0))</f>
        <v/>
      </c>
    </row>
    <row r="293">
      <c r="A293">
        <f>INDEX(resultados!$A$2:$ZZ$439, 287, MATCH($B$1, resultados!$A$1:$ZZ$1, 0))</f>
        <v/>
      </c>
      <c r="B293">
        <f>INDEX(resultados!$A$2:$ZZ$439, 287, MATCH($B$2, resultados!$A$1:$ZZ$1, 0))</f>
        <v/>
      </c>
      <c r="C293">
        <f>INDEX(resultados!$A$2:$ZZ$439, 287, MATCH($B$3, resultados!$A$1:$ZZ$1, 0))</f>
        <v/>
      </c>
    </row>
    <row r="294">
      <c r="A294">
        <f>INDEX(resultados!$A$2:$ZZ$439, 288, MATCH($B$1, resultados!$A$1:$ZZ$1, 0))</f>
        <v/>
      </c>
      <c r="B294">
        <f>INDEX(resultados!$A$2:$ZZ$439, 288, MATCH($B$2, resultados!$A$1:$ZZ$1, 0))</f>
        <v/>
      </c>
      <c r="C294">
        <f>INDEX(resultados!$A$2:$ZZ$439, 288, MATCH($B$3, resultados!$A$1:$ZZ$1, 0))</f>
        <v/>
      </c>
    </row>
    <row r="295">
      <c r="A295">
        <f>INDEX(resultados!$A$2:$ZZ$439, 289, MATCH($B$1, resultados!$A$1:$ZZ$1, 0))</f>
        <v/>
      </c>
      <c r="B295">
        <f>INDEX(resultados!$A$2:$ZZ$439, 289, MATCH($B$2, resultados!$A$1:$ZZ$1, 0))</f>
        <v/>
      </c>
      <c r="C295">
        <f>INDEX(resultados!$A$2:$ZZ$439, 289, MATCH($B$3, resultados!$A$1:$ZZ$1, 0))</f>
        <v/>
      </c>
    </row>
    <row r="296">
      <c r="A296">
        <f>INDEX(resultados!$A$2:$ZZ$439, 290, MATCH($B$1, resultados!$A$1:$ZZ$1, 0))</f>
        <v/>
      </c>
      <c r="B296">
        <f>INDEX(resultados!$A$2:$ZZ$439, 290, MATCH($B$2, resultados!$A$1:$ZZ$1, 0))</f>
        <v/>
      </c>
      <c r="C296">
        <f>INDEX(resultados!$A$2:$ZZ$439, 290, MATCH($B$3, resultados!$A$1:$ZZ$1, 0))</f>
        <v/>
      </c>
    </row>
    <row r="297">
      <c r="A297">
        <f>INDEX(resultados!$A$2:$ZZ$439, 291, MATCH($B$1, resultados!$A$1:$ZZ$1, 0))</f>
        <v/>
      </c>
      <c r="B297">
        <f>INDEX(resultados!$A$2:$ZZ$439, 291, MATCH($B$2, resultados!$A$1:$ZZ$1, 0))</f>
        <v/>
      </c>
      <c r="C297">
        <f>INDEX(resultados!$A$2:$ZZ$439, 291, MATCH($B$3, resultados!$A$1:$ZZ$1, 0))</f>
        <v/>
      </c>
    </row>
    <row r="298">
      <c r="A298">
        <f>INDEX(resultados!$A$2:$ZZ$439, 292, MATCH($B$1, resultados!$A$1:$ZZ$1, 0))</f>
        <v/>
      </c>
      <c r="B298">
        <f>INDEX(resultados!$A$2:$ZZ$439, 292, MATCH($B$2, resultados!$A$1:$ZZ$1, 0))</f>
        <v/>
      </c>
      <c r="C298">
        <f>INDEX(resultados!$A$2:$ZZ$439, 292, MATCH($B$3, resultados!$A$1:$ZZ$1, 0))</f>
        <v/>
      </c>
    </row>
    <row r="299">
      <c r="A299">
        <f>INDEX(resultados!$A$2:$ZZ$439, 293, MATCH($B$1, resultados!$A$1:$ZZ$1, 0))</f>
        <v/>
      </c>
      <c r="B299">
        <f>INDEX(resultados!$A$2:$ZZ$439, 293, MATCH($B$2, resultados!$A$1:$ZZ$1, 0))</f>
        <v/>
      </c>
      <c r="C299">
        <f>INDEX(resultados!$A$2:$ZZ$439, 293, MATCH($B$3, resultados!$A$1:$ZZ$1, 0))</f>
        <v/>
      </c>
    </row>
    <row r="300">
      <c r="A300">
        <f>INDEX(resultados!$A$2:$ZZ$439, 294, MATCH($B$1, resultados!$A$1:$ZZ$1, 0))</f>
        <v/>
      </c>
      <c r="B300">
        <f>INDEX(resultados!$A$2:$ZZ$439, 294, MATCH($B$2, resultados!$A$1:$ZZ$1, 0))</f>
        <v/>
      </c>
      <c r="C300">
        <f>INDEX(resultados!$A$2:$ZZ$439, 294, MATCH($B$3, resultados!$A$1:$ZZ$1, 0))</f>
        <v/>
      </c>
    </row>
    <row r="301">
      <c r="A301">
        <f>INDEX(resultados!$A$2:$ZZ$439, 295, MATCH($B$1, resultados!$A$1:$ZZ$1, 0))</f>
        <v/>
      </c>
      <c r="B301">
        <f>INDEX(resultados!$A$2:$ZZ$439, 295, MATCH($B$2, resultados!$A$1:$ZZ$1, 0))</f>
        <v/>
      </c>
      <c r="C301">
        <f>INDEX(resultados!$A$2:$ZZ$439, 295, MATCH($B$3, resultados!$A$1:$ZZ$1, 0))</f>
        <v/>
      </c>
    </row>
    <row r="302">
      <c r="A302">
        <f>INDEX(resultados!$A$2:$ZZ$439, 296, MATCH($B$1, resultados!$A$1:$ZZ$1, 0))</f>
        <v/>
      </c>
      <c r="B302">
        <f>INDEX(resultados!$A$2:$ZZ$439, 296, MATCH($B$2, resultados!$A$1:$ZZ$1, 0))</f>
        <v/>
      </c>
      <c r="C302">
        <f>INDEX(resultados!$A$2:$ZZ$439, 296, MATCH($B$3, resultados!$A$1:$ZZ$1, 0))</f>
        <v/>
      </c>
    </row>
    <row r="303">
      <c r="A303">
        <f>INDEX(resultados!$A$2:$ZZ$439, 297, MATCH($B$1, resultados!$A$1:$ZZ$1, 0))</f>
        <v/>
      </c>
      <c r="B303">
        <f>INDEX(resultados!$A$2:$ZZ$439, 297, MATCH($B$2, resultados!$A$1:$ZZ$1, 0))</f>
        <v/>
      </c>
      <c r="C303">
        <f>INDEX(resultados!$A$2:$ZZ$439, 297, MATCH($B$3, resultados!$A$1:$ZZ$1, 0))</f>
        <v/>
      </c>
    </row>
    <row r="304">
      <c r="A304">
        <f>INDEX(resultados!$A$2:$ZZ$439, 298, MATCH($B$1, resultados!$A$1:$ZZ$1, 0))</f>
        <v/>
      </c>
      <c r="B304">
        <f>INDEX(resultados!$A$2:$ZZ$439, 298, MATCH($B$2, resultados!$A$1:$ZZ$1, 0))</f>
        <v/>
      </c>
      <c r="C304">
        <f>INDEX(resultados!$A$2:$ZZ$439, 298, MATCH($B$3, resultados!$A$1:$ZZ$1, 0))</f>
        <v/>
      </c>
    </row>
    <row r="305">
      <c r="A305">
        <f>INDEX(resultados!$A$2:$ZZ$439, 299, MATCH($B$1, resultados!$A$1:$ZZ$1, 0))</f>
        <v/>
      </c>
      <c r="B305">
        <f>INDEX(resultados!$A$2:$ZZ$439, 299, MATCH($B$2, resultados!$A$1:$ZZ$1, 0))</f>
        <v/>
      </c>
      <c r="C305">
        <f>INDEX(resultados!$A$2:$ZZ$439, 299, MATCH($B$3, resultados!$A$1:$ZZ$1, 0))</f>
        <v/>
      </c>
    </row>
    <row r="306">
      <c r="A306">
        <f>INDEX(resultados!$A$2:$ZZ$439, 300, MATCH($B$1, resultados!$A$1:$ZZ$1, 0))</f>
        <v/>
      </c>
      <c r="B306">
        <f>INDEX(resultados!$A$2:$ZZ$439, 300, MATCH($B$2, resultados!$A$1:$ZZ$1, 0))</f>
        <v/>
      </c>
      <c r="C306">
        <f>INDEX(resultados!$A$2:$ZZ$439, 300, MATCH($B$3, resultados!$A$1:$ZZ$1, 0))</f>
        <v/>
      </c>
    </row>
    <row r="307">
      <c r="A307">
        <f>INDEX(resultados!$A$2:$ZZ$439, 301, MATCH($B$1, resultados!$A$1:$ZZ$1, 0))</f>
        <v/>
      </c>
      <c r="B307">
        <f>INDEX(resultados!$A$2:$ZZ$439, 301, MATCH($B$2, resultados!$A$1:$ZZ$1, 0))</f>
        <v/>
      </c>
      <c r="C307">
        <f>INDEX(resultados!$A$2:$ZZ$439, 301, MATCH($B$3, resultados!$A$1:$ZZ$1, 0))</f>
        <v/>
      </c>
    </row>
    <row r="308">
      <c r="A308">
        <f>INDEX(resultados!$A$2:$ZZ$439, 302, MATCH($B$1, resultados!$A$1:$ZZ$1, 0))</f>
        <v/>
      </c>
      <c r="B308">
        <f>INDEX(resultados!$A$2:$ZZ$439, 302, MATCH($B$2, resultados!$A$1:$ZZ$1, 0))</f>
        <v/>
      </c>
      <c r="C308">
        <f>INDEX(resultados!$A$2:$ZZ$439, 302, MATCH($B$3, resultados!$A$1:$ZZ$1, 0))</f>
        <v/>
      </c>
    </row>
    <row r="309">
      <c r="A309">
        <f>INDEX(resultados!$A$2:$ZZ$439, 303, MATCH($B$1, resultados!$A$1:$ZZ$1, 0))</f>
        <v/>
      </c>
      <c r="B309">
        <f>INDEX(resultados!$A$2:$ZZ$439, 303, MATCH($B$2, resultados!$A$1:$ZZ$1, 0))</f>
        <v/>
      </c>
      <c r="C309">
        <f>INDEX(resultados!$A$2:$ZZ$439, 303, MATCH($B$3, resultados!$A$1:$ZZ$1, 0))</f>
        <v/>
      </c>
    </row>
    <row r="310">
      <c r="A310">
        <f>INDEX(resultados!$A$2:$ZZ$439, 304, MATCH($B$1, resultados!$A$1:$ZZ$1, 0))</f>
        <v/>
      </c>
      <c r="B310">
        <f>INDEX(resultados!$A$2:$ZZ$439, 304, MATCH($B$2, resultados!$A$1:$ZZ$1, 0))</f>
        <v/>
      </c>
      <c r="C310">
        <f>INDEX(resultados!$A$2:$ZZ$439, 304, MATCH($B$3, resultados!$A$1:$ZZ$1, 0))</f>
        <v/>
      </c>
    </row>
    <row r="311">
      <c r="A311">
        <f>INDEX(resultados!$A$2:$ZZ$439, 305, MATCH($B$1, resultados!$A$1:$ZZ$1, 0))</f>
        <v/>
      </c>
      <c r="B311">
        <f>INDEX(resultados!$A$2:$ZZ$439, 305, MATCH($B$2, resultados!$A$1:$ZZ$1, 0))</f>
        <v/>
      </c>
      <c r="C311">
        <f>INDEX(resultados!$A$2:$ZZ$439, 305, MATCH($B$3, resultados!$A$1:$ZZ$1, 0))</f>
        <v/>
      </c>
    </row>
    <row r="312">
      <c r="A312">
        <f>INDEX(resultados!$A$2:$ZZ$439, 306, MATCH($B$1, resultados!$A$1:$ZZ$1, 0))</f>
        <v/>
      </c>
      <c r="B312">
        <f>INDEX(resultados!$A$2:$ZZ$439, 306, MATCH($B$2, resultados!$A$1:$ZZ$1, 0))</f>
        <v/>
      </c>
      <c r="C312">
        <f>INDEX(resultados!$A$2:$ZZ$439, 306, MATCH($B$3, resultados!$A$1:$ZZ$1, 0))</f>
        <v/>
      </c>
    </row>
    <row r="313">
      <c r="A313">
        <f>INDEX(resultados!$A$2:$ZZ$439, 307, MATCH($B$1, resultados!$A$1:$ZZ$1, 0))</f>
        <v/>
      </c>
      <c r="B313">
        <f>INDEX(resultados!$A$2:$ZZ$439, 307, MATCH($B$2, resultados!$A$1:$ZZ$1, 0))</f>
        <v/>
      </c>
      <c r="C313">
        <f>INDEX(resultados!$A$2:$ZZ$439, 307, MATCH($B$3, resultados!$A$1:$ZZ$1, 0))</f>
        <v/>
      </c>
    </row>
    <row r="314">
      <c r="A314">
        <f>INDEX(resultados!$A$2:$ZZ$439, 308, MATCH($B$1, resultados!$A$1:$ZZ$1, 0))</f>
        <v/>
      </c>
      <c r="B314">
        <f>INDEX(resultados!$A$2:$ZZ$439, 308, MATCH($B$2, resultados!$A$1:$ZZ$1, 0))</f>
        <v/>
      </c>
      <c r="C314">
        <f>INDEX(resultados!$A$2:$ZZ$439, 308, MATCH($B$3, resultados!$A$1:$ZZ$1, 0))</f>
        <v/>
      </c>
    </row>
    <row r="315">
      <c r="A315">
        <f>INDEX(resultados!$A$2:$ZZ$439, 309, MATCH($B$1, resultados!$A$1:$ZZ$1, 0))</f>
        <v/>
      </c>
      <c r="B315">
        <f>INDEX(resultados!$A$2:$ZZ$439, 309, MATCH($B$2, resultados!$A$1:$ZZ$1, 0))</f>
        <v/>
      </c>
      <c r="C315">
        <f>INDEX(resultados!$A$2:$ZZ$439, 309, MATCH($B$3, resultados!$A$1:$ZZ$1, 0))</f>
        <v/>
      </c>
    </row>
    <row r="316">
      <c r="A316">
        <f>INDEX(resultados!$A$2:$ZZ$439, 310, MATCH($B$1, resultados!$A$1:$ZZ$1, 0))</f>
        <v/>
      </c>
      <c r="B316">
        <f>INDEX(resultados!$A$2:$ZZ$439, 310, MATCH($B$2, resultados!$A$1:$ZZ$1, 0))</f>
        <v/>
      </c>
      <c r="C316">
        <f>INDEX(resultados!$A$2:$ZZ$439, 310, MATCH($B$3, resultados!$A$1:$ZZ$1, 0))</f>
        <v/>
      </c>
    </row>
    <row r="317">
      <c r="A317">
        <f>INDEX(resultados!$A$2:$ZZ$439, 311, MATCH($B$1, resultados!$A$1:$ZZ$1, 0))</f>
        <v/>
      </c>
      <c r="B317">
        <f>INDEX(resultados!$A$2:$ZZ$439, 311, MATCH($B$2, resultados!$A$1:$ZZ$1, 0))</f>
        <v/>
      </c>
      <c r="C317">
        <f>INDEX(resultados!$A$2:$ZZ$439, 311, MATCH($B$3, resultados!$A$1:$ZZ$1, 0))</f>
        <v/>
      </c>
    </row>
    <row r="318">
      <c r="A318">
        <f>INDEX(resultados!$A$2:$ZZ$439, 312, MATCH($B$1, resultados!$A$1:$ZZ$1, 0))</f>
        <v/>
      </c>
      <c r="B318">
        <f>INDEX(resultados!$A$2:$ZZ$439, 312, MATCH($B$2, resultados!$A$1:$ZZ$1, 0))</f>
        <v/>
      </c>
      <c r="C318">
        <f>INDEX(resultados!$A$2:$ZZ$439, 312, MATCH($B$3, resultados!$A$1:$ZZ$1, 0))</f>
        <v/>
      </c>
    </row>
    <row r="319">
      <c r="A319">
        <f>INDEX(resultados!$A$2:$ZZ$439, 313, MATCH($B$1, resultados!$A$1:$ZZ$1, 0))</f>
        <v/>
      </c>
      <c r="B319">
        <f>INDEX(resultados!$A$2:$ZZ$439, 313, MATCH($B$2, resultados!$A$1:$ZZ$1, 0))</f>
        <v/>
      </c>
      <c r="C319">
        <f>INDEX(resultados!$A$2:$ZZ$439, 313, MATCH($B$3, resultados!$A$1:$ZZ$1, 0))</f>
        <v/>
      </c>
    </row>
    <row r="320">
      <c r="A320">
        <f>INDEX(resultados!$A$2:$ZZ$439, 314, MATCH($B$1, resultados!$A$1:$ZZ$1, 0))</f>
        <v/>
      </c>
      <c r="B320">
        <f>INDEX(resultados!$A$2:$ZZ$439, 314, MATCH($B$2, resultados!$A$1:$ZZ$1, 0))</f>
        <v/>
      </c>
      <c r="C320">
        <f>INDEX(resultados!$A$2:$ZZ$439, 314, MATCH($B$3, resultados!$A$1:$ZZ$1, 0))</f>
        <v/>
      </c>
    </row>
    <row r="321">
      <c r="A321">
        <f>INDEX(resultados!$A$2:$ZZ$439, 315, MATCH($B$1, resultados!$A$1:$ZZ$1, 0))</f>
        <v/>
      </c>
      <c r="B321">
        <f>INDEX(resultados!$A$2:$ZZ$439, 315, MATCH($B$2, resultados!$A$1:$ZZ$1, 0))</f>
        <v/>
      </c>
      <c r="C321">
        <f>INDEX(resultados!$A$2:$ZZ$439, 315, MATCH($B$3, resultados!$A$1:$ZZ$1, 0))</f>
        <v/>
      </c>
    </row>
    <row r="322">
      <c r="A322">
        <f>INDEX(resultados!$A$2:$ZZ$439, 316, MATCH($B$1, resultados!$A$1:$ZZ$1, 0))</f>
        <v/>
      </c>
      <c r="B322">
        <f>INDEX(resultados!$A$2:$ZZ$439, 316, MATCH($B$2, resultados!$A$1:$ZZ$1, 0))</f>
        <v/>
      </c>
      <c r="C322">
        <f>INDEX(resultados!$A$2:$ZZ$439, 316, MATCH($B$3, resultados!$A$1:$ZZ$1, 0))</f>
        <v/>
      </c>
    </row>
    <row r="323">
      <c r="A323">
        <f>INDEX(resultados!$A$2:$ZZ$439, 317, MATCH($B$1, resultados!$A$1:$ZZ$1, 0))</f>
        <v/>
      </c>
      <c r="B323">
        <f>INDEX(resultados!$A$2:$ZZ$439, 317, MATCH($B$2, resultados!$A$1:$ZZ$1, 0))</f>
        <v/>
      </c>
      <c r="C323">
        <f>INDEX(resultados!$A$2:$ZZ$439, 317, MATCH($B$3, resultados!$A$1:$ZZ$1, 0))</f>
        <v/>
      </c>
    </row>
    <row r="324">
      <c r="A324">
        <f>INDEX(resultados!$A$2:$ZZ$439, 318, MATCH($B$1, resultados!$A$1:$ZZ$1, 0))</f>
        <v/>
      </c>
      <c r="B324">
        <f>INDEX(resultados!$A$2:$ZZ$439, 318, MATCH($B$2, resultados!$A$1:$ZZ$1, 0))</f>
        <v/>
      </c>
      <c r="C324">
        <f>INDEX(resultados!$A$2:$ZZ$439, 318, MATCH($B$3, resultados!$A$1:$ZZ$1, 0))</f>
        <v/>
      </c>
    </row>
    <row r="325">
      <c r="A325">
        <f>INDEX(resultados!$A$2:$ZZ$439, 319, MATCH($B$1, resultados!$A$1:$ZZ$1, 0))</f>
        <v/>
      </c>
      <c r="B325">
        <f>INDEX(resultados!$A$2:$ZZ$439, 319, MATCH($B$2, resultados!$A$1:$ZZ$1, 0))</f>
        <v/>
      </c>
      <c r="C325">
        <f>INDEX(resultados!$A$2:$ZZ$439, 319, MATCH($B$3, resultados!$A$1:$ZZ$1, 0))</f>
        <v/>
      </c>
    </row>
    <row r="326">
      <c r="A326">
        <f>INDEX(resultados!$A$2:$ZZ$439, 320, MATCH($B$1, resultados!$A$1:$ZZ$1, 0))</f>
        <v/>
      </c>
      <c r="B326">
        <f>INDEX(resultados!$A$2:$ZZ$439, 320, MATCH($B$2, resultados!$A$1:$ZZ$1, 0))</f>
        <v/>
      </c>
      <c r="C326">
        <f>INDEX(resultados!$A$2:$ZZ$439, 320, MATCH($B$3, resultados!$A$1:$ZZ$1, 0))</f>
        <v/>
      </c>
    </row>
    <row r="327">
      <c r="A327">
        <f>INDEX(resultados!$A$2:$ZZ$439, 321, MATCH($B$1, resultados!$A$1:$ZZ$1, 0))</f>
        <v/>
      </c>
      <c r="B327">
        <f>INDEX(resultados!$A$2:$ZZ$439, 321, MATCH($B$2, resultados!$A$1:$ZZ$1, 0))</f>
        <v/>
      </c>
      <c r="C327">
        <f>INDEX(resultados!$A$2:$ZZ$439, 321, MATCH($B$3, resultados!$A$1:$ZZ$1, 0))</f>
        <v/>
      </c>
    </row>
    <row r="328">
      <c r="A328">
        <f>INDEX(resultados!$A$2:$ZZ$439, 322, MATCH($B$1, resultados!$A$1:$ZZ$1, 0))</f>
        <v/>
      </c>
      <c r="B328">
        <f>INDEX(resultados!$A$2:$ZZ$439, 322, MATCH($B$2, resultados!$A$1:$ZZ$1, 0))</f>
        <v/>
      </c>
      <c r="C328">
        <f>INDEX(resultados!$A$2:$ZZ$439, 322, MATCH($B$3, resultados!$A$1:$ZZ$1, 0))</f>
        <v/>
      </c>
    </row>
    <row r="329">
      <c r="A329">
        <f>INDEX(resultados!$A$2:$ZZ$439, 323, MATCH($B$1, resultados!$A$1:$ZZ$1, 0))</f>
        <v/>
      </c>
      <c r="B329">
        <f>INDEX(resultados!$A$2:$ZZ$439, 323, MATCH($B$2, resultados!$A$1:$ZZ$1, 0))</f>
        <v/>
      </c>
      <c r="C329">
        <f>INDEX(resultados!$A$2:$ZZ$439, 323, MATCH($B$3, resultados!$A$1:$ZZ$1, 0))</f>
        <v/>
      </c>
    </row>
    <row r="330">
      <c r="A330">
        <f>INDEX(resultados!$A$2:$ZZ$439, 324, MATCH($B$1, resultados!$A$1:$ZZ$1, 0))</f>
        <v/>
      </c>
      <c r="B330">
        <f>INDEX(resultados!$A$2:$ZZ$439, 324, MATCH($B$2, resultados!$A$1:$ZZ$1, 0))</f>
        <v/>
      </c>
      <c r="C330">
        <f>INDEX(resultados!$A$2:$ZZ$439, 324, MATCH($B$3, resultados!$A$1:$ZZ$1, 0))</f>
        <v/>
      </c>
    </row>
    <row r="331">
      <c r="A331">
        <f>INDEX(resultados!$A$2:$ZZ$439, 325, MATCH($B$1, resultados!$A$1:$ZZ$1, 0))</f>
        <v/>
      </c>
      <c r="B331">
        <f>INDEX(resultados!$A$2:$ZZ$439, 325, MATCH($B$2, resultados!$A$1:$ZZ$1, 0))</f>
        <v/>
      </c>
      <c r="C331">
        <f>INDEX(resultados!$A$2:$ZZ$439, 325, MATCH($B$3, resultados!$A$1:$ZZ$1, 0))</f>
        <v/>
      </c>
    </row>
    <row r="332">
      <c r="A332">
        <f>INDEX(resultados!$A$2:$ZZ$439, 326, MATCH($B$1, resultados!$A$1:$ZZ$1, 0))</f>
        <v/>
      </c>
      <c r="B332">
        <f>INDEX(resultados!$A$2:$ZZ$439, 326, MATCH($B$2, resultados!$A$1:$ZZ$1, 0))</f>
        <v/>
      </c>
      <c r="C332">
        <f>INDEX(resultados!$A$2:$ZZ$439, 326, MATCH($B$3, resultados!$A$1:$ZZ$1, 0))</f>
        <v/>
      </c>
    </row>
    <row r="333">
      <c r="A333">
        <f>INDEX(resultados!$A$2:$ZZ$439, 327, MATCH($B$1, resultados!$A$1:$ZZ$1, 0))</f>
        <v/>
      </c>
      <c r="B333">
        <f>INDEX(resultados!$A$2:$ZZ$439, 327, MATCH($B$2, resultados!$A$1:$ZZ$1, 0))</f>
        <v/>
      </c>
      <c r="C333">
        <f>INDEX(resultados!$A$2:$ZZ$439, 327, MATCH($B$3, resultados!$A$1:$ZZ$1, 0))</f>
        <v/>
      </c>
    </row>
    <row r="334">
      <c r="A334">
        <f>INDEX(resultados!$A$2:$ZZ$439, 328, MATCH($B$1, resultados!$A$1:$ZZ$1, 0))</f>
        <v/>
      </c>
      <c r="B334">
        <f>INDEX(resultados!$A$2:$ZZ$439, 328, MATCH($B$2, resultados!$A$1:$ZZ$1, 0))</f>
        <v/>
      </c>
      <c r="C334">
        <f>INDEX(resultados!$A$2:$ZZ$439, 328, MATCH($B$3, resultados!$A$1:$ZZ$1, 0))</f>
        <v/>
      </c>
    </row>
    <row r="335">
      <c r="A335">
        <f>INDEX(resultados!$A$2:$ZZ$439, 329, MATCH($B$1, resultados!$A$1:$ZZ$1, 0))</f>
        <v/>
      </c>
      <c r="B335">
        <f>INDEX(resultados!$A$2:$ZZ$439, 329, MATCH($B$2, resultados!$A$1:$ZZ$1, 0))</f>
        <v/>
      </c>
      <c r="C335">
        <f>INDEX(resultados!$A$2:$ZZ$439, 329, MATCH($B$3, resultados!$A$1:$ZZ$1, 0))</f>
        <v/>
      </c>
    </row>
    <row r="336">
      <c r="A336">
        <f>INDEX(resultados!$A$2:$ZZ$439, 330, MATCH($B$1, resultados!$A$1:$ZZ$1, 0))</f>
        <v/>
      </c>
      <c r="B336">
        <f>INDEX(resultados!$A$2:$ZZ$439, 330, MATCH($B$2, resultados!$A$1:$ZZ$1, 0))</f>
        <v/>
      </c>
      <c r="C336">
        <f>INDEX(resultados!$A$2:$ZZ$439, 330, MATCH($B$3, resultados!$A$1:$ZZ$1, 0))</f>
        <v/>
      </c>
    </row>
    <row r="337">
      <c r="A337">
        <f>INDEX(resultados!$A$2:$ZZ$439, 331, MATCH($B$1, resultados!$A$1:$ZZ$1, 0))</f>
        <v/>
      </c>
      <c r="B337">
        <f>INDEX(resultados!$A$2:$ZZ$439, 331, MATCH($B$2, resultados!$A$1:$ZZ$1, 0))</f>
        <v/>
      </c>
      <c r="C337">
        <f>INDEX(resultados!$A$2:$ZZ$439, 331, MATCH($B$3, resultados!$A$1:$ZZ$1, 0))</f>
        <v/>
      </c>
    </row>
    <row r="338">
      <c r="A338">
        <f>INDEX(resultados!$A$2:$ZZ$439, 332, MATCH($B$1, resultados!$A$1:$ZZ$1, 0))</f>
        <v/>
      </c>
      <c r="B338">
        <f>INDEX(resultados!$A$2:$ZZ$439, 332, MATCH($B$2, resultados!$A$1:$ZZ$1, 0))</f>
        <v/>
      </c>
      <c r="C338">
        <f>INDEX(resultados!$A$2:$ZZ$439, 332, MATCH($B$3, resultados!$A$1:$ZZ$1, 0))</f>
        <v/>
      </c>
    </row>
    <row r="339">
      <c r="A339">
        <f>INDEX(resultados!$A$2:$ZZ$439, 333, MATCH($B$1, resultados!$A$1:$ZZ$1, 0))</f>
        <v/>
      </c>
      <c r="B339">
        <f>INDEX(resultados!$A$2:$ZZ$439, 333, MATCH($B$2, resultados!$A$1:$ZZ$1, 0))</f>
        <v/>
      </c>
      <c r="C339">
        <f>INDEX(resultados!$A$2:$ZZ$439, 333, MATCH($B$3, resultados!$A$1:$ZZ$1, 0))</f>
        <v/>
      </c>
    </row>
    <row r="340">
      <c r="A340">
        <f>INDEX(resultados!$A$2:$ZZ$439, 334, MATCH($B$1, resultados!$A$1:$ZZ$1, 0))</f>
        <v/>
      </c>
      <c r="B340">
        <f>INDEX(resultados!$A$2:$ZZ$439, 334, MATCH($B$2, resultados!$A$1:$ZZ$1, 0))</f>
        <v/>
      </c>
      <c r="C340">
        <f>INDEX(resultados!$A$2:$ZZ$439, 334, MATCH($B$3, resultados!$A$1:$ZZ$1, 0))</f>
        <v/>
      </c>
    </row>
    <row r="341">
      <c r="A341">
        <f>INDEX(resultados!$A$2:$ZZ$439, 335, MATCH($B$1, resultados!$A$1:$ZZ$1, 0))</f>
        <v/>
      </c>
      <c r="B341">
        <f>INDEX(resultados!$A$2:$ZZ$439, 335, MATCH($B$2, resultados!$A$1:$ZZ$1, 0))</f>
        <v/>
      </c>
      <c r="C341">
        <f>INDEX(resultados!$A$2:$ZZ$439, 335, MATCH($B$3, resultados!$A$1:$ZZ$1, 0))</f>
        <v/>
      </c>
    </row>
    <row r="342">
      <c r="A342">
        <f>INDEX(resultados!$A$2:$ZZ$439, 336, MATCH($B$1, resultados!$A$1:$ZZ$1, 0))</f>
        <v/>
      </c>
      <c r="B342">
        <f>INDEX(resultados!$A$2:$ZZ$439, 336, MATCH($B$2, resultados!$A$1:$ZZ$1, 0))</f>
        <v/>
      </c>
      <c r="C342">
        <f>INDEX(resultados!$A$2:$ZZ$439, 336, MATCH($B$3, resultados!$A$1:$ZZ$1, 0))</f>
        <v/>
      </c>
    </row>
    <row r="343">
      <c r="A343">
        <f>INDEX(resultados!$A$2:$ZZ$439, 337, MATCH($B$1, resultados!$A$1:$ZZ$1, 0))</f>
        <v/>
      </c>
      <c r="B343">
        <f>INDEX(resultados!$A$2:$ZZ$439, 337, MATCH($B$2, resultados!$A$1:$ZZ$1, 0))</f>
        <v/>
      </c>
      <c r="C343">
        <f>INDEX(resultados!$A$2:$ZZ$439, 337, MATCH($B$3, resultados!$A$1:$ZZ$1, 0))</f>
        <v/>
      </c>
    </row>
    <row r="344">
      <c r="A344">
        <f>INDEX(resultados!$A$2:$ZZ$439, 338, MATCH($B$1, resultados!$A$1:$ZZ$1, 0))</f>
        <v/>
      </c>
      <c r="B344">
        <f>INDEX(resultados!$A$2:$ZZ$439, 338, MATCH($B$2, resultados!$A$1:$ZZ$1, 0))</f>
        <v/>
      </c>
      <c r="C344">
        <f>INDEX(resultados!$A$2:$ZZ$439, 338, MATCH($B$3, resultados!$A$1:$ZZ$1, 0))</f>
        <v/>
      </c>
    </row>
    <row r="345">
      <c r="A345">
        <f>INDEX(resultados!$A$2:$ZZ$439, 339, MATCH($B$1, resultados!$A$1:$ZZ$1, 0))</f>
        <v/>
      </c>
      <c r="B345">
        <f>INDEX(resultados!$A$2:$ZZ$439, 339, MATCH($B$2, resultados!$A$1:$ZZ$1, 0))</f>
        <v/>
      </c>
      <c r="C345">
        <f>INDEX(resultados!$A$2:$ZZ$439, 339, MATCH($B$3, resultados!$A$1:$ZZ$1, 0))</f>
        <v/>
      </c>
    </row>
    <row r="346">
      <c r="A346">
        <f>INDEX(resultados!$A$2:$ZZ$439, 340, MATCH($B$1, resultados!$A$1:$ZZ$1, 0))</f>
        <v/>
      </c>
      <c r="B346">
        <f>INDEX(resultados!$A$2:$ZZ$439, 340, MATCH($B$2, resultados!$A$1:$ZZ$1, 0))</f>
        <v/>
      </c>
      <c r="C346">
        <f>INDEX(resultados!$A$2:$ZZ$439, 340, MATCH($B$3, resultados!$A$1:$ZZ$1, 0))</f>
        <v/>
      </c>
    </row>
    <row r="347">
      <c r="A347">
        <f>INDEX(resultados!$A$2:$ZZ$439, 341, MATCH($B$1, resultados!$A$1:$ZZ$1, 0))</f>
        <v/>
      </c>
      <c r="B347">
        <f>INDEX(resultados!$A$2:$ZZ$439, 341, MATCH($B$2, resultados!$A$1:$ZZ$1, 0))</f>
        <v/>
      </c>
      <c r="C347">
        <f>INDEX(resultados!$A$2:$ZZ$439, 341, MATCH($B$3, resultados!$A$1:$ZZ$1, 0))</f>
        <v/>
      </c>
    </row>
    <row r="348">
      <c r="A348">
        <f>INDEX(resultados!$A$2:$ZZ$439, 342, MATCH($B$1, resultados!$A$1:$ZZ$1, 0))</f>
        <v/>
      </c>
      <c r="B348">
        <f>INDEX(resultados!$A$2:$ZZ$439, 342, MATCH($B$2, resultados!$A$1:$ZZ$1, 0))</f>
        <v/>
      </c>
      <c r="C348">
        <f>INDEX(resultados!$A$2:$ZZ$439, 342, MATCH($B$3, resultados!$A$1:$ZZ$1, 0))</f>
        <v/>
      </c>
    </row>
    <row r="349">
      <c r="A349">
        <f>INDEX(resultados!$A$2:$ZZ$439, 343, MATCH($B$1, resultados!$A$1:$ZZ$1, 0))</f>
        <v/>
      </c>
      <c r="B349">
        <f>INDEX(resultados!$A$2:$ZZ$439, 343, MATCH($B$2, resultados!$A$1:$ZZ$1, 0))</f>
        <v/>
      </c>
      <c r="C349">
        <f>INDEX(resultados!$A$2:$ZZ$439, 343, MATCH($B$3, resultados!$A$1:$ZZ$1, 0))</f>
        <v/>
      </c>
    </row>
    <row r="350">
      <c r="A350">
        <f>INDEX(resultados!$A$2:$ZZ$439, 344, MATCH($B$1, resultados!$A$1:$ZZ$1, 0))</f>
        <v/>
      </c>
      <c r="B350">
        <f>INDEX(resultados!$A$2:$ZZ$439, 344, MATCH($B$2, resultados!$A$1:$ZZ$1, 0))</f>
        <v/>
      </c>
      <c r="C350">
        <f>INDEX(resultados!$A$2:$ZZ$439, 344, MATCH($B$3, resultados!$A$1:$ZZ$1, 0))</f>
        <v/>
      </c>
    </row>
    <row r="351">
      <c r="A351">
        <f>INDEX(resultados!$A$2:$ZZ$439, 345, MATCH($B$1, resultados!$A$1:$ZZ$1, 0))</f>
        <v/>
      </c>
      <c r="B351">
        <f>INDEX(resultados!$A$2:$ZZ$439, 345, MATCH($B$2, resultados!$A$1:$ZZ$1, 0))</f>
        <v/>
      </c>
      <c r="C351">
        <f>INDEX(resultados!$A$2:$ZZ$439, 345, MATCH($B$3, resultados!$A$1:$ZZ$1, 0))</f>
        <v/>
      </c>
    </row>
    <row r="352">
      <c r="A352">
        <f>INDEX(resultados!$A$2:$ZZ$439, 346, MATCH($B$1, resultados!$A$1:$ZZ$1, 0))</f>
        <v/>
      </c>
      <c r="B352">
        <f>INDEX(resultados!$A$2:$ZZ$439, 346, MATCH($B$2, resultados!$A$1:$ZZ$1, 0))</f>
        <v/>
      </c>
      <c r="C352">
        <f>INDEX(resultados!$A$2:$ZZ$439, 346, MATCH($B$3, resultados!$A$1:$ZZ$1, 0))</f>
        <v/>
      </c>
    </row>
    <row r="353">
      <c r="A353">
        <f>INDEX(resultados!$A$2:$ZZ$439, 347, MATCH($B$1, resultados!$A$1:$ZZ$1, 0))</f>
        <v/>
      </c>
      <c r="B353">
        <f>INDEX(resultados!$A$2:$ZZ$439, 347, MATCH($B$2, resultados!$A$1:$ZZ$1, 0))</f>
        <v/>
      </c>
      <c r="C353">
        <f>INDEX(resultados!$A$2:$ZZ$439, 347, MATCH($B$3, resultados!$A$1:$ZZ$1, 0))</f>
        <v/>
      </c>
    </row>
    <row r="354">
      <c r="A354">
        <f>INDEX(resultados!$A$2:$ZZ$439, 348, MATCH($B$1, resultados!$A$1:$ZZ$1, 0))</f>
        <v/>
      </c>
      <c r="B354">
        <f>INDEX(resultados!$A$2:$ZZ$439, 348, MATCH($B$2, resultados!$A$1:$ZZ$1, 0))</f>
        <v/>
      </c>
      <c r="C354">
        <f>INDEX(resultados!$A$2:$ZZ$439, 348, MATCH($B$3, resultados!$A$1:$ZZ$1, 0))</f>
        <v/>
      </c>
    </row>
    <row r="355">
      <c r="A355">
        <f>INDEX(resultados!$A$2:$ZZ$439, 349, MATCH($B$1, resultados!$A$1:$ZZ$1, 0))</f>
        <v/>
      </c>
      <c r="B355">
        <f>INDEX(resultados!$A$2:$ZZ$439, 349, MATCH($B$2, resultados!$A$1:$ZZ$1, 0))</f>
        <v/>
      </c>
      <c r="C355">
        <f>INDEX(resultados!$A$2:$ZZ$439, 349, MATCH($B$3, resultados!$A$1:$ZZ$1, 0))</f>
        <v/>
      </c>
    </row>
    <row r="356">
      <c r="A356">
        <f>INDEX(resultados!$A$2:$ZZ$439, 350, MATCH($B$1, resultados!$A$1:$ZZ$1, 0))</f>
        <v/>
      </c>
      <c r="B356">
        <f>INDEX(resultados!$A$2:$ZZ$439, 350, MATCH($B$2, resultados!$A$1:$ZZ$1, 0))</f>
        <v/>
      </c>
      <c r="C356">
        <f>INDEX(resultados!$A$2:$ZZ$439, 350, MATCH($B$3, resultados!$A$1:$ZZ$1, 0))</f>
        <v/>
      </c>
    </row>
    <row r="357">
      <c r="A357">
        <f>INDEX(resultados!$A$2:$ZZ$439, 351, MATCH($B$1, resultados!$A$1:$ZZ$1, 0))</f>
        <v/>
      </c>
      <c r="B357">
        <f>INDEX(resultados!$A$2:$ZZ$439, 351, MATCH($B$2, resultados!$A$1:$ZZ$1, 0))</f>
        <v/>
      </c>
      <c r="C357">
        <f>INDEX(resultados!$A$2:$ZZ$439, 351, MATCH($B$3, resultados!$A$1:$ZZ$1, 0))</f>
        <v/>
      </c>
    </row>
    <row r="358">
      <c r="A358">
        <f>INDEX(resultados!$A$2:$ZZ$439, 352, MATCH($B$1, resultados!$A$1:$ZZ$1, 0))</f>
        <v/>
      </c>
      <c r="B358">
        <f>INDEX(resultados!$A$2:$ZZ$439, 352, MATCH($B$2, resultados!$A$1:$ZZ$1, 0))</f>
        <v/>
      </c>
      <c r="C358">
        <f>INDEX(resultados!$A$2:$ZZ$439, 352, MATCH($B$3, resultados!$A$1:$ZZ$1, 0))</f>
        <v/>
      </c>
    </row>
    <row r="359">
      <c r="A359">
        <f>INDEX(resultados!$A$2:$ZZ$439, 353, MATCH($B$1, resultados!$A$1:$ZZ$1, 0))</f>
        <v/>
      </c>
      <c r="B359">
        <f>INDEX(resultados!$A$2:$ZZ$439, 353, MATCH($B$2, resultados!$A$1:$ZZ$1, 0))</f>
        <v/>
      </c>
      <c r="C359">
        <f>INDEX(resultados!$A$2:$ZZ$439, 353, MATCH($B$3, resultados!$A$1:$ZZ$1, 0))</f>
        <v/>
      </c>
    </row>
    <row r="360">
      <c r="A360">
        <f>INDEX(resultados!$A$2:$ZZ$439, 354, MATCH($B$1, resultados!$A$1:$ZZ$1, 0))</f>
        <v/>
      </c>
      <c r="B360">
        <f>INDEX(resultados!$A$2:$ZZ$439, 354, MATCH($B$2, resultados!$A$1:$ZZ$1, 0))</f>
        <v/>
      </c>
      <c r="C360">
        <f>INDEX(resultados!$A$2:$ZZ$439, 354, MATCH($B$3, resultados!$A$1:$ZZ$1, 0))</f>
        <v/>
      </c>
    </row>
    <row r="361">
      <c r="A361">
        <f>INDEX(resultados!$A$2:$ZZ$439, 355, MATCH($B$1, resultados!$A$1:$ZZ$1, 0))</f>
        <v/>
      </c>
      <c r="B361">
        <f>INDEX(resultados!$A$2:$ZZ$439, 355, MATCH($B$2, resultados!$A$1:$ZZ$1, 0))</f>
        <v/>
      </c>
      <c r="C361">
        <f>INDEX(resultados!$A$2:$ZZ$439, 355, MATCH($B$3, resultados!$A$1:$ZZ$1, 0))</f>
        <v/>
      </c>
    </row>
    <row r="362">
      <c r="A362">
        <f>INDEX(resultados!$A$2:$ZZ$439, 356, MATCH($B$1, resultados!$A$1:$ZZ$1, 0))</f>
        <v/>
      </c>
      <c r="B362">
        <f>INDEX(resultados!$A$2:$ZZ$439, 356, MATCH($B$2, resultados!$A$1:$ZZ$1, 0))</f>
        <v/>
      </c>
      <c r="C362">
        <f>INDEX(resultados!$A$2:$ZZ$439, 356, MATCH($B$3, resultados!$A$1:$ZZ$1, 0))</f>
        <v/>
      </c>
    </row>
    <row r="363">
      <c r="A363">
        <f>INDEX(resultados!$A$2:$ZZ$439, 357, MATCH($B$1, resultados!$A$1:$ZZ$1, 0))</f>
        <v/>
      </c>
      <c r="B363">
        <f>INDEX(resultados!$A$2:$ZZ$439, 357, MATCH($B$2, resultados!$A$1:$ZZ$1, 0))</f>
        <v/>
      </c>
      <c r="C363">
        <f>INDEX(resultados!$A$2:$ZZ$439, 357, MATCH($B$3, resultados!$A$1:$ZZ$1, 0))</f>
        <v/>
      </c>
    </row>
    <row r="364">
      <c r="A364">
        <f>INDEX(resultados!$A$2:$ZZ$439, 358, MATCH($B$1, resultados!$A$1:$ZZ$1, 0))</f>
        <v/>
      </c>
      <c r="B364">
        <f>INDEX(resultados!$A$2:$ZZ$439, 358, MATCH($B$2, resultados!$A$1:$ZZ$1, 0))</f>
        <v/>
      </c>
      <c r="C364">
        <f>INDEX(resultados!$A$2:$ZZ$439, 358, MATCH($B$3, resultados!$A$1:$ZZ$1, 0))</f>
        <v/>
      </c>
    </row>
    <row r="365">
      <c r="A365">
        <f>INDEX(resultados!$A$2:$ZZ$439, 359, MATCH($B$1, resultados!$A$1:$ZZ$1, 0))</f>
        <v/>
      </c>
      <c r="B365">
        <f>INDEX(resultados!$A$2:$ZZ$439, 359, MATCH($B$2, resultados!$A$1:$ZZ$1, 0))</f>
        <v/>
      </c>
      <c r="C365">
        <f>INDEX(resultados!$A$2:$ZZ$439, 359, MATCH($B$3, resultados!$A$1:$ZZ$1, 0))</f>
        <v/>
      </c>
    </row>
    <row r="366">
      <c r="A366">
        <f>INDEX(resultados!$A$2:$ZZ$439, 360, MATCH($B$1, resultados!$A$1:$ZZ$1, 0))</f>
        <v/>
      </c>
      <c r="B366">
        <f>INDEX(resultados!$A$2:$ZZ$439, 360, MATCH($B$2, resultados!$A$1:$ZZ$1, 0))</f>
        <v/>
      </c>
      <c r="C366">
        <f>INDEX(resultados!$A$2:$ZZ$439, 360, MATCH($B$3, resultados!$A$1:$ZZ$1, 0))</f>
        <v/>
      </c>
    </row>
    <row r="367">
      <c r="A367">
        <f>INDEX(resultados!$A$2:$ZZ$439, 361, MATCH($B$1, resultados!$A$1:$ZZ$1, 0))</f>
        <v/>
      </c>
      <c r="B367">
        <f>INDEX(resultados!$A$2:$ZZ$439, 361, MATCH($B$2, resultados!$A$1:$ZZ$1, 0))</f>
        <v/>
      </c>
      <c r="C367">
        <f>INDEX(resultados!$A$2:$ZZ$439, 361, MATCH($B$3, resultados!$A$1:$ZZ$1, 0))</f>
        <v/>
      </c>
    </row>
    <row r="368">
      <c r="A368">
        <f>INDEX(resultados!$A$2:$ZZ$439, 362, MATCH($B$1, resultados!$A$1:$ZZ$1, 0))</f>
        <v/>
      </c>
      <c r="B368">
        <f>INDEX(resultados!$A$2:$ZZ$439, 362, MATCH($B$2, resultados!$A$1:$ZZ$1, 0))</f>
        <v/>
      </c>
      <c r="C368">
        <f>INDEX(resultados!$A$2:$ZZ$439, 362, MATCH($B$3, resultados!$A$1:$ZZ$1, 0))</f>
        <v/>
      </c>
    </row>
    <row r="369">
      <c r="A369">
        <f>INDEX(resultados!$A$2:$ZZ$439, 363, MATCH($B$1, resultados!$A$1:$ZZ$1, 0))</f>
        <v/>
      </c>
      <c r="B369">
        <f>INDEX(resultados!$A$2:$ZZ$439, 363, MATCH($B$2, resultados!$A$1:$ZZ$1, 0))</f>
        <v/>
      </c>
      <c r="C369">
        <f>INDEX(resultados!$A$2:$ZZ$439, 363, MATCH($B$3, resultados!$A$1:$ZZ$1, 0))</f>
        <v/>
      </c>
    </row>
    <row r="370">
      <c r="A370">
        <f>INDEX(resultados!$A$2:$ZZ$439, 364, MATCH($B$1, resultados!$A$1:$ZZ$1, 0))</f>
        <v/>
      </c>
      <c r="B370">
        <f>INDEX(resultados!$A$2:$ZZ$439, 364, MATCH($B$2, resultados!$A$1:$ZZ$1, 0))</f>
        <v/>
      </c>
      <c r="C370">
        <f>INDEX(resultados!$A$2:$ZZ$439, 364, MATCH($B$3, resultados!$A$1:$ZZ$1, 0))</f>
        <v/>
      </c>
    </row>
    <row r="371">
      <c r="A371">
        <f>INDEX(resultados!$A$2:$ZZ$439, 365, MATCH($B$1, resultados!$A$1:$ZZ$1, 0))</f>
        <v/>
      </c>
      <c r="B371">
        <f>INDEX(resultados!$A$2:$ZZ$439, 365, MATCH($B$2, resultados!$A$1:$ZZ$1, 0))</f>
        <v/>
      </c>
      <c r="C371">
        <f>INDEX(resultados!$A$2:$ZZ$439, 365, MATCH($B$3, resultados!$A$1:$ZZ$1, 0))</f>
        <v/>
      </c>
    </row>
    <row r="372">
      <c r="A372">
        <f>INDEX(resultados!$A$2:$ZZ$439, 366, MATCH($B$1, resultados!$A$1:$ZZ$1, 0))</f>
        <v/>
      </c>
      <c r="B372">
        <f>INDEX(resultados!$A$2:$ZZ$439, 366, MATCH($B$2, resultados!$A$1:$ZZ$1, 0))</f>
        <v/>
      </c>
      <c r="C372">
        <f>INDEX(resultados!$A$2:$ZZ$439, 366, MATCH($B$3, resultados!$A$1:$ZZ$1, 0))</f>
        <v/>
      </c>
    </row>
    <row r="373">
      <c r="A373">
        <f>INDEX(resultados!$A$2:$ZZ$439, 367, MATCH($B$1, resultados!$A$1:$ZZ$1, 0))</f>
        <v/>
      </c>
      <c r="B373">
        <f>INDEX(resultados!$A$2:$ZZ$439, 367, MATCH($B$2, resultados!$A$1:$ZZ$1, 0))</f>
        <v/>
      </c>
      <c r="C373">
        <f>INDEX(resultados!$A$2:$ZZ$439, 367, MATCH($B$3, resultados!$A$1:$ZZ$1, 0))</f>
        <v/>
      </c>
    </row>
    <row r="374">
      <c r="A374">
        <f>INDEX(resultados!$A$2:$ZZ$439, 368, MATCH($B$1, resultados!$A$1:$ZZ$1, 0))</f>
        <v/>
      </c>
      <c r="B374">
        <f>INDEX(resultados!$A$2:$ZZ$439, 368, MATCH($B$2, resultados!$A$1:$ZZ$1, 0))</f>
        <v/>
      </c>
      <c r="C374">
        <f>INDEX(resultados!$A$2:$ZZ$439, 368, MATCH($B$3, resultados!$A$1:$ZZ$1, 0))</f>
        <v/>
      </c>
    </row>
    <row r="375">
      <c r="A375">
        <f>INDEX(resultados!$A$2:$ZZ$439, 369, MATCH($B$1, resultados!$A$1:$ZZ$1, 0))</f>
        <v/>
      </c>
      <c r="B375">
        <f>INDEX(resultados!$A$2:$ZZ$439, 369, MATCH($B$2, resultados!$A$1:$ZZ$1, 0))</f>
        <v/>
      </c>
      <c r="C375">
        <f>INDEX(resultados!$A$2:$ZZ$439, 369, MATCH($B$3, resultados!$A$1:$ZZ$1, 0))</f>
        <v/>
      </c>
    </row>
    <row r="376">
      <c r="A376">
        <f>INDEX(resultados!$A$2:$ZZ$439, 370, MATCH($B$1, resultados!$A$1:$ZZ$1, 0))</f>
        <v/>
      </c>
      <c r="B376">
        <f>INDEX(resultados!$A$2:$ZZ$439, 370, MATCH($B$2, resultados!$A$1:$ZZ$1, 0))</f>
        <v/>
      </c>
      <c r="C376">
        <f>INDEX(resultados!$A$2:$ZZ$439, 370, MATCH($B$3, resultados!$A$1:$ZZ$1, 0))</f>
        <v/>
      </c>
    </row>
    <row r="377">
      <c r="A377">
        <f>INDEX(resultados!$A$2:$ZZ$439, 371, MATCH($B$1, resultados!$A$1:$ZZ$1, 0))</f>
        <v/>
      </c>
      <c r="B377">
        <f>INDEX(resultados!$A$2:$ZZ$439, 371, MATCH($B$2, resultados!$A$1:$ZZ$1, 0))</f>
        <v/>
      </c>
      <c r="C377">
        <f>INDEX(resultados!$A$2:$ZZ$439, 371, MATCH($B$3, resultados!$A$1:$ZZ$1, 0))</f>
        <v/>
      </c>
    </row>
    <row r="378">
      <c r="A378">
        <f>INDEX(resultados!$A$2:$ZZ$439, 372, MATCH($B$1, resultados!$A$1:$ZZ$1, 0))</f>
        <v/>
      </c>
      <c r="B378">
        <f>INDEX(resultados!$A$2:$ZZ$439, 372, MATCH($B$2, resultados!$A$1:$ZZ$1, 0))</f>
        <v/>
      </c>
      <c r="C378">
        <f>INDEX(resultados!$A$2:$ZZ$439, 372, MATCH($B$3, resultados!$A$1:$ZZ$1, 0))</f>
        <v/>
      </c>
    </row>
    <row r="379">
      <c r="A379">
        <f>INDEX(resultados!$A$2:$ZZ$439, 373, MATCH($B$1, resultados!$A$1:$ZZ$1, 0))</f>
        <v/>
      </c>
      <c r="B379">
        <f>INDEX(resultados!$A$2:$ZZ$439, 373, MATCH($B$2, resultados!$A$1:$ZZ$1, 0))</f>
        <v/>
      </c>
      <c r="C379">
        <f>INDEX(resultados!$A$2:$ZZ$439, 373, MATCH($B$3, resultados!$A$1:$ZZ$1, 0))</f>
        <v/>
      </c>
    </row>
    <row r="380">
      <c r="A380">
        <f>INDEX(resultados!$A$2:$ZZ$439, 374, MATCH($B$1, resultados!$A$1:$ZZ$1, 0))</f>
        <v/>
      </c>
      <c r="B380">
        <f>INDEX(resultados!$A$2:$ZZ$439, 374, MATCH($B$2, resultados!$A$1:$ZZ$1, 0))</f>
        <v/>
      </c>
      <c r="C380">
        <f>INDEX(resultados!$A$2:$ZZ$439, 374, MATCH($B$3, resultados!$A$1:$ZZ$1, 0))</f>
        <v/>
      </c>
    </row>
    <row r="381">
      <c r="A381">
        <f>INDEX(resultados!$A$2:$ZZ$439, 375, MATCH($B$1, resultados!$A$1:$ZZ$1, 0))</f>
        <v/>
      </c>
      <c r="B381">
        <f>INDEX(resultados!$A$2:$ZZ$439, 375, MATCH($B$2, resultados!$A$1:$ZZ$1, 0))</f>
        <v/>
      </c>
      <c r="C381">
        <f>INDEX(resultados!$A$2:$ZZ$439, 375, MATCH($B$3, resultados!$A$1:$ZZ$1, 0))</f>
        <v/>
      </c>
    </row>
    <row r="382">
      <c r="A382">
        <f>INDEX(resultados!$A$2:$ZZ$439, 376, MATCH($B$1, resultados!$A$1:$ZZ$1, 0))</f>
        <v/>
      </c>
      <c r="B382">
        <f>INDEX(resultados!$A$2:$ZZ$439, 376, MATCH($B$2, resultados!$A$1:$ZZ$1, 0))</f>
        <v/>
      </c>
      <c r="C382">
        <f>INDEX(resultados!$A$2:$ZZ$439, 376, MATCH($B$3, resultados!$A$1:$ZZ$1, 0))</f>
        <v/>
      </c>
    </row>
    <row r="383">
      <c r="A383">
        <f>INDEX(resultados!$A$2:$ZZ$439, 377, MATCH($B$1, resultados!$A$1:$ZZ$1, 0))</f>
        <v/>
      </c>
      <c r="B383">
        <f>INDEX(resultados!$A$2:$ZZ$439, 377, MATCH($B$2, resultados!$A$1:$ZZ$1, 0))</f>
        <v/>
      </c>
      <c r="C383">
        <f>INDEX(resultados!$A$2:$ZZ$439, 377, MATCH($B$3, resultados!$A$1:$ZZ$1, 0))</f>
        <v/>
      </c>
    </row>
    <row r="384">
      <c r="A384">
        <f>INDEX(resultados!$A$2:$ZZ$439, 378, MATCH($B$1, resultados!$A$1:$ZZ$1, 0))</f>
        <v/>
      </c>
      <c r="B384">
        <f>INDEX(resultados!$A$2:$ZZ$439, 378, MATCH($B$2, resultados!$A$1:$ZZ$1, 0))</f>
        <v/>
      </c>
      <c r="C384">
        <f>INDEX(resultados!$A$2:$ZZ$439, 378, MATCH($B$3, resultados!$A$1:$ZZ$1, 0))</f>
        <v/>
      </c>
    </row>
    <row r="385">
      <c r="A385">
        <f>INDEX(resultados!$A$2:$ZZ$439, 379, MATCH($B$1, resultados!$A$1:$ZZ$1, 0))</f>
        <v/>
      </c>
      <c r="B385">
        <f>INDEX(resultados!$A$2:$ZZ$439, 379, MATCH($B$2, resultados!$A$1:$ZZ$1, 0))</f>
        <v/>
      </c>
      <c r="C385">
        <f>INDEX(resultados!$A$2:$ZZ$439, 379, MATCH($B$3, resultados!$A$1:$ZZ$1, 0))</f>
        <v/>
      </c>
    </row>
    <row r="386">
      <c r="A386">
        <f>INDEX(resultados!$A$2:$ZZ$439, 380, MATCH($B$1, resultados!$A$1:$ZZ$1, 0))</f>
        <v/>
      </c>
      <c r="B386">
        <f>INDEX(resultados!$A$2:$ZZ$439, 380, MATCH($B$2, resultados!$A$1:$ZZ$1, 0))</f>
        <v/>
      </c>
      <c r="C386">
        <f>INDEX(resultados!$A$2:$ZZ$439, 380, MATCH($B$3, resultados!$A$1:$ZZ$1, 0))</f>
        <v/>
      </c>
    </row>
    <row r="387">
      <c r="A387">
        <f>INDEX(resultados!$A$2:$ZZ$439, 381, MATCH($B$1, resultados!$A$1:$ZZ$1, 0))</f>
        <v/>
      </c>
      <c r="B387">
        <f>INDEX(resultados!$A$2:$ZZ$439, 381, MATCH($B$2, resultados!$A$1:$ZZ$1, 0))</f>
        <v/>
      </c>
      <c r="C387">
        <f>INDEX(resultados!$A$2:$ZZ$439, 381, MATCH($B$3, resultados!$A$1:$ZZ$1, 0))</f>
        <v/>
      </c>
    </row>
    <row r="388">
      <c r="A388">
        <f>INDEX(resultados!$A$2:$ZZ$439, 382, MATCH($B$1, resultados!$A$1:$ZZ$1, 0))</f>
        <v/>
      </c>
      <c r="B388">
        <f>INDEX(resultados!$A$2:$ZZ$439, 382, MATCH($B$2, resultados!$A$1:$ZZ$1, 0))</f>
        <v/>
      </c>
      <c r="C388">
        <f>INDEX(resultados!$A$2:$ZZ$439, 382, MATCH($B$3, resultados!$A$1:$ZZ$1, 0))</f>
        <v/>
      </c>
    </row>
    <row r="389">
      <c r="A389">
        <f>INDEX(resultados!$A$2:$ZZ$439, 383, MATCH($B$1, resultados!$A$1:$ZZ$1, 0))</f>
        <v/>
      </c>
      <c r="B389">
        <f>INDEX(resultados!$A$2:$ZZ$439, 383, MATCH($B$2, resultados!$A$1:$ZZ$1, 0))</f>
        <v/>
      </c>
      <c r="C389">
        <f>INDEX(resultados!$A$2:$ZZ$439, 383, MATCH($B$3, resultados!$A$1:$ZZ$1, 0))</f>
        <v/>
      </c>
    </row>
    <row r="390">
      <c r="A390">
        <f>INDEX(resultados!$A$2:$ZZ$439, 384, MATCH($B$1, resultados!$A$1:$ZZ$1, 0))</f>
        <v/>
      </c>
      <c r="B390">
        <f>INDEX(resultados!$A$2:$ZZ$439, 384, MATCH($B$2, resultados!$A$1:$ZZ$1, 0))</f>
        <v/>
      </c>
      <c r="C390">
        <f>INDEX(resultados!$A$2:$ZZ$439, 384, MATCH($B$3, resultados!$A$1:$ZZ$1, 0))</f>
        <v/>
      </c>
    </row>
    <row r="391">
      <c r="A391">
        <f>INDEX(resultados!$A$2:$ZZ$439, 385, MATCH($B$1, resultados!$A$1:$ZZ$1, 0))</f>
        <v/>
      </c>
      <c r="B391">
        <f>INDEX(resultados!$A$2:$ZZ$439, 385, MATCH($B$2, resultados!$A$1:$ZZ$1, 0))</f>
        <v/>
      </c>
      <c r="C391">
        <f>INDEX(resultados!$A$2:$ZZ$439, 385, MATCH($B$3, resultados!$A$1:$ZZ$1, 0))</f>
        <v/>
      </c>
    </row>
    <row r="392">
      <c r="A392">
        <f>INDEX(resultados!$A$2:$ZZ$439, 386, MATCH($B$1, resultados!$A$1:$ZZ$1, 0))</f>
        <v/>
      </c>
      <c r="B392">
        <f>INDEX(resultados!$A$2:$ZZ$439, 386, MATCH($B$2, resultados!$A$1:$ZZ$1, 0))</f>
        <v/>
      </c>
      <c r="C392">
        <f>INDEX(resultados!$A$2:$ZZ$439, 386, MATCH($B$3, resultados!$A$1:$ZZ$1, 0))</f>
        <v/>
      </c>
    </row>
    <row r="393">
      <c r="A393">
        <f>INDEX(resultados!$A$2:$ZZ$439, 387, MATCH($B$1, resultados!$A$1:$ZZ$1, 0))</f>
        <v/>
      </c>
      <c r="B393">
        <f>INDEX(resultados!$A$2:$ZZ$439, 387, MATCH($B$2, resultados!$A$1:$ZZ$1, 0))</f>
        <v/>
      </c>
      <c r="C393">
        <f>INDEX(resultados!$A$2:$ZZ$439, 387, MATCH($B$3, resultados!$A$1:$ZZ$1, 0))</f>
        <v/>
      </c>
    </row>
    <row r="394">
      <c r="A394">
        <f>INDEX(resultados!$A$2:$ZZ$439, 388, MATCH($B$1, resultados!$A$1:$ZZ$1, 0))</f>
        <v/>
      </c>
      <c r="B394">
        <f>INDEX(resultados!$A$2:$ZZ$439, 388, MATCH($B$2, resultados!$A$1:$ZZ$1, 0))</f>
        <v/>
      </c>
      <c r="C394">
        <f>INDEX(resultados!$A$2:$ZZ$439, 388, MATCH($B$3, resultados!$A$1:$ZZ$1, 0))</f>
        <v/>
      </c>
    </row>
    <row r="395">
      <c r="A395">
        <f>INDEX(resultados!$A$2:$ZZ$439, 389, MATCH($B$1, resultados!$A$1:$ZZ$1, 0))</f>
        <v/>
      </c>
      <c r="B395">
        <f>INDEX(resultados!$A$2:$ZZ$439, 389, MATCH($B$2, resultados!$A$1:$ZZ$1, 0))</f>
        <v/>
      </c>
      <c r="C395">
        <f>INDEX(resultados!$A$2:$ZZ$439, 389, MATCH($B$3, resultados!$A$1:$ZZ$1, 0))</f>
        <v/>
      </c>
    </row>
    <row r="396">
      <c r="A396">
        <f>INDEX(resultados!$A$2:$ZZ$439, 390, MATCH($B$1, resultados!$A$1:$ZZ$1, 0))</f>
        <v/>
      </c>
      <c r="B396">
        <f>INDEX(resultados!$A$2:$ZZ$439, 390, MATCH($B$2, resultados!$A$1:$ZZ$1, 0))</f>
        <v/>
      </c>
      <c r="C396">
        <f>INDEX(resultados!$A$2:$ZZ$439, 390, MATCH($B$3, resultados!$A$1:$ZZ$1, 0))</f>
        <v/>
      </c>
    </row>
    <row r="397">
      <c r="A397">
        <f>INDEX(resultados!$A$2:$ZZ$439, 391, MATCH($B$1, resultados!$A$1:$ZZ$1, 0))</f>
        <v/>
      </c>
      <c r="B397">
        <f>INDEX(resultados!$A$2:$ZZ$439, 391, MATCH($B$2, resultados!$A$1:$ZZ$1, 0))</f>
        <v/>
      </c>
      <c r="C397">
        <f>INDEX(resultados!$A$2:$ZZ$439, 391, MATCH($B$3, resultados!$A$1:$ZZ$1, 0))</f>
        <v/>
      </c>
    </row>
    <row r="398">
      <c r="A398">
        <f>INDEX(resultados!$A$2:$ZZ$439, 392, MATCH($B$1, resultados!$A$1:$ZZ$1, 0))</f>
        <v/>
      </c>
      <c r="B398">
        <f>INDEX(resultados!$A$2:$ZZ$439, 392, MATCH($B$2, resultados!$A$1:$ZZ$1, 0))</f>
        <v/>
      </c>
      <c r="C398">
        <f>INDEX(resultados!$A$2:$ZZ$439, 392, MATCH($B$3, resultados!$A$1:$ZZ$1, 0))</f>
        <v/>
      </c>
    </row>
    <row r="399">
      <c r="A399">
        <f>INDEX(resultados!$A$2:$ZZ$439, 393, MATCH($B$1, resultados!$A$1:$ZZ$1, 0))</f>
        <v/>
      </c>
      <c r="B399">
        <f>INDEX(resultados!$A$2:$ZZ$439, 393, MATCH($B$2, resultados!$A$1:$ZZ$1, 0))</f>
        <v/>
      </c>
      <c r="C399">
        <f>INDEX(resultados!$A$2:$ZZ$439, 393, MATCH($B$3, resultados!$A$1:$ZZ$1, 0))</f>
        <v/>
      </c>
    </row>
    <row r="400">
      <c r="A400">
        <f>INDEX(resultados!$A$2:$ZZ$439, 394, MATCH($B$1, resultados!$A$1:$ZZ$1, 0))</f>
        <v/>
      </c>
      <c r="B400">
        <f>INDEX(resultados!$A$2:$ZZ$439, 394, MATCH($B$2, resultados!$A$1:$ZZ$1, 0))</f>
        <v/>
      </c>
      <c r="C400">
        <f>INDEX(resultados!$A$2:$ZZ$439, 394, MATCH($B$3, resultados!$A$1:$ZZ$1, 0))</f>
        <v/>
      </c>
    </row>
    <row r="401">
      <c r="A401">
        <f>INDEX(resultados!$A$2:$ZZ$439, 395, MATCH($B$1, resultados!$A$1:$ZZ$1, 0))</f>
        <v/>
      </c>
      <c r="B401">
        <f>INDEX(resultados!$A$2:$ZZ$439, 395, MATCH($B$2, resultados!$A$1:$ZZ$1, 0))</f>
        <v/>
      </c>
      <c r="C401">
        <f>INDEX(resultados!$A$2:$ZZ$439, 395, MATCH($B$3, resultados!$A$1:$ZZ$1, 0))</f>
        <v/>
      </c>
    </row>
    <row r="402">
      <c r="A402">
        <f>INDEX(resultados!$A$2:$ZZ$439, 396, MATCH($B$1, resultados!$A$1:$ZZ$1, 0))</f>
        <v/>
      </c>
      <c r="B402">
        <f>INDEX(resultados!$A$2:$ZZ$439, 396, MATCH($B$2, resultados!$A$1:$ZZ$1, 0))</f>
        <v/>
      </c>
      <c r="C402">
        <f>INDEX(resultados!$A$2:$ZZ$439, 396, MATCH($B$3, resultados!$A$1:$ZZ$1, 0))</f>
        <v/>
      </c>
    </row>
    <row r="403">
      <c r="A403">
        <f>INDEX(resultados!$A$2:$ZZ$439, 397, MATCH($B$1, resultados!$A$1:$ZZ$1, 0))</f>
        <v/>
      </c>
      <c r="B403">
        <f>INDEX(resultados!$A$2:$ZZ$439, 397, MATCH($B$2, resultados!$A$1:$ZZ$1, 0))</f>
        <v/>
      </c>
      <c r="C403">
        <f>INDEX(resultados!$A$2:$ZZ$439, 397, MATCH($B$3, resultados!$A$1:$ZZ$1, 0))</f>
        <v/>
      </c>
    </row>
    <row r="404">
      <c r="A404">
        <f>INDEX(resultados!$A$2:$ZZ$439, 398, MATCH($B$1, resultados!$A$1:$ZZ$1, 0))</f>
        <v/>
      </c>
      <c r="B404">
        <f>INDEX(resultados!$A$2:$ZZ$439, 398, MATCH($B$2, resultados!$A$1:$ZZ$1, 0))</f>
        <v/>
      </c>
      <c r="C404">
        <f>INDEX(resultados!$A$2:$ZZ$439, 398, MATCH($B$3, resultados!$A$1:$ZZ$1, 0))</f>
        <v/>
      </c>
    </row>
    <row r="405">
      <c r="A405">
        <f>INDEX(resultados!$A$2:$ZZ$439, 399, MATCH($B$1, resultados!$A$1:$ZZ$1, 0))</f>
        <v/>
      </c>
      <c r="B405">
        <f>INDEX(resultados!$A$2:$ZZ$439, 399, MATCH($B$2, resultados!$A$1:$ZZ$1, 0))</f>
        <v/>
      </c>
      <c r="C405">
        <f>INDEX(resultados!$A$2:$ZZ$439, 399, MATCH($B$3, resultados!$A$1:$ZZ$1, 0))</f>
        <v/>
      </c>
    </row>
    <row r="406">
      <c r="A406">
        <f>INDEX(resultados!$A$2:$ZZ$439, 400, MATCH($B$1, resultados!$A$1:$ZZ$1, 0))</f>
        <v/>
      </c>
      <c r="B406">
        <f>INDEX(resultados!$A$2:$ZZ$439, 400, MATCH($B$2, resultados!$A$1:$ZZ$1, 0))</f>
        <v/>
      </c>
      <c r="C406">
        <f>INDEX(resultados!$A$2:$ZZ$439, 400, MATCH($B$3, resultados!$A$1:$ZZ$1, 0))</f>
        <v/>
      </c>
    </row>
    <row r="407">
      <c r="A407">
        <f>INDEX(resultados!$A$2:$ZZ$439, 401, MATCH($B$1, resultados!$A$1:$ZZ$1, 0))</f>
        <v/>
      </c>
      <c r="B407">
        <f>INDEX(resultados!$A$2:$ZZ$439, 401, MATCH($B$2, resultados!$A$1:$ZZ$1, 0))</f>
        <v/>
      </c>
      <c r="C407">
        <f>INDEX(resultados!$A$2:$ZZ$439, 401, MATCH($B$3, resultados!$A$1:$ZZ$1, 0))</f>
        <v/>
      </c>
    </row>
    <row r="408">
      <c r="A408">
        <f>INDEX(resultados!$A$2:$ZZ$439, 402, MATCH($B$1, resultados!$A$1:$ZZ$1, 0))</f>
        <v/>
      </c>
      <c r="B408">
        <f>INDEX(resultados!$A$2:$ZZ$439, 402, MATCH($B$2, resultados!$A$1:$ZZ$1, 0))</f>
        <v/>
      </c>
      <c r="C408">
        <f>INDEX(resultados!$A$2:$ZZ$439, 402, MATCH($B$3, resultados!$A$1:$ZZ$1, 0))</f>
        <v/>
      </c>
    </row>
    <row r="409">
      <c r="A409">
        <f>INDEX(resultados!$A$2:$ZZ$439, 403, MATCH($B$1, resultados!$A$1:$ZZ$1, 0))</f>
        <v/>
      </c>
      <c r="B409">
        <f>INDEX(resultados!$A$2:$ZZ$439, 403, MATCH($B$2, resultados!$A$1:$ZZ$1, 0))</f>
        <v/>
      </c>
      <c r="C409">
        <f>INDEX(resultados!$A$2:$ZZ$439, 403, MATCH($B$3, resultados!$A$1:$ZZ$1, 0))</f>
        <v/>
      </c>
    </row>
    <row r="410">
      <c r="A410">
        <f>INDEX(resultados!$A$2:$ZZ$439, 404, MATCH($B$1, resultados!$A$1:$ZZ$1, 0))</f>
        <v/>
      </c>
      <c r="B410">
        <f>INDEX(resultados!$A$2:$ZZ$439, 404, MATCH($B$2, resultados!$A$1:$ZZ$1, 0))</f>
        <v/>
      </c>
      <c r="C410">
        <f>INDEX(resultados!$A$2:$ZZ$439, 404, MATCH($B$3, resultados!$A$1:$ZZ$1, 0))</f>
        <v/>
      </c>
    </row>
    <row r="411">
      <c r="A411">
        <f>INDEX(resultados!$A$2:$ZZ$439, 405, MATCH($B$1, resultados!$A$1:$ZZ$1, 0))</f>
        <v/>
      </c>
      <c r="B411">
        <f>INDEX(resultados!$A$2:$ZZ$439, 405, MATCH($B$2, resultados!$A$1:$ZZ$1, 0))</f>
        <v/>
      </c>
      <c r="C411">
        <f>INDEX(resultados!$A$2:$ZZ$439, 405, MATCH($B$3, resultados!$A$1:$ZZ$1, 0))</f>
        <v/>
      </c>
    </row>
    <row r="412">
      <c r="A412">
        <f>INDEX(resultados!$A$2:$ZZ$439, 406, MATCH($B$1, resultados!$A$1:$ZZ$1, 0))</f>
        <v/>
      </c>
      <c r="B412">
        <f>INDEX(resultados!$A$2:$ZZ$439, 406, MATCH($B$2, resultados!$A$1:$ZZ$1, 0))</f>
        <v/>
      </c>
      <c r="C412">
        <f>INDEX(resultados!$A$2:$ZZ$439, 406, MATCH($B$3, resultados!$A$1:$ZZ$1, 0))</f>
        <v/>
      </c>
    </row>
    <row r="413">
      <c r="A413">
        <f>INDEX(resultados!$A$2:$ZZ$439, 407, MATCH($B$1, resultados!$A$1:$ZZ$1, 0))</f>
        <v/>
      </c>
      <c r="B413">
        <f>INDEX(resultados!$A$2:$ZZ$439, 407, MATCH($B$2, resultados!$A$1:$ZZ$1, 0))</f>
        <v/>
      </c>
      <c r="C413">
        <f>INDEX(resultados!$A$2:$ZZ$439, 407, MATCH($B$3, resultados!$A$1:$ZZ$1, 0))</f>
        <v/>
      </c>
    </row>
    <row r="414">
      <c r="A414">
        <f>INDEX(resultados!$A$2:$ZZ$439, 408, MATCH($B$1, resultados!$A$1:$ZZ$1, 0))</f>
        <v/>
      </c>
      <c r="B414">
        <f>INDEX(resultados!$A$2:$ZZ$439, 408, MATCH($B$2, resultados!$A$1:$ZZ$1, 0))</f>
        <v/>
      </c>
      <c r="C414">
        <f>INDEX(resultados!$A$2:$ZZ$439, 408, MATCH($B$3, resultados!$A$1:$ZZ$1, 0))</f>
        <v/>
      </c>
    </row>
    <row r="415">
      <c r="A415">
        <f>INDEX(resultados!$A$2:$ZZ$439, 409, MATCH($B$1, resultados!$A$1:$ZZ$1, 0))</f>
        <v/>
      </c>
      <c r="B415">
        <f>INDEX(resultados!$A$2:$ZZ$439, 409, MATCH($B$2, resultados!$A$1:$ZZ$1, 0))</f>
        <v/>
      </c>
      <c r="C415">
        <f>INDEX(resultados!$A$2:$ZZ$439, 409, MATCH($B$3, resultados!$A$1:$ZZ$1, 0))</f>
        <v/>
      </c>
    </row>
    <row r="416">
      <c r="A416">
        <f>INDEX(resultados!$A$2:$ZZ$439, 410, MATCH($B$1, resultados!$A$1:$ZZ$1, 0))</f>
        <v/>
      </c>
      <c r="B416">
        <f>INDEX(resultados!$A$2:$ZZ$439, 410, MATCH($B$2, resultados!$A$1:$ZZ$1, 0))</f>
        <v/>
      </c>
      <c r="C416">
        <f>INDEX(resultados!$A$2:$ZZ$439, 410, MATCH($B$3, resultados!$A$1:$ZZ$1, 0))</f>
        <v/>
      </c>
    </row>
    <row r="417">
      <c r="A417">
        <f>INDEX(resultados!$A$2:$ZZ$439, 411, MATCH($B$1, resultados!$A$1:$ZZ$1, 0))</f>
        <v/>
      </c>
      <c r="B417">
        <f>INDEX(resultados!$A$2:$ZZ$439, 411, MATCH($B$2, resultados!$A$1:$ZZ$1, 0))</f>
        <v/>
      </c>
      <c r="C417">
        <f>INDEX(resultados!$A$2:$ZZ$439, 411, MATCH($B$3, resultados!$A$1:$ZZ$1, 0))</f>
        <v/>
      </c>
    </row>
    <row r="418">
      <c r="A418">
        <f>INDEX(resultados!$A$2:$ZZ$439, 412, MATCH($B$1, resultados!$A$1:$ZZ$1, 0))</f>
        <v/>
      </c>
      <c r="B418">
        <f>INDEX(resultados!$A$2:$ZZ$439, 412, MATCH($B$2, resultados!$A$1:$ZZ$1, 0))</f>
        <v/>
      </c>
      <c r="C418">
        <f>INDEX(resultados!$A$2:$ZZ$439, 412, MATCH($B$3, resultados!$A$1:$ZZ$1, 0))</f>
        <v/>
      </c>
    </row>
    <row r="419">
      <c r="A419">
        <f>INDEX(resultados!$A$2:$ZZ$439, 413, MATCH($B$1, resultados!$A$1:$ZZ$1, 0))</f>
        <v/>
      </c>
      <c r="B419">
        <f>INDEX(resultados!$A$2:$ZZ$439, 413, MATCH($B$2, resultados!$A$1:$ZZ$1, 0))</f>
        <v/>
      </c>
      <c r="C419">
        <f>INDEX(resultados!$A$2:$ZZ$439, 413, MATCH($B$3, resultados!$A$1:$ZZ$1, 0))</f>
        <v/>
      </c>
    </row>
    <row r="420">
      <c r="A420">
        <f>INDEX(resultados!$A$2:$ZZ$439, 414, MATCH($B$1, resultados!$A$1:$ZZ$1, 0))</f>
        <v/>
      </c>
      <c r="B420">
        <f>INDEX(resultados!$A$2:$ZZ$439, 414, MATCH($B$2, resultados!$A$1:$ZZ$1, 0))</f>
        <v/>
      </c>
      <c r="C420">
        <f>INDEX(resultados!$A$2:$ZZ$439, 414, MATCH($B$3, resultados!$A$1:$ZZ$1, 0))</f>
        <v/>
      </c>
    </row>
    <row r="421">
      <c r="A421">
        <f>INDEX(resultados!$A$2:$ZZ$439, 415, MATCH($B$1, resultados!$A$1:$ZZ$1, 0))</f>
        <v/>
      </c>
      <c r="B421">
        <f>INDEX(resultados!$A$2:$ZZ$439, 415, MATCH($B$2, resultados!$A$1:$ZZ$1, 0))</f>
        <v/>
      </c>
      <c r="C421">
        <f>INDEX(resultados!$A$2:$ZZ$439, 415, MATCH($B$3, resultados!$A$1:$ZZ$1, 0))</f>
        <v/>
      </c>
    </row>
    <row r="422">
      <c r="A422">
        <f>INDEX(resultados!$A$2:$ZZ$439, 416, MATCH($B$1, resultados!$A$1:$ZZ$1, 0))</f>
        <v/>
      </c>
      <c r="B422">
        <f>INDEX(resultados!$A$2:$ZZ$439, 416, MATCH($B$2, resultados!$A$1:$ZZ$1, 0))</f>
        <v/>
      </c>
      <c r="C422">
        <f>INDEX(resultados!$A$2:$ZZ$439, 416, MATCH($B$3, resultados!$A$1:$ZZ$1, 0))</f>
        <v/>
      </c>
    </row>
    <row r="423">
      <c r="A423">
        <f>INDEX(resultados!$A$2:$ZZ$439, 417, MATCH($B$1, resultados!$A$1:$ZZ$1, 0))</f>
        <v/>
      </c>
      <c r="B423">
        <f>INDEX(resultados!$A$2:$ZZ$439, 417, MATCH($B$2, resultados!$A$1:$ZZ$1, 0))</f>
        <v/>
      </c>
      <c r="C423">
        <f>INDEX(resultados!$A$2:$ZZ$439, 417, MATCH($B$3, resultados!$A$1:$ZZ$1, 0))</f>
        <v/>
      </c>
    </row>
    <row r="424">
      <c r="A424">
        <f>INDEX(resultados!$A$2:$ZZ$439, 418, MATCH($B$1, resultados!$A$1:$ZZ$1, 0))</f>
        <v/>
      </c>
      <c r="B424">
        <f>INDEX(resultados!$A$2:$ZZ$439, 418, MATCH($B$2, resultados!$A$1:$ZZ$1, 0))</f>
        <v/>
      </c>
      <c r="C424">
        <f>INDEX(resultados!$A$2:$ZZ$439, 418, MATCH($B$3, resultados!$A$1:$ZZ$1, 0))</f>
        <v/>
      </c>
    </row>
    <row r="425">
      <c r="A425">
        <f>INDEX(resultados!$A$2:$ZZ$439, 419, MATCH($B$1, resultados!$A$1:$ZZ$1, 0))</f>
        <v/>
      </c>
      <c r="B425">
        <f>INDEX(resultados!$A$2:$ZZ$439, 419, MATCH($B$2, resultados!$A$1:$ZZ$1, 0))</f>
        <v/>
      </c>
      <c r="C425">
        <f>INDEX(resultados!$A$2:$ZZ$439, 419, MATCH($B$3, resultados!$A$1:$ZZ$1, 0))</f>
        <v/>
      </c>
    </row>
    <row r="426">
      <c r="A426">
        <f>INDEX(resultados!$A$2:$ZZ$439, 420, MATCH($B$1, resultados!$A$1:$ZZ$1, 0))</f>
        <v/>
      </c>
      <c r="B426">
        <f>INDEX(resultados!$A$2:$ZZ$439, 420, MATCH($B$2, resultados!$A$1:$ZZ$1, 0))</f>
        <v/>
      </c>
      <c r="C426">
        <f>INDEX(resultados!$A$2:$ZZ$439, 420, MATCH($B$3, resultados!$A$1:$ZZ$1, 0))</f>
        <v/>
      </c>
    </row>
    <row r="427">
      <c r="A427">
        <f>INDEX(resultados!$A$2:$ZZ$439, 421, MATCH($B$1, resultados!$A$1:$ZZ$1, 0))</f>
        <v/>
      </c>
      <c r="B427">
        <f>INDEX(resultados!$A$2:$ZZ$439, 421, MATCH($B$2, resultados!$A$1:$ZZ$1, 0))</f>
        <v/>
      </c>
      <c r="C427">
        <f>INDEX(resultados!$A$2:$ZZ$439, 421, MATCH($B$3, resultados!$A$1:$ZZ$1, 0))</f>
        <v/>
      </c>
    </row>
    <row r="428">
      <c r="A428">
        <f>INDEX(resultados!$A$2:$ZZ$439, 422, MATCH($B$1, resultados!$A$1:$ZZ$1, 0))</f>
        <v/>
      </c>
      <c r="B428">
        <f>INDEX(resultados!$A$2:$ZZ$439, 422, MATCH($B$2, resultados!$A$1:$ZZ$1, 0))</f>
        <v/>
      </c>
      <c r="C428">
        <f>INDEX(resultados!$A$2:$ZZ$439, 422, MATCH($B$3, resultados!$A$1:$ZZ$1, 0))</f>
        <v/>
      </c>
    </row>
    <row r="429">
      <c r="A429">
        <f>INDEX(resultados!$A$2:$ZZ$439, 423, MATCH($B$1, resultados!$A$1:$ZZ$1, 0))</f>
        <v/>
      </c>
      <c r="B429">
        <f>INDEX(resultados!$A$2:$ZZ$439, 423, MATCH($B$2, resultados!$A$1:$ZZ$1, 0))</f>
        <v/>
      </c>
      <c r="C429">
        <f>INDEX(resultados!$A$2:$ZZ$439, 423, MATCH($B$3, resultados!$A$1:$ZZ$1, 0))</f>
        <v/>
      </c>
    </row>
    <row r="430">
      <c r="A430">
        <f>INDEX(resultados!$A$2:$ZZ$439, 424, MATCH($B$1, resultados!$A$1:$ZZ$1, 0))</f>
        <v/>
      </c>
      <c r="B430">
        <f>INDEX(resultados!$A$2:$ZZ$439, 424, MATCH($B$2, resultados!$A$1:$ZZ$1, 0))</f>
        <v/>
      </c>
      <c r="C430">
        <f>INDEX(resultados!$A$2:$ZZ$439, 424, MATCH($B$3, resultados!$A$1:$ZZ$1, 0))</f>
        <v/>
      </c>
    </row>
    <row r="431">
      <c r="A431">
        <f>INDEX(resultados!$A$2:$ZZ$439, 425, MATCH($B$1, resultados!$A$1:$ZZ$1, 0))</f>
        <v/>
      </c>
      <c r="B431">
        <f>INDEX(resultados!$A$2:$ZZ$439, 425, MATCH($B$2, resultados!$A$1:$ZZ$1, 0))</f>
        <v/>
      </c>
      <c r="C431">
        <f>INDEX(resultados!$A$2:$ZZ$439, 425, MATCH($B$3, resultados!$A$1:$ZZ$1, 0))</f>
        <v/>
      </c>
    </row>
    <row r="432">
      <c r="A432">
        <f>INDEX(resultados!$A$2:$ZZ$439, 426, MATCH($B$1, resultados!$A$1:$ZZ$1, 0))</f>
        <v/>
      </c>
      <c r="B432">
        <f>INDEX(resultados!$A$2:$ZZ$439, 426, MATCH($B$2, resultados!$A$1:$ZZ$1, 0))</f>
        <v/>
      </c>
      <c r="C432">
        <f>INDEX(resultados!$A$2:$ZZ$439, 426, MATCH($B$3, resultados!$A$1:$ZZ$1, 0))</f>
        <v/>
      </c>
    </row>
    <row r="433">
      <c r="A433">
        <f>INDEX(resultados!$A$2:$ZZ$439, 427, MATCH($B$1, resultados!$A$1:$ZZ$1, 0))</f>
        <v/>
      </c>
      <c r="B433">
        <f>INDEX(resultados!$A$2:$ZZ$439, 427, MATCH($B$2, resultados!$A$1:$ZZ$1, 0))</f>
        <v/>
      </c>
      <c r="C433">
        <f>INDEX(resultados!$A$2:$ZZ$439, 427, MATCH($B$3, resultados!$A$1:$ZZ$1, 0))</f>
        <v/>
      </c>
    </row>
    <row r="434">
      <c r="A434">
        <f>INDEX(resultados!$A$2:$ZZ$439, 428, MATCH($B$1, resultados!$A$1:$ZZ$1, 0))</f>
        <v/>
      </c>
      <c r="B434">
        <f>INDEX(resultados!$A$2:$ZZ$439, 428, MATCH($B$2, resultados!$A$1:$ZZ$1, 0))</f>
        <v/>
      </c>
      <c r="C434">
        <f>INDEX(resultados!$A$2:$ZZ$439, 428, MATCH($B$3, resultados!$A$1:$ZZ$1, 0))</f>
        <v/>
      </c>
    </row>
    <row r="435">
      <c r="A435">
        <f>INDEX(resultados!$A$2:$ZZ$439, 429, MATCH($B$1, resultados!$A$1:$ZZ$1, 0))</f>
        <v/>
      </c>
      <c r="B435">
        <f>INDEX(resultados!$A$2:$ZZ$439, 429, MATCH($B$2, resultados!$A$1:$ZZ$1, 0))</f>
        <v/>
      </c>
      <c r="C435">
        <f>INDEX(resultados!$A$2:$ZZ$439, 429, MATCH($B$3, resultados!$A$1:$ZZ$1, 0))</f>
        <v/>
      </c>
    </row>
    <row r="436">
      <c r="A436">
        <f>INDEX(resultados!$A$2:$ZZ$439, 430, MATCH($B$1, resultados!$A$1:$ZZ$1, 0))</f>
        <v/>
      </c>
      <c r="B436">
        <f>INDEX(resultados!$A$2:$ZZ$439, 430, MATCH($B$2, resultados!$A$1:$ZZ$1, 0))</f>
        <v/>
      </c>
      <c r="C436">
        <f>INDEX(resultados!$A$2:$ZZ$439, 430, MATCH($B$3, resultados!$A$1:$ZZ$1, 0))</f>
        <v/>
      </c>
    </row>
    <row r="437">
      <c r="A437">
        <f>INDEX(resultados!$A$2:$ZZ$439, 431, MATCH($B$1, resultados!$A$1:$ZZ$1, 0))</f>
        <v/>
      </c>
      <c r="B437">
        <f>INDEX(resultados!$A$2:$ZZ$439, 431, MATCH($B$2, resultados!$A$1:$ZZ$1, 0))</f>
        <v/>
      </c>
      <c r="C437">
        <f>INDEX(resultados!$A$2:$ZZ$439, 431, MATCH($B$3, resultados!$A$1:$ZZ$1, 0))</f>
        <v/>
      </c>
    </row>
    <row r="438">
      <c r="A438">
        <f>INDEX(resultados!$A$2:$ZZ$439, 432, MATCH($B$1, resultados!$A$1:$ZZ$1, 0))</f>
        <v/>
      </c>
      <c r="B438">
        <f>INDEX(resultados!$A$2:$ZZ$439, 432, MATCH($B$2, resultados!$A$1:$ZZ$1, 0))</f>
        <v/>
      </c>
      <c r="C438">
        <f>INDEX(resultados!$A$2:$ZZ$439, 432, MATCH($B$3, resultados!$A$1:$ZZ$1, 0))</f>
        <v/>
      </c>
    </row>
    <row r="439">
      <c r="A439">
        <f>INDEX(resultados!$A$2:$ZZ$439, 433, MATCH($B$1, resultados!$A$1:$ZZ$1, 0))</f>
        <v/>
      </c>
      <c r="B439">
        <f>INDEX(resultados!$A$2:$ZZ$439, 433, MATCH($B$2, resultados!$A$1:$ZZ$1, 0))</f>
        <v/>
      </c>
      <c r="C439">
        <f>INDEX(resultados!$A$2:$ZZ$439, 433, MATCH($B$3, resultados!$A$1:$ZZ$1, 0))</f>
        <v/>
      </c>
    </row>
    <row r="440">
      <c r="A440">
        <f>INDEX(resultados!$A$2:$ZZ$439, 434, MATCH($B$1, resultados!$A$1:$ZZ$1, 0))</f>
        <v/>
      </c>
      <c r="B440">
        <f>INDEX(resultados!$A$2:$ZZ$439, 434, MATCH($B$2, resultados!$A$1:$ZZ$1, 0))</f>
        <v/>
      </c>
      <c r="C440">
        <f>INDEX(resultados!$A$2:$ZZ$439, 434, MATCH($B$3, resultados!$A$1:$ZZ$1, 0))</f>
        <v/>
      </c>
    </row>
    <row r="441">
      <c r="A441">
        <f>INDEX(resultados!$A$2:$ZZ$439, 435, MATCH($B$1, resultados!$A$1:$ZZ$1, 0))</f>
        <v/>
      </c>
      <c r="B441">
        <f>INDEX(resultados!$A$2:$ZZ$439, 435, MATCH($B$2, resultados!$A$1:$ZZ$1, 0))</f>
        <v/>
      </c>
      <c r="C441">
        <f>INDEX(resultados!$A$2:$ZZ$439, 435, MATCH($B$3, resultados!$A$1:$ZZ$1, 0))</f>
        <v/>
      </c>
    </row>
    <row r="442">
      <c r="A442">
        <f>INDEX(resultados!$A$2:$ZZ$439, 436, MATCH($B$1, resultados!$A$1:$ZZ$1, 0))</f>
        <v/>
      </c>
      <c r="B442">
        <f>INDEX(resultados!$A$2:$ZZ$439, 436, MATCH($B$2, resultados!$A$1:$ZZ$1, 0))</f>
        <v/>
      </c>
      <c r="C442">
        <f>INDEX(resultados!$A$2:$ZZ$439, 436, MATCH($B$3, resultados!$A$1:$ZZ$1, 0))</f>
        <v/>
      </c>
    </row>
    <row r="443">
      <c r="A443">
        <f>INDEX(resultados!$A$2:$ZZ$439, 437, MATCH($B$1, resultados!$A$1:$ZZ$1, 0))</f>
        <v/>
      </c>
      <c r="B443">
        <f>INDEX(resultados!$A$2:$ZZ$439, 437, MATCH($B$2, resultados!$A$1:$ZZ$1, 0))</f>
        <v/>
      </c>
      <c r="C443">
        <f>INDEX(resultados!$A$2:$ZZ$439, 437, MATCH($B$3, resultados!$A$1:$ZZ$1, 0))</f>
        <v/>
      </c>
    </row>
    <row r="444">
      <c r="A444">
        <f>INDEX(resultados!$A$2:$ZZ$439, 438, MATCH($B$1, resultados!$A$1:$ZZ$1, 0))</f>
        <v/>
      </c>
      <c r="B444">
        <f>INDEX(resultados!$A$2:$ZZ$439, 438, MATCH($B$2, resultados!$A$1:$ZZ$1, 0))</f>
        <v/>
      </c>
      <c r="C444">
        <f>INDEX(resultados!$A$2:$ZZ$439, 438,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0.9939</v>
      </c>
      <c r="E2" t="n">
        <v>100.62</v>
      </c>
      <c r="F2" t="n">
        <v>91.39</v>
      </c>
      <c r="G2" t="n">
        <v>11.54</v>
      </c>
      <c r="H2" t="n">
        <v>0.24</v>
      </c>
      <c r="I2" t="n">
        <v>475</v>
      </c>
      <c r="J2" t="n">
        <v>71.52</v>
      </c>
      <c r="K2" t="n">
        <v>32.27</v>
      </c>
      <c r="L2" t="n">
        <v>1</v>
      </c>
      <c r="M2" t="n">
        <v>473</v>
      </c>
      <c r="N2" t="n">
        <v>8.25</v>
      </c>
      <c r="O2" t="n">
        <v>9054.6</v>
      </c>
      <c r="P2" t="n">
        <v>658.9299999999999</v>
      </c>
      <c r="Q2" t="n">
        <v>1262.43</v>
      </c>
      <c r="R2" t="n">
        <v>560.3</v>
      </c>
      <c r="S2" t="n">
        <v>108.84</v>
      </c>
      <c r="T2" t="n">
        <v>222522.95</v>
      </c>
      <c r="U2" t="n">
        <v>0.19</v>
      </c>
      <c r="V2" t="n">
        <v>0.79</v>
      </c>
      <c r="W2" t="n">
        <v>21.42</v>
      </c>
      <c r="X2" t="n">
        <v>13.78</v>
      </c>
      <c r="Y2" t="n">
        <v>0.5</v>
      </c>
      <c r="Z2" t="n">
        <v>10</v>
      </c>
      <c r="AA2" t="n">
        <v>2599.126564032561</v>
      </c>
      <c r="AB2" t="n">
        <v>3556.239630280882</v>
      </c>
      <c r="AC2" t="n">
        <v>3216.83711118041</v>
      </c>
      <c r="AD2" t="n">
        <v>2599126.564032561</v>
      </c>
      <c r="AE2" t="n">
        <v>3556239.630280882</v>
      </c>
      <c r="AF2" t="n">
        <v>2.190461154606092e-06</v>
      </c>
      <c r="AG2" t="n">
        <v>4.1925</v>
      </c>
      <c r="AH2" t="n">
        <v>3216837.11118041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1.1248</v>
      </c>
      <c r="E3" t="n">
        <v>88.90000000000001</v>
      </c>
      <c r="F3" t="n">
        <v>83.73</v>
      </c>
      <c r="G3" t="n">
        <v>23.48</v>
      </c>
      <c r="H3" t="n">
        <v>0.48</v>
      </c>
      <c r="I3" t="n">
        <v>214</v>
      </c>
      <c r="J3" t="n">
        <v>72.7</v>
      </c>
      <c r="K3" t="n">
        <v>32.27</v>
      </c>
      <c r="L3" t="n">
        <v>2</v>
      </c>
      <c r="M3" t="n">
        <v>212</v>
      </c>
      <c r="N3" t="n">
        <v>8.43</v>
      </c>
      <c r="O3" t="n">
        <v>9200.25</v>
      </c>
      <c r="P3" t="n">
        <v>592.53</v>
      </c>
      <c r="Q3" t="n">
        <v>1262.2</v>
      </c>
      <c r="R3" t="n">
        <v>310.75</v>
      </c>
      <c r="S3" t="n">
        <v>108.84</v>
      </c>
      <c r="T3" t="n">
        <v>99050.25</v>
      </c>
      <c r="U3" t="n">
        <v>0.35</v>
      </c>
      <c r="V3" t="n">
        <v>0.87</v>
      </c>
      <c r="W3" t="n">
        <v>21</v>
      </c>
      <c r="X3" t="n">
        <v>6.13</v>
      </c>
      <c r="Y3" t="n">
        <v>0.5</v>
      </c>
      <c r="Z3" t="n">
        <v>10</v>
      </c>
      <c r="AA3" t="n">
        <v>2083.224178414616</v>
      </c>
      <c r="AB3" t="n">
        <v>2850.359226271273</v>
      </c>
      <c r="AC3" t="n">
        <v>2578.324942220242</v>
      </c>
      <c r="AD3" t="n">
        <v>2083224.178414616</v>
      </c>
      <c r="AE3" t="n">
        <v>2850359.226271273</v>
      </c>
      <c r="AF3" t="n">
        <v>2.478952315827479e-06</v>
      </c>
      <c r="AG3" t="n">
        <v>3.704166666666667</v>
      </c>
      <c r="AH3" t="n">
        <v>2578324.942220242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1.1706</v>
      </c>
      <c r="E4" t="n">
        <v>85.42</v>
      </c>
      <c r="F4" t="n">
        <v>81.45999999999999</v>
      </c>
      <c r="G4" t="n">
        <v>35.94</v>
      </c>
      <c r="H4" t="n">
        <v>0.71</v>
      </c>
      <c r="I4" t="n">
        <v>136</v>
      </c>
      <c r="J4" t="n">
        <v>73.88</v>
      </c>
      <c r="K4" t="n">
        <v>32.27</v>
      </c>
      <c r="L4" t="n">
        <v>3</v>
      </c>
      <c r="M4" t="n">
        <v>134</v>
      </c>
      <c r="N4" t="n">
        <v>8.609999999999999</v>
      </c>
      <c r="O4" t="n">
        <v>9346.23</v>
      </c>
      <c r="P4" t="n">
        <v>565.05</v>
      </c>
      <c r="Q4" t="n">
        <v>1261.97</v>
      </c>
      <c r="R4" t="n">
        <v>237.6</v>
      </c>
      <c r="S4" t="n">
        <v>108.84</v>
      </c>
      <c r="T4" t="n">
        <v>62868.19</v>
      </c>
      <c r="U4" t="n">
        <v>0.46</v>
      </c>
      <c r="V4" t="n">
        <v>0.89</v>
      </c>
      <c r="W4" t="n">
        <v>20.86</v>
      </c>
      <c r="X4" t="n">
        <v>3.88</v>
      </c>
      <c r="Y4" t="n">
        <v>0.5</v>
      </c>
      <c r="Z4" t="n">
        <v>10</v>
      </c>
      <c r="AA4" t="n">
        <v>1924.858902441757</v>
      </c>
      <c r="AB4" t="n">
        <v>2633.676869102321</v>
      </c>
      <c r="AC4" t="n">
        <v>2382.322445103896</v>
      </c>
      <c r="AD4" t="n">
        <v>1924858.902441757</v>
      </c>
      <c r="AE4" t="n">
        <v>2633676.869102321</v>
      </c>
      <c r="AF4" t="n">
        <v>2.579891163680341e-06</v>
      </c>
      <c r="AG4" t="n">
        <v>3.559166666666667</v>
      </c>
      <c r="AH4" t="n">
        <v>2382322.445103896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1.1934</v>
      </c>
      <c r="E5" t="n">
        <v>83.79000000000001</v>
      </c>
      <c r="F5" t="n">
        <v>80.41</v>
      </c>
      <c r="G5" t="n">
        <v>48.73</v>
      </c>
      <c r="H5" t="n">
        <v>0.93</v>
      </c>
      <c r="I5" t="n">
        <v>99</v>
      </c>
      <c r="J5" t="n">
        <v>75.06999999999999</v>
      </c>
      <c r="K5" t="n">
        <v>32.27</v>
      </c>
      <c r="L5" t="n">
        <v>4</v>
      </c>
      <c r="M5" t="n">
        <v>97</v>
      </c>
      <c r="N5" t="n">
        <v>8.800000000000001</v>
      </c>
      <c r="O5" t="n">
        <v>9492.549999999999</v>
      </c>
      <c r="P5" t="n">
        <v>545.26</v>
      </c>
      <c r="Q5" t="n">
        <v>1262.05</v>
      </c>
      <c r="R5" t="n">
        <v>202.37</v>
      </c>
      <c r="S5" t="n">
        <v>108.84</v>
      </c>
      <c r="T5" t="n">
        <v>45437.12</v>
      </c>
      <c r="U5" t="n">
        <v>0.54</v>
      </c>
      <c r="V5" t="n">
        <v>0.9</v>
      </c>
      <c r="W5" t="n">
        <v>20.82</v>
      </c>
      <c r="X5" t="n">
        <v>2.82</v>
      </c>
      <c r="Y5" t="n">
        <v>0.5</v>
      </c>
      <c r="Z5" t="n">
        <v>10</v>
      </c>
      <c r="AA5" t="n">
        <v>1838.767138489524</v>
      </c>
      <c r="AB5" t="n">
        <v>2515.882319562307</v>
      </c>
      <c r="AC5" t="n">
        <v>2275.770042046292</v>
      </c>
      <c r="AD5" t="n">
        <v>1838767.138489524</v>
      </c>
      <c r="AE5" t="n">
        <v>2515882.319562307</v>
      </c>
      <c r="AF5" t="n">
        <v>2.630140197109277e-06</v>
      </c>
      <c r="AG5" t="n">
        <v>3.49125</v>
      </c>
      <c r="AH5" t="n">
        <v>2275770.042046292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1.2076</v>
      </c>
      <c r="E6" t="n">
        <v>82.81</v>
      </c>
      <c r="F6" t="n">
        <v>79.77</v>
      </c>
      <c r="G6" t="n">
        <v>62.16</v>
      </c>
      <c r="H6" t="n">
        <v>1.15</v>
      </c>
      <c r="I6" t="n">
        <v>77</v>
      </c>
      <c r="J6" t="n">
        <v>76.26000000000001</v>
      </c>
      <c r="K6" t="n">
        <v>32.27</v>
      </c>
      <c r="L6" t="n">
        <v>5</v>
      </c>
      <c r="M6" t="n">
        <v>75</v>
      </c>
      <c r="N6" t="n">
        <v>8.99</v>
      </c>
      <c r="O6" t="n">
        <v>9639.200000000001</v>
      </c>
      <c r="P6" t="n">
        <v>528.22</v>
      </c>
      <c r="Q6" t="n">
        <v>1261.97</v>
      </c>
      <c r="R6" t="n">
        <v>181.74</v>
      </c>
      <c r="S6" t="n">
        <v>108.84</v>
      </c>
      <c r="T6" t="n">
        <v>35234.99</v>
      </c>
      <c r="U6" t="n">
        <v>0.6</v>
      </c>
      <c r="V6" t="n">
        <v>0.91</v>
      </c>
      <c r="W6" t="n">
        <v>20.78</v>
      </c>
      <c r="X6" t="n">
        <v>2.18</v>
      </c>
      <c r="Y6" t="n">
        <v>0.5</v>
      </c>
      <c r="Z6" t="n">
        <v>10</v>
      </c>
      <c r="AA6" t="n">
        <v>1777.531474238592</v>
      </c>
      <c r="AB6" t="n">
        <v>2432.096982207339</v>
      </c>
      <c r="AC6" t="n">
        <v>2199.981059695023</v>
      </c>
      <c r="AD6" t="n">
        <v>1777531.474238592</v>
      </c>
      <c r="AE6" t="n">
        <v>2432096.982207339</v>
      </c>
      <c r="AF6" t="n">
        <v>2.661435647753614e-06</v>
      </c>
      <c r="AG6" t="n">
        <v>3.450416666666667</v>
      </c>
      <c r="AH6" t="n">
        <v>2199981.059695023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1.2166</v>
      </c>
      <c r="E7" t="n">
        <v>82.2</v>
      </c>
      <c r="F7" t="n">
        <v>79.37</v>
      </c>
      <c r="G7" t="n">
        <v>75.59</v>
      </c>
      <c r="H7" t="n">
        <v>1.36</v>
      </c>
      <c r="I7" t="n">
        <v>63</v>
      </c>
      <c r="J7" t="n">
        <v>77.45</v>
      </c>
      <c r="K7" t="n">
        <v>32.27</v>
      </c>
      <c r="L7" t="n">
        <v>6</v>
      </c>
      <c r="M7" t="n">
        <v>61</v>
      </c>
      <c r="N7" t="n">
        <v>9.18</v>
      </c>
      <c r="O7" t="n">
        <v>9786.190000000001</v>
      </c>
      <c r="P7" t="n">
        <v>512.29</v>
      </c>
      <c r="Q7" t="n">
        <v>1261.95</v>
      </c>
      <c r="R7" t="n">
        <v>169.14</v>
      </c>
      <c r="S7" t="n">
        <v>108.84</v>
      </c>
      <c r="T7" t="n">
        <v>29001.06</v>
      </c>
      <c r="U7" t="n">
        <v>0.64</v>
      </c>
      <c r="V7" t="n">
        <v>0.91</v>
      </c>
      <c r="W7" t="n">
        <v>20.75</v>
      </c>
      <c r="X7" t="n">
        <v>1.79</v>
      </c>
      <c r="Y7" t="n">
        <v>0.5</v>
      </c>
      <c r="Z7" t="n">
        <v>10</v>
      </c>
      <c r="AA7" t="n">
        <v>1729.309444695991</v>
      </c>
      <c r="AB7" t="n">
        <v>2366.117473981352</v>
      </c>
      <c r="AC7" t="n">
        <v>2140.298543131303</v>
      </c>
      <c r="AD7" t="n">
        <v>1729309.444695991</v>
      </c>
      <c r="AE7" t="n">
        <v>2366117.473981353</v>
      </c>
      <c r="AF7" t="n">
        <v>2.681270792528193e-06</v>
      </c>
      <c r="AG7" t="n">
        <v>3.425</v>
      </c>
      <c r="AH7" t="n">
        <v>2140298.543131303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1.2239</v>
      </c>
      <c r="E8" t="n">
        <v>81.70999999999999</v>
      </c>
      <c r="F8" t="n">
        <v>79.06</v>
      </c>
      <c r="G8" t="n">
        <v>91.22</v>
      </c>
      <c r="H8" t="n">
        <v>1.56</v>
      </c>
      <c r="I8" t="n">
        <v>52</v>
      </c>
      <c r="J8" t="n">
        <v>78.65000000000001</v>
      </c>
      <c r="K8" t="n">
        <v>32.27</v>
      </c>
      <c r="L8" t="n">
        <v>7</v>
      </c>
      <c r="M8" t="n">
        <v>50</v>
      </c>
      <c r="N8" t="n">
        <v>9.380000000000001</v>
      </c>
      <c r="O8" t="n">
        <v>9933.52</v>
      </c>
      <c r="P8" t="n">
        <v>496.39</v>
      </c>
      <c r="Q8" t="n">
        <v>1261.91</v>
      </c>
      <c r="R8" t="n">
        <v>158.69</v>
      </c>
      <c r="S8" t="n">
        <v>108.84</v>
      </c>
      <c r="T8" t="n">
        <v>23832.95</v>
      </c>
      <c r="U8" t="n">
        <v>0.6899999999999999</v>
      </c>
      <c r="V8" t="n">
        <v>0.92</v>
      </c>
      <c r="W8" t="n">
        <v>20.74</v>
      </c>
      <c r="X8" t="n">
        <v>1.47</v>
      </c>
      <c r="Y8" t="n">
        <v>0.5</v>
      </c>
      <c r="Z8" t="n">
        <v>10</v>
      </c>
      <c r="AA8" t="n">
        <v>1684.951805793686</v>
      </c>
      <c r="AB8" t="n">
        <v>2305.425395514304</v>
      </c>
      <c r="AC8" t="n">
        <v>2085.398831451283</v>
      </c>
      <c r="AD8" t="n">
        <v>1684951.805793686</v>
      </c>
      <c r="AE8" t="n">
        <v>2305425.395514303</v>
      </c>
      <c r="AF8" t="n">
        <v>2.697359298845352e-06</v>
      </c>
      <c r="AG8" t="n">
        <v>3.404583333333333</v>
      </c>
      <c r="AH8" t="n">
        <v>2085398.831451283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1.2284</v>
      </c>
      <c r="E9" t="n">
        <v>81.41</v>
      </c>
      <c r="F9" t="n">
        <v>78.86</v>
      </c>
      <c r="G9" t="n">
        <v>105.15</v>
      </c>
      <c r="H9" t="n">
        <v>1.75</v>
      </c>
      <c r="I9" t="n">
        <v>45</v>
      </c>
      <c r="J9" t="n">
        <v>79.84</v>
      </c>
      <c r="K9" t="n">
        <v>32.27</v>
      </c>
      <c r="L9" t="n">
        <v>8</v>
      </c>
      <c r="M9" t="n">
        <v>27</v>
      </c>
      <c r="N9" t="n">
        <v>9.57</v>
      </c>
      <c r="O9" t="n">
        <v>10081.19</v>
      </c>
      <c r="P9" t="n">
        <v>483.58</v>
      </c>
      <c r="Q9" t="n">
        <v>1261.88</v>
      </c>
      <c r="R9" t="n">
        <v>152.21</v>
      </c>
      <c r="S9" t="n">
        <v>108.84</v>
      </c>
      <c r="T9" t="n">
        <v>20628.11</v>
      </c>
      <c r="U9" t="n">
        <v>0.72</v>
      </c>
      <c r="V9" t="n">
        <v>0.92</v>
      </c>
      <c r="W9" t="n">
        <v>20.73</v>
      </c>
      <c r="X9" t="n">
        <v>1.28</v>
      </c>
      <c r="Y9" t="n">
        <v>0.5</v>
      </c>
      <c r="Z9" t="n">
        <v>10</v>
      </c>
      <c r="AA9" t="n">
        <v>1651.871273495513</v>
      </c>
      <c r="AB9" t="n">
        <v>2260.163151813859</v>
      </c>
      <c r="AC9" t="n">
        <v>2044.456352763651</v>
      </c>
      <c r="AD9" t="n">
        <v>1651871.273495513</v>
      </c>
      <c r="AE9" t="n">
        <v>2260163.151813859</v>
      </c>
      <c r="AF9" t="n">
        <v>2.707276871232642e-06</v>
      </c>
      <c r="AG9" t="n">
        <v>3.392083333333333</v>
      </c>
      <c r="AH9" t="n">
        <v>2044456.352763651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1.2283</v>
      </c>
      <c r="E10" t="n">
        <v>81.41</v>
      </c>
      <c r="F10" t="n">
        <v>78.89</v>
      </c>
      <c r="G10" t="n">
        <v>107.57</v>
      </c>
      <c r="H10" t="n">
        <v>1.94</v>
      </c>
      <c r="I10" t="n">
        <v>44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483.91</v>
      </c>
      <c r="Q10" t="n">
        <v>1262.01</v>
      </c>
      <c r="R10" t="n">
        <v>151.49</v>
      </c>
      <c r="S10" t="n">
        <v>108.84</v>
      </c>
      <c r="T10" t="n">
        <v>20271.58</v>
      </c>
      <c r="U10" t="n">
        <v>0.72</v>
      </c>
      <c r="V10" t="n">
        <v>0.92</v>
      </c>
      <c r="W10" t="n">
        <v>20.78</v>
      </c>
      <c r="X10" t="n">
        <v>1.3</v>
      </c>
      <c r="Y10" t="n">
        <v>0.5</v>
      </c>
      <c r="Z10" t="n">
        <v>10</v>
      </c>
      <c r="AA10" t="n">
        <v>1652.906626546384</v>
      </c>
      <c r="AB10" t="n">
        <v>2261.579767534613</v>
      </c>
      <c r="AC10" t="n">
        <v>2045.737768668248</v>
      </c>
      <c r="AD10" t="n">
        <v>1652906.626546384</v>
      </c>
      <c r="AE10" t="n">
        <v>2261579.767534614</v>
      </c>
      <c r="AF10" t="n">
        <v>2.707056480735147e-06</v>
      </c>
      <c r="AG10" t="n">
        <v>3.392083333333333</v>
      </c>
      <c r="AH10" t="n">
        <v>2045737.768668249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1.1043</v>
      </c>
      <c r="E2" t="n">
        <v>90.55</v>
      </c>
      <c r="F2" t="n">
        <v>85.70999999999999</v>
      </c>
      <c r="G2" t="n">
        <v>18.17</v>
      </c>
      <c r="H2" t="n">
        <v>0.43</v>
      </c>
      <c r="I2" t="n">
        <v>283</v>
      </c>
      <c r="J2" t="n">
        <v>39.78</v>
      </c>
      <c r="K2" t="n">
        <v>19.54</v>
      </c>
      <c r="L2" t="n">
        <v>1</v>
      </c>
      <c r="M2" t="n">
        <v>281</v>
      </c>
      <c r="N2" t="n">
        <v>4.24</v>
      </c>
      <c r="O2" t="n">
        <v>5140</v>
      </c>
      <c r="P2" t="n">
        <v>392.35</v>
      </c>
      <c r="Q2" t="n">
        <v>1262.1</v>
      </c>
      <c r="R2" t="n">
        <v>375.69</v>
      </c>
      <c r="S2" t="n">
        <v>108.84</v>
      </c>
      <c r="T2" t="n">
        <v>131176.47</v>
      </c>
      <c r="U2" t="n">
        <v>0.29</v>
      </c>
      <c r="V2" t="n">
        <v>0.85</v>
      </c>
      <c r="W2" t="n">
        <v>21.1</v>
      </c>
      <c r="X2" t="n">
        <v>8.119999999999999</v>
      </c>
      <c r="Y2" t="n">
        <v>0.5</v>
      </c>
      <c r="Z2" t="n">
        <v>10</v>
      </c>
      <c r="AA2" t="n">
        <v>1504.676893493774</v>
      </c>
      <c r="AB2" t="n">
        <v>2058.765307337741</v>
      </c>
      <c r="AC2" t="n">
        <v>1862.279635900683</v>
      </c>
      <c r="AD2" t="n">
        <v>1504676.893493774</v>
      </c>
      <c r="AE2" t="n">
        <v>2058765.307337741</v>
      </c>
      <c r="AF2" t="n">
        <v>3.218887570370408e-06</v>
      </c>
      <c r="AG2" t="n">
        <v>3.772916666666667</v>
      </c>
      <c r="AH2" t="n">
        <v>1862279.635900683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1.1862</v>
      </c>
      <c r="E3" t="n">
        <v>84.3</v>
      </c>
      <c r="F3" t="n">
        <v>81.2</v>
      </c>
      <c r="G3" t="n">
        <v>38.67</v>
      </c>
      <c r="H3" t="n">
        <v>0.84</v>
      </c>
      <c r="I3" t="n">
        <v>126</v>
      </c>
      <c r="J3" t="n">
        <v>40.89</v>
      </c>
      <c r="K3" t="n">
        <v>19.54</v>
      </c>
      <c r="L3" t="n">
        <v>2</v>
      </c>
      <c r="M3" t="n">
        <v>124</v>
      </c>
      <c r="N3" t="n">
        <v>4.35</v>
      </c>
      <c r="O3" t="n">
        <v>5277.26</v>
      </c>
      <c r="P3" t="n">
        <v>347.51</v>
      </c>
      <c r="Q3" t="n">
        <v>1262.03</v>
      </c>
      <c r="R3" t="n">
        <v>228.64</v>
      </c>
      <c r="S3" t="n">
        <v>108.84</v>
      </c>
      <c r="T3" t="n">
        <v>58436.78</v>
      </c>
      <c r="U3" t="n">
        <v>0.48</v>
      </c>
      <c r="V3" t="n">
        <v>0.89</v>
      </c>
      <c r="W3" t="n">
        <v>20.86</v>
      </c>
      <c r="X3" t="n">
        <v>3.61</v>
      </c>
      <c r="Y3" t="n">
        <v>0.5</v>
      </c>
      <c r="Z3" t="n">
        <v>10</v>
      </c>
      <c r="AA3" t="n">
        <v>1279.611961875725</v>
      </c>
      <c r="AB3" t="n">
        <v>1750.821538733908</v>
      </c>
      <c r="AC3" t="n">
        <v>1583.725588370606</v>
      </c>
      <c r="AD3" t="n">
        <v>1279611.961875725</v>
      </c>
      <c r="AE3" t="n">
        <v>1750821.538733908</v>
      </c>
      <c r="AF3" t="n">
        <v>3.457615173388914e-06</v>
      </c>
      <c r="AG3" t="n">
        <v>3.5125</v>
      </c>
      <c r="AH3" t="n">
        <v>1583725.588370606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1.2085</v>
      </c>
      <c r="E4" t="n">
        <v>82.75</v>
      </c>
      <c r="F4" t="n">
        <v>80.09</v>
      </c>
      <c r="G4" t="n">
        <v>55.88</v>
      </c>
      <c r="H4" t="n">
        <v>1.22</v>
      </c>
      <c r="I4" t="n">
        <v>86</v>
      </c>
      <c r="J4" t="n">
        <v>42.01</v>
      </c>
      <c r="K4" t="n">
        <v>19.54</v>
      </c>
      <c r="L4" t="n">
        <v>3</v>
      </c>
      <c r="M4" t="n">
        <v>7</v>
      </c>
      <c r="N4" t="n">
        <v>4.46</v>
      </c>
      <c r="O4" t="n">
        <v>5414.79</v>
      </c>
      <c r="P4" t="n">
        <v>324.64</v>
      </c>
      <c r="Q4" t="n">
        <v>1262.23</v>
      </c>
      <c r="R4" t="n">
        <v>189.26</v>
      </c>
      <c r="S4" t="n">
        <v>108.84</v>
      </c>
      <c r="T4" t="n">
        <v>38949.28</v>
      </c>
      <c r="U4" t="n">
        <v>0.58</v>
      </c>
      <c r="V4" t="n">
        <v>0.9</v>
      </c>
      <c r="W4" t="n">
        <v>20.88</v>
      </c>
      <c r="X4" t="n">
        <v>2.5</v>
      </c>
      <c r="Y4" t="n">
        <v>0.5</v>
      </c>
      <c r="Z4" t="n">
        <v>10</v>
      </c>
      <c r="AA4" t="n">
        <v>1202.945565253216</v>
      </c>
      <c r="AB4" t="n">
        <v>1645.923192592282</v>
      </c>
      <c r="AC4" t="n">
        <v>1488.838593158983</v>
      </c>
      <c r="AD4" t="n">
        <v>1202945.565253216</v>
      </c>
      <c r="AE4" t="n">
        <v>1645923.192592282</v>
      </c>
      <c r="AF4" t="n">
        <v>3.522616706323135e-06</v>
      </c>
      <c r="AG4" t="n">
        <v>3.447916666666667</v>
      </c>
      <c r="AH4" t="n">
        <v>1488838.593158983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1.2081</v>
      </c>
      <c r="E5" t="n">
        <v>82.78</v>
      </c>
      <c r="F5" t="n">
        <v>80.12</v>
      </c>
      <c r="G5" t="n">
        <v>55.9</v>
      </c>
      <c r="H5" t="n">
        <v>1.59</v>
      </c>
      <c r="I5" t="n">
        <v>86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331.96</v>
      </c>
      <c r="Q5" t="n">
        <v>1262.16</v>
      </c>
      <c r="R5" t="n">
        <v>189.4</v>
      </c>
      <c r="S5" t="n">
        <v>108.84</v>
      </c>
      <c r="T5" t="n">
        <v>39017.38</v>
      </c>
      <c r="U5" t="n">
        <v>0.57</v>
      </c>
      <c r="V5" t="n">
        <v>0.9</v>
      </c>
      <c r="W5" t="n">
        <v>20.9</v>
      </c>
      <c r="X5" t="n">
        <v>2.53</v>
      </c>
      <c r="Y5" t="n">
        <v>0.5</v>
      </c>
      <c r="Z5" t="n">
        <v>10</v>
      </c>
      <c r="AA5" t="n">
        <v>1218.194201608253</v>
      </c>
      <c r="AB5" t="n">
        <v>1666.787049575602</v>
      </c>
      <c r="AC5" t="n">
        <v>1507.711232914422</v>
      </c>
      <c r="AD5" t="n">
        <v>1218194.201608253</v>
      </c>
      <c r="AE5" t="n">
        <v>1666787.049575602</v>
      </c>
      <c r="AF5" t="n">
        <v>3.521450759544046e-06</v>
      </c>
      <c r="AG5" t="n">
        <v>3.449166666666667</v>
      </c>
      <c r="AH5" t="n">
        <v>1507711.232914422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0.7708</v>
      </c>
      <c r="E2" t="n">
        <v>129.74</v>
      </c>
      <c r="F2" t="n">
        <v>102.87</v>
      </c>
      <c r="G2" t="n">
        <v>7.24</v>
      </c>
      <c r="H2" t="n">
        <v>0.12</v>
      </c>
      <c r="I2" t="n">
        <v>853</v>
      </c>
      <c r="J2" t="n">
        <v>141.81</v>
      </c>
      <c r="K2" t="n">
        <v>47.83</v>
      </c>
      <c r="L2" t="n">
        <v>1</v>
      </c>
      <c r="M2" t="n">
        <v>851</v>
      </c>
      <c r="N2" t="n">
        <v>22.98</v>
      </c>
      <c r="O2" t="n">
        <v>17723.39</v>
      </c>
      <c r="P2" t="n">
        <v>1181.99</v>
      </c>
      <c r="Q2" t="n">
        <v>1263</v>
      </c>
      <c r="R2" t="n">
        <v>933.75</v>
      </c>
      <c r="S2" t="n">
        <v>108.84</v>
      </c>
      <c r="T2" t="n">
        <v>407357.83</v>
      </c>
      <c r="U2" t="n">
        <v>0.12</v>
      </c>
      <c r="V2" t="n">
        <v>0.7</v>
      </c>
      <c r="W2" t="n">
        <v>22.09</v>
      </c>
      <c r="X2" t="n">
        <v>25.24</v>
      </c>
      <c r="Y2" t="n">
        <v>0.5</v>
      </c>
      <c r="Z2" t="n">
        <v>10</v>
      </c>
      <c r="AA2" t="n">
        <v>5713.712643374806</v>
      </c>
      <c r="AB2" t="n">
        <v>7817.753709877389</v>
      </c>
      <c r="AC2" t="n">
        <v>7071.638268092641</v>
      </c>
      <c r="AD2" t="n">
        <v>5713712.643374806</v>
      </c>
      <c r="AE2" t="n">
        <v>7817753.709877389</v>
      </c>
      <c r="AF2" t="n">
        <v>1.206992321990976e-06</v>
      </c>
      <c r="AG2" t="n">
        <v>5.405833333333334</v>
      </c>
      <c r="AH2" t="n">
        <v>7071638.268092641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0.9918</v>
      </c>
      <c r="E3" t="n">
        <v>100.82</v>
      </c>
      <c r="F3" t="n">
        <v>88.11</v>
      </c>
      <c r="G3" t="n">
        <v>14.56</v>
      </c>
      <c r="H3" t="n">
        <v>0.25</v>
      </c>
      <c r="I3" t="n">
        <v>363</v>
      </c>
      <c r="J3" t="n">
        <v>143.17</v>
      </c>
      <c r="K3" t="n">
        <v>47.83</v>
      </c>
      <c r="L3" t="n">
        <v>2</v>
      </c>
      <c r="M3" t="n">
        <v>361</v>
      </c>
      <c r="N3" t="n">
        <v>23.34</v>
      </c>
      <c r="O3" t="n">
        <v>17891.86</v>
      </c>
      <c r="P3" t="n">
        <v>1008.61</v>
      </c>
      <c r="Q3" t="n">
        <v>1262.43</v>
      </c>
      <c r="R3" t="n">
        <v>452.46</v>
      </c>
      <c r="S3" t="n">
        <v>108.84</v>
      </c>
      <c r="T3" t="n">
        <v>169164.44</v>
      </c>
      <c r="U3" t="n">
        <v>0.24</v>
      </c>
      <c r="V3" t="n">
        <v>0.82</v>
      </c>
      <c r="W3" t="n">
        <v>21.27</v>
      </c>
      <c r="X3" t="n">
        <v>10.51</v>
      </c>
      <c r="Y3" t="n">
        <v>0.5</v>
      </c>
      <c r="Z3" t="n">
        <v>10</v>
      </c>
      <c r="AA3" t="n">
        <v>3800.366620231423</v>
      </c>
      <c r="AB3" t="n">
        <v>5199.829270143341</v>
      </c>
      <c r="AC3" t="n">
        <v>4703.564862606881</v>
      </c>
      <c r="AD3" t="n">
        <v>3800366.620231423</v>
      </c>
      <c r="AE3" t="n">
        <v>5199829.270143341</v>
      </c>
      <c r="AF3" t="n">
        <v>1.553055247730475e-06</v>
      </c>
      <c r="AG3" t="n">
        <v>4.200833333333333</v>
      </c>
      <c r="AH3" t="n">
        <v>4703564.862606881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1.0738</v>
      </c>
      <c r="E4" t="n">
        <v>93.13</v>
      </c>
      <c r="F4" t="n">
        <v>84.22</v>
      </c>
      <c r="G4" t="n">
        <v>21.88</v>
      </c>
      <c r="H4" t="n">
        <v>0.37</v>
      </c>
      <c r="I4" t="n">
        <v>231</v>
      </c>
      <c r="J4" t="n">
        <v>144.54</v>
      </c>
      <c r="K4" t="n">
        <v>47.83</v>
      </c>
      <c r="L4" t="n">
        <v>3</v>
      </c>
      <c r="M4" t="n">
        <v>229</v>
      </c>
      <c r="N4" t="n">
        <v>23.71</v>
      </c>
      <c r="O4" t="n">
        <v>18060.85</v>
      </c>
      <c r="P4" t="n">
        <v>959.8</v>
      </c>
      <c r="Q4" t="n">
        <v>1262.17</v>
      </c>
      <c r="R4" t="n">
        <v>327.14</v>
      </c>
      <c r="S4" t="n">
        <v>108.84</v>
      </c>
      <c r="T4" t="n">
        <v>107161.75</v>
      </c>
      <c r="U4" t="n">
        <v>0.33</v>
      </c>
      <c r="V4" t="n">
        <v>0.86</v>
      </c>
      <c r="W4" t="n">
        <v>21.02</v>
      </c>
      <c r="X4" t="n">
        <v>6.63</v>
      </c>
      <c r="Y4" t="n">
        <v>0.5</v>
      </c>
      <c r="Z4" t="n">
        <v>10</v>
      </c>
      <c r="AA4" t="n">
        <v>3347.283087932527</v>
      </c>
      <c r="AB4" t="n">
        <v>4579.900392617239</v>
      </c>
      <c r="AC4" t="n">
        <v>4142.801127076248</v>
      </c>
      <c r="AD4" t="n">
        <v>3347283.087932527</v>
      </c>
      <c r="AE4" t="n">
        <v>4579900.392617239</v>
      </c>
      <c r="AF4" t="n">
        <v>1.681458686240153e-06</v>
      </c>
      <c r="AG4" t="n">
        <v>3.880416666666667</v>
      </c>
      <c r="AH4" t="n">
        <v>4142801.127076248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1.1167</v>
      </c>
      <c r="E5" t="n">
        <v>89.55</v>
      </c>
      <c r="F5" t="n">
        <v>82.44</v>
      </c>
      <c r="G5" t="n">
        <v>29.27</v>
      </c>
      <c r="H5" t="n">
        <v>0.49</v>
      </c>
      <c r="I5" t="n">
        <v>169</v>
      </c>
      <c r="J5" t="n">
        <v>145.92</v>
      </c>
      <c r="K5" t="n">
        <v>47.83</v>
      </c>
      <c r="L5" t="n">
        <v>4</v>
      </c>
      <c r="M5" t="n">
        <v>167</v>
      </c>
      <c r="N5" t="n">
        <v>24.09</v>
      </c>
      <c r="O5" t="n">
        <v>18230.35</v>
      </c>
      <c r="P5" t="n">
        <v>935.16</v>
      </c>
      <c r="Q5" t="n">
        <v>1262.06</v>
      </c>
      <c r="R5" t="n">
        <v>268.28</v>
      </c>
      <c r="S5" t="n">
        <v>108.84</v>
      </c>
      <c r="T5" t="n">
        <v>78042.34</v>
      </c>
      <c r="U5" t="n">
        <v>0.41</v>
      </c>
      <c r="V5" t="n">
        <v>0.88</v>
      </c>
      <c r="W5" t="n">
        <v>20.94</v>
      </c>
      <c r="X5" t="n">
        <v>4.85</v>
      </c>
      <c r="Y5" t="n">
        <v>0.5</v>
      </c>
      <c r="Z5" t="n">
        <v>10</v>
      </c>
      <c r="AA5" t="n">
        <v>3142.080988418965</v>
      </c>
      <c r="AB5" t="n">
        <v>4299.133827185057</v>
      </c>
      <c r="AC5" t="n">
        <v>3888.830528590575</v>
      </c>
      <c r="AD5" t="n">
        <v>3142080.988418965</v>
      </c>
      <c r="AE5" t="n">
        <v>4299133.827185057</v>
      </c>
      <c r="AF5" t="n">
        <v>1.748635607118997e-06</v>
      </c>
      <c r="AG5" t="n">
        <v>3.73125</v>
      </c>
      <c r="AH5" t="n">
        <v>3888830.528590575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1.1436</v>
      </c>
      <c r="E6" t="n">
        <v>87.44</v>
      </c>
      <c r="F6" t="n">
        <v>81.37</v>
      </c>
      <c r="G6" t="n">
        <v>36.71</v>
      </c>
      <c r="H6" t="n">
        <v>0.6</v>
      </c>
      <c r="I6" t="n">
        <v>133</v>
      </c>
      <c r="J6" t="n">
        <v>147.3</v>
      </c>
      <c r="K6" t="n">
        <v>47.83</v>
      </c>
      <c r="L6" t="n">
        <v>5</v>
      </c>
      <c r="M6" t="n">
        <v>131</v>
      </c>
      <c r="N6" t="n">
        <v>24.47</v>
      </c>
      <c r="O6" t="n">
        <v>18400.38</v>
      </c>
      <c r="P6" t="n">
        <v>918.37</v>
      </c>
      <c r="Q6" t="n">
        <v>1262.13</v>
      </c>
      <c r="R6" t="n">
        <v>234.01</v>
      </c>
      <c r="S6" t="n">
        <v>108.84</v>
      </c>
      <c r="T6" t="n">
        <v>61085.76</v>
      </c>
      <c r="U6" t="n">
        <v>0.47</v>
      </c>
      <c r="V6" t="n">
        <v>0.89</v>
      </c>
      <c r="W6" t="n">
        <v>20.86</v>
      </c>
      <c r="X6" t="n">
        <v>3.78</v>
      </c>
      <c r="Y6" t="n">
        <v>0.5</v>
      </c>
      <c r="Z6" t="n">
        <v>10</v>
      </c>
      <c r="AA6" t="n">
        <v>3019.019994462057</v>
      </c>
      <c r="AB6" t="n">
        <v>4130.756346185317</v>
      </c>
      <c r="AC6" t="n">
        <v>3736.522758058178</v>
      </c>
      <c r="AD6" t="n">
        <v>3019019.994462057</v>
      </c>
      <c r="AE6" t="n">
        <v>4130756.346185317</v>
      </c>
      <c r="AF6" t="n">
        <v>1.790758198532538e-06</v>
      </c>
      <c r="AG6" t="n">
        <v>3.643333333333333</v>
      </c>
      <c r="AH6" t="n">
        <v>3736522.758058178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1.1611</v>
      </c>
      <c r="E7" t="n">
        <v>86.12</v>
      </c>
      <c r="F7" t="n">
        <v>80.72</v>
      </c>
      <c r="G7" t="n">
        <v>44.03</v>
      </c>
      <c r="H7" t="n">
        <v>0.71</v>
      </c>
      <c r="I7" t="n">
        <v>110</v>
      </c>
      <c r="J7" t="n">
        <v>148.68</v>
      </c>
      <c r="K7" t="n">
        <v>47.83</v>
      </c>
      <c r="L7" t="n">
        <v>6</v>
      </c>
      <c r="M7" t="n">
        <v>108</v>
      </c>
      <c r="N7" t="n">
        <v>24.85</v>
      </c>
      <c r="O7" t="n">
        <v>18570.94</v>
      </c>
      <c r="P7" t="n">
        <v>906.46</v>
      </c>
      <c r="Q7" t="n">
        <v>1262.04</v>
      </c>
      <c r="R7" t="n">
        <v>212.74</v>
      </c>
      <c r="S7" t="n">
        <v>108.84</v>
      </c>
      <c r="T7" t="n">
        <v>50565.62</v>
      </c>
      <c r="U7" t="n">
        <v>0.51</v>
      </c>
      <c r="V7" t="n">
        <v>0.9</v>
      </c>
      <c r="W7" t="n">
        <v>20.83</v>
      </c>
      <c r="X7" t="n">
        <v>3.13</v>
      </c>
      <c r="Y7" t="n">
        <v>0.5</v>
      </c>
      <c r="Z7" t="n">
        <v>10</v>
      </c>
      <c r="AA7" t="n">
        <v>2940.547412825631</v>
      </c>
      <c r="AB7" t="n">
        <v>4023.386698024385</v>
      </c>
      <c r="AC7" t="n">
        <v>3639.400318423482</v>
      </c>
      <c r="AD7" t="n">
        <v>2940547.412825631</v>
      </c>
      <c r="AE7" t="n">
        <v>4023386.698024385</v>
      </c>
      <c r="AF7" t="n">
        <v>1.818161371385213e-06</v>
      </c>
      <c r="AG7" t="n">
        <v>3.588333333333333</v>
      </c>
      <c r="AH7" t="n">
        <v>3639400.318423482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1.1745</v>
      </c>
      <c r="E8" t="n">
        <v>85.14</v>
      </c>
      <c r="F8" t="n">
        <v>80.23</v>
      </c>
      <c r="G8" t="n">
        <v>51.76</v>
      </c>
      <c r="H8" t="n">
        <v>0.83</v>
      </c>
      <c r="I8" t="n">
        <v>93</v>
      </c>
      <c r="J8" t="n">
        <v>150.07</v>
      </c>
      <c r="K8" t="n">
        <v>47.83</v>
      </c>
      <c r="L8" t="n">
        <v>7</v>
      </c>
      <c r="M8" t="n">
        <v>91</v>
      </c>
      <c r="N8" t="n">
        <v>25.24</v>
      </c>
      <c r="O8" t="n">
        <v>18742.03</v>
      </c>
      <c r="P8" t="n">
        <v>896.61</v>
      </c>
      <c r="Q8" t="n">
        <v>1262.01</v>
      </c>
      <c r="R8" t="n">
        <v>197.57</v>
      </c>
      <c r="S8" t="n">
        <v>108.84</v>
      </c>
      <c r="T8" t="n">
        <v>43066.63</v>
      </c>
      <c r="U8" t="n">
        <v>0.55</v>
      </c>
      <c r="V8" t="n">
        <v>0.9</v>
      </c>
      <c r="W8" t="n">
        <v>20.78</v>
      </c>
      <c r="X8" t="n">
        <v>2.64</v>
      </c>
      <c r="Y8" t="n">
        <v>0.5</v>
      </c>
      <c r="Z8" t="n">
        <v>10</v>
      </c>
      <c r="AA8" t="n">
        <v>2880.634371729781</v>
      </c>
      <c r="AB8" t="n">
        <v>3941.411032020212</v>
      </c>
      <c r="AC8" t="n">
        <v>3565.24829492918</v>
      </c>
      <c r="AD8" t="n">
        <v>2880634.371729781</v>
      </c>
      <c r="AE8" t="n">
        <v>3941411.032020212</v>
      </c>
      <c r="AF8" t="n">
        <v>1.839144372312405e-06</v>
      </c>
      <c r="AG8" t="n">
        <v>3.5475</v>
      </c>
      <c r="AH8" t="n">
        <v>3565248.29492918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1.1844</v>
      </c>
      <c r="E9" t="n">
        <v>84.43000000000001</v>
      </c>
      <c r="F9" t="n">
        <v>79.86</v>
      </c>
      <c r="G9" t="n">
        <v>59.16</v>
      </c>
      <c r="H9" t="n">
        <v>0.9399999999999999</v>
      </c>
      <c r="I9" t="n">
        <v>81</v>
      </c>
      <c r="J9" t="n">
        <v>151.46</v>
      </c>
      <c r="K9" t="n">
        <v>47.83</v>
      </c>
      <c r="L9" t="n">
        <v>8</v>
      </c>
      <c r="M9" t="n">
        <v>79</v>
      </c>
      <c r="N9" t="n">
        <v>25.63</v>
      </c>
      <c r="O9" t="n">
        <v>18913.66</v>
      </c>
      <c r="P9" t="n">
        <v>887.55</v>
      </c>
      <c r="Q9" t="n">
        <v>1261.96</v>
      </c>
      <c r="R9" t="n">
        <v>185.32</v>
      </c>
      <c r="S9" t="n">
        <v>108.84</v>
      </c>
      <c r="T9" t="n">
        <v>37004.74</v>
      </c>
      <c r="U9" t="n">
        <v>0.59</v>
      </c>
      <c r="V9" t="n">
        <v>0.91</v>
      </c>
      <c r="W9" t="n">
        <v>20.77</v>
      </c>
      <c r="X9" t="n">
        <v>2.28</v>
      </c>
      <c r="Y9" t="n">
        <v>0.5</v>
      </c>
      <c r="Z9" t="n">
        <v>10</v>
      </c>
      <c r="AA9" t="n">
        <v>2833.501825399666</v>
      </c>
      <c r="AB9" t="n">
        <v>3876.922202790152</v>
      </c>
      <c r="AC9" t="n">
        <v>3506.9141890502</v>
      </c>
      <c r="AD9" t="n">
        <v>2833501.825399667</v>
      </c>
      <c r="AE9" t="n">
        <v>3876922.202790152</v>
      </c>
      <c r="AF9" t="n">
        <v>1.85464673866906e-06</v>
      </c>
      <c r="AG9" t="n">
        <v>3.517916666666667</v>
      </c>
      <c r="AH9" t="n">
        <v>3506914.1890502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1.1923</v>
      </c>
      <c r="E10" t="n">
        <v>83.87</v>
      </c>
      <c r="F10" t="n">
        <v>79.59</v>
      </c>
      <c r="G10" t="n">
        <v>67.26000000000001</v>
      </c>
      <c r="H10" t="n">
        <v>1.04</v>
      </c>
      <c r="I10" t="n">
        <v>71</v>
      </c>
      <c r="J10" t="n">
        <v>152.85</v>
      </c>
      <c r="K10" t="n">
        <v>47.83</v>
      </c>
      <c r="L10" t="n">
        <v>9</v>
      </c>
      <c r="M10" t="n">
        <v>69</v>
      </c>
      <c r="N10" t="n">
        <v>26.03</v>
      </c>
      <c r="O10" t="n">
        <v>19085.83</v>
      </c>
      <c r="P10" t="n">
        <v>879.9299999999999</v>
      </c>
      <c r="Q10" t="n">
        <v>1261.98</v>
      </c>
      <c r="R10" t="n">
        <v>176.56</v>
      </c>
      <c r="S10" t="n">
        <v>108.84</v>
      </c>
      <c r="T10" t="n">
        <v>32670.81</v>
      </c>
      <c r="U10" t="n">
        <v>0.62</v>
      </c>
      <c r="V10" t="n">
        <v>0.91</v>
      </c>
      <c r="W10" t="n">
        <v>20.76</v>
      </c>
      <c r="X10" t="n">
        <v>2.01</v>
      </c>
      <c r="Y10" t="n">
        <v>0.5</v>
      </c>
      <c r="Z10" t="n">
        <v>10</v>
      </c>
      <c r="AA10" t="n">
        <v>2795.868194823434</v>
      </c>
      <c r="AB10" t="n">
        <v>3825.430209157143</v>
      </c>
      <c r="AC10" t="n">
        <v>3460.33651902006</v>
      </c>
      <c r="AD10" t="n">
        <v>2795868.194823434</v>
      </c>
      <c r="AE10" t="n">
        <v>3825430.209157143</v>
      </c>
      <c r="AF10" t="n">
        <v>1.867017313842554e-06</v>
      </c>
      <c r="AG10" t="n">
        <v>3.494583333333333</v>
      </c>
      <c r="AH10" t="n">
        <v>3460336.51902006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1.1984</v>
      </c>
      <c r="E11" t="n">
        <v>83.45</v>
      </c>
      <c r="F11" t="n">
        <v>79.37</v>
      </c>
      <c r="G11" t="n">
        <v>74.41</v>
      </c>
      <c r="H11" t="n">
        <v>1.15</v>
      </c>
      <c r="I11" t="n">
        <v>64</v>
      </c>
      <c r="J11" t="n">
        <v>154.25</v>
      </c>
      <c r="K11" t="n">
        <v>47.83</v>
      </c>
      <c r="L11" t="n">
        <v>10</v>
      </c>
      <c r="M11" t="n">
        <v>62</v>
      </c>
      <c r="N11" t="n">
        <v>26.43</v>
      </c>
      <c r="O11" t="n">
        <v>19258.55</v>
      </c>
      <c r="P11" t="n">
        <v>873.58</v>
      </c>
      <c r="Q11" t="n">
        <v>1261.98</v>
      </c>
      <c r="R11" t="n">
        <v>169.06</v>
      </c>
      <c r="S11" t="n">
        <v>108.84</v>
      </c>
      <c r="T11" t="n">
        <v>28956.63</v>
      </c>
      <c r="U11" t="n">
        <v>0.64</v>
      </c>
      <c r="V11" t="n">
        <v>0.91</v>
      </c>
      <c r="W11" t="n">
        <v>20.75</v>
      </c>
      <c r="X11" t="n">
        <v>1.78</v>
      </c>
      <c r="Y11" t="n">
        <v>0.5</v>
      </c>
      <c r="Z11" t="n">
        <v>10</v>
      </c>
      <c r="AA11" t="n">
        <v>2766.147704634095</v>
      </c>
      <c r="AB11" t="n">
        <v>3784.765323304598</v>
      </c>
      <c r="AC11" t="n">
        <v>3423.552632799759</v>
      </c>
      <c r="AD11" t="n">
        <v>2766147.704634095</v>
      </c>
      <c r="AE11" t="n">
        <v>3784765.323304599</v>
      </c>
      <c r="AF11" t="n">
        <v>1.876569276951201e-06</v>
      </c>
      <c r="AG11" t="n">
        <v>3.477083333333333</v>
      </c>
      <c r="AH11" t="n">
        <v>3423552.632799759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1.203</v>
      </c>
      <c r="E12" t="n">
        <v>83.13</v>
      </c>
      <c r="F12" t="n">
        <v>79.22</v>
      </c>
      <c r="G12" t="n">
        <v>81.95999999999999</v>
      </c>
      <c r="H12" t="n">
        <v>1.25</v>
      </c>
      <c r="I12" t="n">
        <v>58</v>
      </c>
      <c r="J12" t="n">
        <v>155.66</v>
      </c>
      <c r="K12" t="n">
        <v>47.83</v>
      </c>
      <c r="L12" t="n">
        <v>11</v>
      </c>
      <c r="M12" t="n">
        <v>56</v>
      </c>
      <c r="N12" t="n">
        <v>26.83</v>
      </c>
      <c r="O12" t="n">
        <v>19431.82</v>
      </c>
      <c r="P12" t="n">
        <v>868.03</v>
      </c>
      <c r="Q12" t="n">
        <v>1262</v>
      </c>
      <c r="R12" t="n">
        <v>164.57</v>
      </c>
      <c r="S12" t="n">
        <v>108.84</v>
      </c>
      <c r="T12" t="n">
        <v>26742.62</v>
      </c>
      <c r="U12" t="n">
        <v>0.66</v>
      </c>
      <c r="V12" t="n">
        <v>0.91</v>
      </c>
      <c r="W12" t="n">
        <v>20.74</v>
      </c>
      <c r="X12" t="n">
        <v>1.64</v>
      </c>
      <c r="Y12" t="n">
        <v>0.5</v>
      </c>
      <c r="Z12" t="n">
        <v>10</v>
      </c>
      <c r="AA12" t="n">
        <v>2742.594773482205</v>
      </c>
      <c r="AB12" t="n">
        <v>3752.539163820594</v>
      </c>
      <c r="AC12" t="n">
        <v>3394.40209274721</v>
      </c>
      <c r="AD12" t="n">
        <v>2742594.773482205</v>
      </c>
      <c r="AE12" t="n">
        <v>3752539.163820594</v>
      </c>
      <c r="AF12" t="n">
        <v>1.883772396672476e-06</v>
      </c>
      <c r="AG12" t="n">
        <v>3.46375</v>
      </c>
      <c r="AH12" t="n">
        <v>3394402.09274721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1.2072</v>
      </c>
      <c r="E13" t="n">
        <v>82.83</v>
      </c>
      <c r="F13" t="n">
        <v>79.06999999999999</v>
      </c>
      <c r="G13" t="n">
        <v>89.52</v>
      </c>
      <c r="H13" t="n">
        <v>1.35</v>
      </c>
      <c r="I13" t="n">
        <v>53</v>
      </c>
      <c r="J13" t="n">
        <v>157.07</v>
      </c>
      <c r="K13" t="n">
        <v>47.83</v>
      </c>
      <c r="L13" t="n">
        <v>12</v>
      </c>
      <c r="M13" t="n">
        <v>51</v>
      </c>
      <c r="N13" t="n">
        <v>27.24</v>
      </c>
      <c r="O13" t="n">
        <v>19605.66</v>
      </c>
      <c r="P13" t="n">
        <v>860.8099999999999</v>
      </c>
      <c r="Q13" t="n">
        <v>1261.92</v>
      </c>
      <c r="R13" t="n">
        <v>159.74</v>
      </c>
      <c r="S13" t="n">
        <v>108.84</v>
      </c>
      <c r="T13" t="n">
        <v>24354.11</v>
      </c>
      <c r="U13" t="n">
        <v>0.68</v>
      </c>
      <c r="V13" t="n">
        <v>0.92</v>
      </c>
      <c r="W13" t="n">
        <v>20.73</v>
      </c>
      <c r="X13" t="n">
        <v>1.49</v>
      </c>
      <c r="Y13" t="n">
        <v>0.5</v>
      </c>
      <c r="Z13" t="n">
        <v>10</v>
      </c>
      <c r="AA13" t="n">
        <v>2716.771961768197</v>
      </c>
      <c r="AB13" t="n">
        <v>3717.207253611434</v>
      </c>
      <c r="AC13" t="n">
        <v>3362.442210459765</v>
      </c>
      <c r="AD13" t="n">
        <v>2716771.961768197</v>
      </c>
      <c r="AE13" t="n">
        <v>3717207.253611434</v>
      </c>
      <c r="AF13" t="n">
        <v>1.890349158157118e-06</v>
      </c>
      <c r="AG13" t="n">
        <v>3.45125</v>
      </c>
      <c r="AH13" t="n">
        <v>3362442.210459765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1.2107</v>
      </c>
      <c r="E14" t="n">
        <v>82.59999999999999</v>
      </c>
      <c r="F14" t="n">
        <v>78.95</v>
      </c>
      <c r="G14" t="n">
        <v>96.68000000000001</v>
      </c>
      <c r="H14" t="n">
        <v>1.45</v>
      </c>
      <c r="I14" t="n">
        <v>49</v>
      </c>
      <c r="J14" t="n">
        <v>158.48</v>
      </c>
      <c r="K14" t="n">
        <v>47.83</v>
      </c>
      <c r="L14" t="n">
        <v>13</v>
      </c>
      <c r="M14" t="n">
        <v>47</v>
      </c>
      <c r="N14" t="n">
        <v>27.65</v>
      </c>
      <c r="O14" t="n">
        <v>19780.06</v>
      </c>
      <c r="P14" t="n">
        <v>855</v>
      </c>
      <c r="Q14" t="n">
        <v>1261.9</v>
      </c>
      <c r="R14" t="n">
        <v>155.6</v>
      </c>
      <c r="S14" t="n">
        <v>108.84</v>
      </c>
      <c r="T14" t="n">
        <v>22301.14</v>
      </c>
      <c r="U14" t="n">
        <v>0.7</v>
      </c>
      <c r="V14" t="n">
        <v>0.92</v>
      </c>
      <c r="W14" t="n">
        <v>20.72</v>
      </c>
      <c r="X14" t="n">
        <v>1.37</v>
      </c>
      <c r="Y14" t="n">
        <v>0.5</v>
      </c>
      <c r="Z14" t="n">
        <v>10</v>
      </c>
      <c r="AA14" t="n">
        <v>2695.87036143903</v>
      </c>
      <c r="AB14" t="n">
        <v>3688.608761927539</v>
      </c>
      <c r="AC14" t="n">
        <v>3336.573118683948</v>
      </c>
      <c r="AD14" t="n">
        <v>2695870.36143903</v>
      </c>
      <c r="AE14" t="n">
        <v>3688608.761927539</v>
      </c>
      <c r="AF14" t="n">
        <v>1.895829792727653e-06</v>
      </c>
      <c r="AG14" t="n">
        <v>3.441666666666666</v>
      </c>
      <c r="AH14" t="n">
        <v>3336573.118683948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1.214</v>
      </c>
      <c r="E15" t="n">
        <v>82.37</v>
      </c>
      <c r="F15" t="n">
        <v>78.84999999999999</v>
      </c>
      <c r="G15" t="n">
        <v>105.13</v>
      </c>
      <c r="H15" t="n">
        <v>1.55</v>
      </c>
      <c r="I15" t="n">
        <v>45</v>
      </c>
      <c r="J15" t="n">
        <v>159.9</v>
      </c>
      <c r="K15" t="n">
        <v>47.83</v>
      </c>
      <c r="L15" t="n">
        <v>14</v>
      </c>
      <c r="M15" t="n">
        <v>43</v>
      </c>
      <c r="N15" t="n">
        <v>28.07</v>
      </c>
      <c r="O15" t="n">
        <v>19955.16</v>
      </c>
      <c r="P15" t="n">
        <v>849.22</v>
      </c>
      <c r="Q15" t="n">
        <v>1261.95</v>
      </c>
      <c r="R15" t="n">
        <v>152.14</v>
      </c>
      <c r="S15" t="n">
        <v>108.84</v>
      </c>
      <c r="T15" t="n">
        <v>20594.37</v>
      </c>
      <c r="U15" t="n">
        <v>0.72</v>
      </c>
      <c r="V15" t="n">
        <v>0.92</v>
      </c>
      <c r="W15" t="n">
        <v>20.72</v>
      </c>
      <c r="X15" t="n">
        <v>1.26</v>
      </c>
      <c r="Y15" t="n">
        <v>0.5</v>
      </c>
      <c r="Z15" t="n">
        <v>10</v>
      </c>
      <c r="AA15" t="n">
        <v>2675.824451418806</v>
      </c>
      <c r="AB15" t="n">
        <v>3661.181063474733</v>
      </c>
      <c r="AC15" t="n">
        <v>3311.763081276462</v>
      </c>
      <c r="AD15" t="n">
        <v>2675824.451418806</v>
      </c>
      <c r="AE15" t="n">
        <v>3661181.063474733</v>
      </c>
      <c r="AF15" t="n">
        <v>1.900997248179872e-06</v>
      </c>
      <c r="AG15" t="n">
        <v>3.432083333333333</v>
      </c>
      <c r="AH15" t="n">
        <v>3311763.081276462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1.2164</v>
      </c>
      <c r="E16" t="n">
        <v>82.20999999999999</v>
      </c>
      <c r="F16" t="n">
        <v>78.77</v>
      </c>
      <c r="G16" t="n">
        <v>112.52</v>
      </c>
      <c r="H16" t="n">
        <v>1.65</v>
      </c>
      <c r="I16" t="n">
        <v>42</v>
      </c>
      <c r="J16" t="n">
        <v>161.32</v>
      </c>
      <c r="K16" t="n">
        <v>47.83</v>
      </c>
      <c r="L16" t="n">
        <v>15</v>
      </c>
      <c r="M16" t="n">
        <v>40</v>
      </c>
      <c r="N16" t="n">
        <v>28.5</v>
      </c>
      <c r="O16" t="n">
        <v>20130.71</v>
      </c>
      <c r="P16" t="n">
        <v>844.37</v>
      </c>
      <c r="Q16" t="n">
        <v>1261.96</v>
      </c>
      <c r="R16" t="n">
        <v>149.55</v>
      </c>
      <c r="S16" t="n">
        <v>108.84</v>
      </c>
      <c r="T16" t="n">
        <v>19311.79</v>
      </c>
      <c r="U16" t="n">
        <v>0.73</v>
      </c>
      <c r="V16" t="n">
        <v>0.92</v>
      </c>
      <c r="W16" t="n">
        <v>20.71</v>
      </c>
      <c r="X16" t="n">
        <v>1.18</v>
      </c>
      <c r="Y16" t="n">
        <v>0.5</v>
      </c>
      <c r="Z16" t="n">
        <v>10</v>
      </c>
      <c r="AA16" t="n">
        <v>2659.943868756939</v>
      </c>
      <c r="AB16" t="n">
        <v>3639.452549674905</v>
      </c>
      <c r="AC16" t="n">
        <v>3292.108306337529</v>
      </c>
      <c r="AD16" t="n">
        <v>2659943.868756939</v>
      </c>
      <c r="AE16" t="n">
        <v>3639452.549674905</v>
      </c>
      <c r="AF16" t="n">
        <v>1.904755397599667e-06</v>
      </c>
      <c r="AG16" t="n">
        <v>3.425416666666667</v>
      </c>
      <c r="AH16" t="n">
        <v>3292108.306337529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1.2191</v>
      </c>
      <c r="E17" t="n">
        <v>82.03</v>
      </c>
      <c r="F17" t="n">
        <v>78.67</v>
      </c>
      <c r="G17" t="n">
        <v>121.03</v>
      </c>
      <c r="H17" t="n">
        <v>1.74</v>
      </c>
      <c r="I17" t="n">
        <v>39</v>
      </c>
      <c r="J17" t="n">
        <v>162.75</v>
      </c>
      <c r="K17" t="n">
        <v>47.83</v>
      </c>
      <c r="L17" t="n">
        <v>16</v>
      </c>
      <c r="M17" t="n">
        <v>37</v>
      </c>
      <c r="N17" t="n">
        <v>28.92</v>
      </c>
      <c r="O17" t="n">
        <v>20306.85</v>
      </c>
      <c r="P17" t="n">
        <v>839.03</v>
      </c>
      <c r="Q17" t="n">
        <v>1261.99</v>
      </c>
      <c r="R17" t="n">
        <v>146.65</v>
      </c>
      <c r="S17" t="n">
        <v>108.84</v>
      </c>
      <c r="T17" t="n">
        <v>17878.87</v>
      </c>
      <c r="U17" t="n">
        <v>0.74</v>
      </c>
      <c r="V17" t="n">
        <v>0.92</v>
      </c>
      <c r="W17" t="n">
        <v>20.7</v>
      </c>
      <c r="X17" t="n">
        <v>1.09</v>
      </c>
      <c r="Y17" t="n">
        <v>0.5</v>
      </c>
      <c r="Z17" t="n">
        <v>10</v>
      </c>
      <c r="AA17" t="n">
        <v>2642.263352228932</v>
      </c>
      <c r="AB17" t="n">
        <v>3615.261286951945</v>
      </c>
      <c r="AC17" t="n">
        <v>3270.225823776199</v>
      </c>
      <c r="AD17" t="n">
        <v>2642263.352228932</v>
      </c>
      <c r="AE17" t="n">
        <v>3615261.286951945</v>
      </c>
      <c r="AF17" t="n">
        <v>1.908983315696937e-06</v>
      </c>
      <c r="AG17" t="n">
        <v>3.417916666666667</v>
      </c>
      <c r="AH17" t="n">
        <v>3270225.823776199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1.2208</v>
      </c>
      <c r="E18" t="n">
        <v>81.92</v>
      </c>
      <c r="F18" t="n">
        <v>78.62</v>
      </c>
      <c r="G18" t="n">
        <v>127.49</v>
      </c>
      <c r="H18" t="n">
        <v>1.83</v>
      </c>
      <c r="I18" t="n">
        <v>37</v>
      </c>
      <c r="J18" t="n">
        <v>164.19</v>
      </c>
      <c r="K18" t="n">
        <v>47.83</v>
      </c>
      <c r="L18" t="n">
        <v>17</v>
      </c>
      <c r="M18" t="n">
        <v>35</v>
      </c>
      <c r="N18" t="n">
        <v>29.36</v>
      </c>
      <c r="O18" t="n">
        <v>20483.57</v>
      </c>
      <c r="P18" t="n">
        <v>832.9400000000001</v>
      </c>
      <c r="Q18" t="n">
        <v>1261.89</v>
      </c>
      <c r="R18" t="n">
        <v>145.04</v>
      </c>
      <c r="S18" t="n">
        <v>108.84</v>
      </c>
      <c r="T18" t="n">
        <v>17081.47</v>
      </c>
      <c r="U18" t="n">
        <v>0.75</v>
      </c>
      <c r="V18" t="n">
        <v>0.92</v>
      </c>
      <c r="W18" t="n">
        <v>20.7</v>
      </c>
      <c r="X18" t="n">
        <v>1.03</v>
      </c>
      <c r="Y18" t="n">
        <v>0.5</v>
      </c>
      <c r="Z18" t="n">
        <v>10</v>
      </c>
      <c r="AA18" t="n">
        <v>2625.923443822396</v>
      </c>
      <c r="AB18" t="n">
        <v>3592.904303404237</v>
      </c>
      <c r="AC18" t="n">
        <v>3250.002559360062</v>
      </c>
      <c r="AD18" t="n">
        <v>2625923.443822396</v>
      </c>
      <c r="AE18" t="n">
        <v>3592904.303404237</v>
      </c>
      <c r="AF18" t="n">
        <v>1.911645338202625e-06</v>
      </c>
      <c r="AG18" t="n">
        <v>3.413333333333334</v>
      </c>
      <c r="AH18" t="n">
        <v>3250002.559360062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1.2237</v>
      </c>
      <c r="E19" t="n">
        <v>81.72</v>
      </c>
      <c r="F19" t="n">
        <v>78.51000000000001</v>
      </c>
      <c r="G19" t="n">
        <v>138.54</v>
      </c>
      <c r="H19" t="n">
        <v>1.93</v>
      </c>
      <c r="I19" t="n">
        <v>34</v>
      </c>
      <c r="J19" t="n">
        <v>165.62</v>
      </c>
      <c r="K19" t="n">
        <v>47.83</v>
      </c>
      <c r="L19" t="n">
        <v>18</v>
      </c>
      <c r="M19" t="n">
        <v>32</v>
      </c>
      <c r="N19" t="n">
        <v>29.8</v>
      </c>
      <c r="O19" t="n">
        <v>20660.89</v>
      </c>
      <c r="P19" t="n">
        <v>825.7</v>
      </c>
      <c r="Q19" t="n">
        <v>1261.92</v>
      </c>
      <c r="R19" t="n">
        <v>141.34</v>
      </c>
      <c r="S19" t="n">
        <v>108.84</v>
      </c>
      <c r="T19" t="n">
        <v>15249.19</v>
      </c>
      <c r="U19" t="n">
        <v>0.77</v>
      </c>
      <c r="V19" t="n">
        <v>0.92</v>
      </c>
      <c r="W19" t="n">
        <v>20.69</v>
      </c>
      <c r="X19" t="n">
        <v>0.92</v>
      </c>
      <c r="Y19" t="n">
        <v>0.5</v>
      </c>
      <c r="Z19" t="n">
        <v>10</v>
      </c>
      <c r="AA19" t="n">
        <v>2604.077545462734</v>
      </c>
      <c r="AB19" t="n">
        <v>3563.013781495532</v>
      </c>
      <c r="AC19" t="n">
        <v>3222.964746910713</v>
      </c>
      <c r="AD19" t="n">
        <v>2604077.545462734</v>
      </c>
      <c r="AE19" t="n">
        <v>3563013.781495532</v>
      </c>
      <c r="AF19" t="n">
        <v>1.916186435418211e-06</v>
      </c>
      <c r="AG19" t="n">
        <v>3.405</v>
      </c>
      <c r="AH19" t="n">
        <v>3222964.746910713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1.2252</v>
      </c>
      <c r="E20" t="n">
        <v>81.62</v>
      </c>
      <c r="F20" t="n">
        <v>78.45999999999999</v>
      </c>
      <c r="G20" t="n">
        <v>147.12</v>
      </c>
      <c r="H20" t="n">
        <v>2.02</v>
      </c>
      <c r="I20" t="n">
        <v>32</v>
      </c>
      <c r="J20" t="n">
        <v>167.07</v>
      </c>
      <c r="K20" t="n">
        <v>47.83</v>
      </c>
      <c r="L20" t="n">
        <v>19</v>
      </c>
      <c r="M20" t="n">
        <v>30</v>
      </c>
      <c r="N20" t="n">
        <v>30.24</v>
      </c>
      <c r="O20" t="n">
        <v>20838.81</v>
      </c>
      <c r="P20" t="n">
        <v>822.34</v>
      </c>
      <c r="Q20" t="n">
        <v>1261.95</v>
      </c>
      <c r="R20" t="n">
        <v>139.76</v>
      </c>
      <c r="S20" t="n">
        <v>108.84</v>
      </c>
      <c r="T20" t="n">
        <v>14465.78</v>
      </c>
      <c r="U20" t="n">
        <v>0.78</v>
      </c>
      <c r="V20" t="n">
        <v>0.92</v>
      </c>
      <c r="W20" t="n">
        <v>20.69</v>
      </c>
      <c r="X20" t="n">
        <v>0.88</v>
      </c>
      <c r="Y20" t="n">
        <v>0.5</v>
      </c>
      <c r="Z20" t="n">
        <v>10</v>
      </c>
      <c r="AA20" t="n">
        <v>2593.661728551247</v>
      </c>
      <c r="AB20" t="n">
        <v>3548.762401283823</v>
      </c>
      <c r="AC20" t="n">
        <v>3210.073498424473</v>
      </c>
      <c r="AD20" t="n">
        <v>2593661.728551247</v>
      </c>
      <c r="AE20" t="n">
        <v>3548762.401283823</v>
      </c>
      <c r="AF20" t="n">
        <v>1.918535278805584e-06</v>
      </c>
      <c r="AG20" t="n">
        <v>3.400833333333333</v>
      </c>
      <c r="AH20" t="n">
        <v>3210073.498424473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1.2261</v>
      </c>
      <c r="E21" t="n">
        <v>81.56</v>
      </c>
      <c r="F21" t="n">
        <v>78.44</v>
      </c>
      <c r="G21" t="n">
        <v>151.81</v>
      </c>
      <c r="H21" t="n">
        <v>2.1</v>
      </c>
      <c r="I21" t="n">
        <v>31</v>
      </c>
      <c r="J21" t="n">
        <v>168.51</v>
      </c>
      <c r="K21" t="n">
        <v>47.83</v>
      </c>
      <c r="L21" t="n">
        <v>20</v>
      </c>
      <c r="M21" t="n">
        <v>29</v>
      </c>
      <c r="N21" t="n">
        <v>30.69</v>
      </c>
      <c r="O21" t="n">
        <v>21017.33</v>
      </c>
      <c r="P21" t="n">
        <v>817.5</v>
      </c>
      <c r="Q21" t="n">
        <v>1261.91</v>
      </c>
      <c r="R21" t="n">
        <v>138.84</v>
      </c>
      <c r="S21" t="n">
        <v>108.84</v>
      </c>
      <c r="T21" t="n">
        <v>14012.49</v>
      </c>
      <c r="U21" t="n">
        <v>0.78</v>
      </c>
      <c r="V21" t="n">
        <v>0.92</v>
      </c>
      <c r="W21" t="n">
        <v>20.69</v>
      </c>
      <c r="X21" t="n">
        <v>0.85</v>
      </c>
      <c r="Y21" t="n">
        <v>0.5</v>
      </c>
      <c r="Z21" t="n">
        <v>10</v>
      </c>
      <c r="AA21" t="n">
        <v>2581.972955093124</v>
      </c>
      <c r="AB21" t="n">
        <v>3532.769305766127</v>
      </c>
      <c r="AC21" t="n">
        <v>3195.606761496536</v>
      </c>
      <c r="AD21" t="n">
        <v>2581972.955093124</v>
      </c>
      <c r="AE21" t="n">
        <v>3532769.305766127</v>
      </c>
      <c r="AF21" t="n">
        <v>1.919944584838007e-06</v>
      </c>
      <c r="AG21" t="n">
        <v>3.398333333333333</v>
      </c>
      <c r="AH21" t="n">
        <v>3195606.761496536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1.2279</v>
      </c>
      <c r="E22" t="n">
        <v>81.44</v>
      </c>
      <c r="F22" t="n">
        <v>78.38</v>
      </c>
      <c r="G22" t="n">
        <v>162.16</v>
      </c>
      <c r="H22" t="n">
        <v>2.19</v>
      </c>
      <c r="I22" t="n">
        <v>29</v>
      </c>
      <c r="J22" t="n">
        <v>169.97</v>
      </c>
      <c r="K22" t="n">
        <v>47.83</v>
      </c>
      <c r="L22" t="n">
        <v>21</v>
      </c>
      <c r="M22" t="n">
        <v>27</v>
      </c>
      <c r="N22" t="n">
        <v>31.14</v>
      </c>
      <c r="O22" t="n">
        <v>21196.47</v>
      </c>
      <c r="P22" t="n">
        <v>812.15</v>
      </c>
      <c r="Q22" t="n">
        <v>1261.9</v>
      </c>
      <c r="R22" t="n">
        <v>137.15</v>
      </c>
      <c r="S22" t="n">
        <v>108.84</v>
      </c>
      <c r="T22" t="n">
        <v>13178.65</v>
      </c>
      <c r="U22" t="n">
        <v>0.79</v>
      </c>
      <c r="V22" t="n">
        <v>0.92</v>
      </c>
      <c r="W22" t="n">
        <v>20.68</v>
      </c>
      <c r="X22" t="n">
        <v>0.79</v>
      </c>
      <c r="Y22" t="n">
        <v>0.5</v>
      </c>
      <c r="Z22" t="n">
        <v>10</v>
      </c>
      <c r="AA22" t="n">
        <v>2566.93754219563</v>
      </c>
      <c r="AB22" t="n">
        <v>3512.197190524172</v>
      </c>
      <c r="AC22" t="n">
        <v>3176.998020060129</v>
      </c>
      <c r="AD22" t="n">
        <v>2566937.54219563</v>
      </c>
      <c r="AE22" t="n">
        <v>3512197.190524172</v>
      </c>
      <c r="AF22" t="n">
        <v>1.922763196902854e-06</v>
      </c>
      <c r="AG22" t="n">
        <v>3.393333333333333</v>
      </c>
      <c r="AH22" t="n">
        <v>3176998.020060129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1.2288</v>
      </c>
      <c r="E23" t="n">
        <v>81.38</v>
      </c>
      <c r="F23" t="n">
        <v>78.34</v>
      </c>
      <c r="G23" t="n">
        <v>167.88</v>
      </c>
      <c r="H23" t="n">
        <v>2.28</v>
      </c>
      <c r="I23" t="n">
        <v>28</v>
      </c>
      <c r="J23" t="n">
        <v>171.42</v>
      </c>
      <c r="K23" t="n">
        <v>47.83</v>
      </c>
      <c r="L23" t="n">
        <v>22</v>
      </c>
      <c r="M23" t="n">
        <v>26</v>
      </c>
      <c r="N23" t="n">
        <v>31.6</v>
      </c>
      <c r="O23" t="n">
        <v>21376.23</v>
      </c>
      <c r="P23" t="n">
        <v>805.9</v>
      </c>
      <c r="Q23" t="n">
        <v>1261.88</v>
      </c>
      <c r="R23" t="n">
        <v>136.01</v>
      </c>
      <c r="S23" t="n">
        <v>108.84</v>
      </c>
      <c r="T23" t="n">
        <v>12614.91</v>
      </c>
      <c r="U23" t="n">
        <v>0.8</v>
      </c>
      <c r="V23" t="n">
        <v>0.92</v>
      </c>
      <c r="W23" t="n">
        <v>20.68</v>
      </c>
      <c r="X23" t="n">
        <v>0.76</v>
      </c>
      <c r="Y23" t="n">
        <v>0.5</v>
      </c>
      <c r="Z23" t="n">
        <v>10</v>
      </c>
      <c r="AA23" t="n">
        <v>2552.280635171944</v>
      </c>
      <c r="AB23" t="n">
        <v>3492.142963717261</v>
      </c>
      <c r="AC23" t="n">
        <v>3158.857740513386</v>
      </c>
      <c r="AD23" t="n">
        <v>2552280.635171944</v>
      </c>
      <c r="AE23" t="n">
        <v>3492142.963717261</v>
      </c>
      <c r="AF23" t="n">
        <v>1.924172502935277e-06</v>
      </c>
      <c r="AG23" t="n">
        <v>3.390833333333333</v>
      </c>
      <c r="AH23" t="n">
        <v>3158857.740513386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1.2305</v>
      </c>
      <c r="E24" t="n">
        <v>81.27</v>
      </c>
      <c r="F24" t="n">
        <v>78.29000000000001</v>
      </c>
      <c r="G24" t="n">
        <v>180.67</v>
      </c>
      <c r="H24" t="n">
        <v>2.36</v>
      </c>
      <c r="I24" t="n">
        <v>26</v>
      </c>
      <c r="J24" t="n">
        <v>172.89</v>
      </c>
      <c r="K24" t="n">
        <v>47.83</v>
      </c>
      <c r="L24" t="n">
        <v>23</v>
      </c>
      <c r="M24" t="n">
        <v>24</v>
      </c>
      <c r="N24" t="n">
        <v>32.06</v>
      </c>
      <c r="O24" t="n">
        <v>21556.61</v>
      </c>
      <c r="P24" t="n">
        <v>799.7</v>
      </c>
      <c r="Q24" t="n">
        <v>1261.9</v>
      </c>
      <c r="R24" t="n">
        <v>134.14</v>
      </c>
      <c r="S24" t="n">
        <v>108.84</v>
      </c>
      <c r="T24" t="n">
        <v>11686.87</v>
      </c>
      <c r="U24" t="n">
        <v>0.8100000000000001</v>
      </c>
      <c r="V24" t="n">
        <v>0.93</v>
      </c>
      <c r="W24" t="n">
        <v>20.68</v>
      </c>
      <c r="X24" t="n">
        <v>0.71</v>
      </c>
      <c r="Y24" t="n">
        <v>0.5</v>
      </c>
      <c r="Z24" t="n">
        <v>10</v>
      </c>
      <c r="AA24" t="n">
        <v>2535.976935663698</v>
      </c>
      <c r="AB24" t="n">
        <v>3469.835522781619</v>
      </c>
      <c r="AC24" t="n">
        <v>3138.679290431953</v>
      </c>
      <c r="AD24" t="n">
        <v>2535976.935663698</v>
      </c>
      <c r="AE24" t="n">
        <v>3469835.522781619</v>
      </c>
      <c r="AF24" t="n">
        <v>1.926834525440965e-06</v>
      </c>
      <c r="AG24" t="n">
        <v>3.38625</v>
      </c>
      <c r="AH24" t="n">
        <v>3138679.290431953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1.2312</v>
      </c>
      <c r="E25" t="n">
        <v>81.22</v>
      </c>
      <c r="F25" t="n">
        <v>78.27</v>
      </c>
      <c r="G25" t="n">
        <v>187.86</v>
      </c>
      <c r="H25" t="n">
        <v>2.44</v>
      </c>
      <c r="I25" t="n">
        <v>25</v>
      </c>
      <c r="J25" t="n">
        <v>174.35</v>
      </c>
      <c r="K25" t="n">
        <v>47.83</v>
      </c>
      <c r="L25" t="n">
        <v>24</v>
      </c>
      <c r="M25" t="n">
        <v>23</v>
      </c>
      <c r="N25" t="n">
        <v>32.53</v>
      </c>
      <c r="O25" t="n">
        <v>21737.62</v>
      </c>
      <c r="P25" t="n">
        <v>796.96</v>
      </c>
      <c r="Q25" t="n">
        <v>1261.91</v>
      </c>
      <c r="R25" t="n">
        <v>133.56</v>
      </c>
      <c r="S25" t="n">
        <v>108.84</v>
      </c>
      <c r="T25" t="n">
        <v>11404.27</v>
      </c>
      <c r="U25" t="n">
        <v>0.8100000000000001</v>
      </c>
      <c r="V25" t="n">
        <v>0.93</v>
      </c>
      <c r="W25" t="n">
        <v>20.68</v>
      </c>
      <c r="X25" t="n">
        <v>0.6899999999999999</v>
      </c>
      <c r="Y25" t="n">
        <v>0.5</v>
      </c>
      <c r="Z25" t="n">
        <v>10</v>
      </c>
      <c r="AA25" t="n">
        <v>2528.914348139946</v>
      </c>
      <c r="AB25" t="n">
        <v>3460.17217895225</v>
      </c>
      <c r="AC25" t="n">
        <v>3129.938202575071</v>
      </c>
      <c r="AD25" t="n">
        <v>2528914.348139946</v>
      </c>
      <c r="AE25" t="n">
        <v>3460172.17895225</v>
      </c>
      <c r="AF25" t="n">
        <v>1.927930652355072e-06</v>
      </c>
      <c r="AG25" t="n">
        <v>3.384166666666667</v>
      </c>
      <c r="AH25" t="n">
        <v>3129938.202575071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1.2323</v>
      </c>
      <c r="E26" t="n">
        <v>81.15000000000001</v>
      </c>
      <c r="F26" t="n">
        <v>78.23</v>
      </c>
      <c r="G26" t="n">
        <v>195.57</v>
      </c>
      <c r="H26" t="n">
        <v>2.52</v>
      </c>
      <c r="I26" t="n">
        <v>24</v>
      </c>
      <c r="J26" t="n">
        <v>175.83</v>
      </c>
      <c r="K26" t="n">
        <v>47.83</v>
      </c>
      <c r="L26" t="n">
        <v>25</v>
      </c>
      <c r="M26" t="n">
        <v>22</v>
      </c>
      <c r="N26" t="n">
        <v>33</v>
      </c>
      <c r="O26" t="n">
        <v>21919.27</v>
      </c>
      <c r="P26" t="n">
        <v>791.24</v>
      </c>
      <c r="Q26" t="n">
        <v>1261.95</v>
      </c>
      <c r="R26" t="n">
        <v>132.3</v>
      </c>
      <c r="S26" t="n">
        <v>108.84</v>
      </c>
      <c r="T26" t="n">
        <v>10776.46</v>
      </c>
      <c r="U26" t="n">
        <v>0.82</v>
      </c>
      <c r="V26" t="n">
        <v>0.93</v>
      </c>
      <c r="W26" t="n">
        <v>20.67</v>
      </c>
      <c r="X26" t="n">
        <v>0.64</v>
      </c>
      <c r="Y26" t="n">
        <v>0.5</v>
      </c>
      <c r="Z26" t="n">
        <v>10</v>
      </c>
      <c r="AA26" t="n">
        <v>2514.958025385884</v>
      </c>
      <c r="AB26" t="n">
        <v>3441.076522450636</v>
      </c>
      <c r="AC26" t="n">
        <v>3112.665008729049</v>
      </c>
      <c r="AD26" t="n">
        <v>2514958.025385884</v>
      </c>
      <c r="AE26" t="n">
        <v>3441076.522450636</v>
      </c>
      <c r="AF26" t="n">
        <v>1.929653137505812e-06</v>
      </c>
      <c r="AG26" t="n">
        <v>3.38125</v>
      </c>
      <c r="AH26" t="n">
        <v>3112665.008729049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1.233</v>
      </c>
      <c r="E27" t="n">
        <v>81.09999999999999</v>
      </c>
      <c r="F27" t="n">
        <v>78.20999999999999</v>
      </c>
      <c r="G27" t="n">
        <v>204.03</v>
      </c>
      <c r="H27" t="n">
        <v>2.6</v>
      </c>
      <c r="I27" t="n">
        <v>23</v>
      </c>
      <c r="J27" t="n">
        <v>177.3</v>
      </c>
      <c r="K27" t="n">
        <v>47.83</v>
      </c>
      <c r="L27" t="n">
        <v>26</v>
      </c>
      <c r="M27" t="n">
        <v>21</v>
      </c>
      <c r="N27" t="n">
        <v>33.48</v>
      </c>
      <c r="O27" t="n">
        <v>22101.56</v>
      </c>
      <c r="P27" t="n">
        <v>786.9400000000001</v>
      </c>
      <c r="Q27" t="n">
        <v>1261.92</v>
      </c>
      <c r="R27" t="n">
        <v>131.66</v>
      </c>
      <c r="S27" t="n">
        <v>108.84</v>
      </c>
      <c r="T27" t="n">
        <v>10460.6</v>
      </c>
      <c r="U27" t="n">
        <v>0.83</v>
      </c>
      <c r="V27" t="n">
        <v>0.93</v>
      </c>
      <c r="W27" t="n">
        <v>20.68</v>
      </c>
      <c r="X27" t="n">
        <v>0.63</v>
      </c>
      <c r="Y27" t="n">
        <v>0.5</v>
      </c>
      <c r="Z27" t="n">
        <v>10</v>
      </c>
      <c r="AA27" t="n">
        <v>2504.857534874775</v>
      </c>
      <c r="AB27" t="n">
        <v>3427.256585731143</v>
      </c>
      <c r="AC27" t="n">
        <v>3100.164027373662</v>
      </c>
      <c r="AD27" t="n">
        <v>2504857.534874775</v>
      </c>
      <c r="AE27" t="n">
        <v>3427256.585731143</v>
      </c>
      <c r="AF27" t="n">
        <v>1.930749264419919e-06</v>
      </c>
      <c r="AG27" t="n">
        <v>3.379166666666666</v>
      </c>
      <c r="AH27" t="n">
        <v>3100164.027373662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1.2342</v>
      </c>
      <c r="E28" t="n">
        <v>81.02</v>
      </c>
      <c r="F28" t="n">
        <v>78.16</v>
      </c>
      <c r="G28" t="n">
        <v>213.16</v>
      </c>
      <c r="H28" t="n">
        <v>2.68</v>
      </c>
      <c r="I28" t="n">
        <v>22</v>
      </c>
      <c r="J28" t="n">
        <v>178.79</v>
      </c>
      <c r="K28" t="n">
        <v>47.83</v>
      </c>
      <c r="L28" t="n">
        <v>27</v>
      </c>
      <c r="M28" t="n">
        <v>20</v>
      </c>
      <c r="N28" t="n">
        <v>33.96</v>
      </c>
      <c r="O28" t="n">
        <v>22284.51</v>
      </c>
      <c r="P28" t="n">
        <v>781.59</v>
      </c>
      <c r="Q28" t="n">
        <v>1261.91</v>
      </c>
      <c r="R28" t="n">
        <v>129.98</v>
      </c>
      <c r="S28" t="n">
        <v>108.84</v>
      </c>
      <c r="T28" t="n">
        <v>9629.110000000001</v>
      </c>
      <c r="U28" t="n">
        <v>0.84</v>
      </c>
      <c r="V28" t="n">
        <v>0.93</v>
      </c>
      <c r="W28" t="n">
        <v>20.67</v>
      </c>
      <c r="X28" t="n">
        <v>0.58</v>
      </c>
      <c r="Y28" t="n">
        <v>0.5</v>
      </c>
      <c r="Z28" t="n">
        <v>10</v>
      </c>
      <c r="AA28" t="n">
        <v>2491.346482323095</v>
      </c>
      <c r="AB28" t="n">
        <v>3408.770167564363</v>
      </c>
      <c r="AC28" t="n">
        <v>3083.44192701087</v>
      </c>
      <c r="AD28" t="n">
        <v>2491346.482323095</v>
      </c>
      <c r="AE28" t="n">
        <v>3408770.167564363</v>
      </c>
      <c r="AF28" t="n">
        <v>1.932628339129817e-06</v>
      </c>
      <c r="AG28" t="n">
        <v>3.375833333333333</v>
      </c>
      <c r="AH28" t="n">
        <v>3083441.92701087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1.2349</v>
      </c>
      <c r="E29" t="n">
        <v>80.98</v>
      </c>
      <c r="F29" t="n">
        <v>78.14</v>
      </c>
      <c r="G29" t="n">
        <v>223.27</v>
      </c>
      <c r="H29" t="n">
        <v>2.75</v>
      </c>
      <c r="I29" t="n">
        <v>21</v>
      </c>
      <c r="J29" t="n">
        <v>180.28</v>
      </c>
      <c r="K29" t="n">
        <v>47.83</v>
      </c>
      <c r="L29" t="n">
        <v>28</v>
      </c>
      <c r="M29" t="n">
        <v>18</v>
      </c>
      <c r="N29" t="n">
        <v>34.45</v>
      </c>
      <c r="O29" t="n">
        <v>22468.11</v>
      </c>
      <c r="P29" t="n">
        <v>773.8200000000001</v>
      </c>
      <c r="Q29" t="n">
        <v>1261.9</v>
      </c>
      <c r="R29" t="n">
        <v>129.44</v>
      </c>
      <c r="S29" t="n">
        <v>108.84</v>
      </c>
      <c r="T29" t="n">
        <v>9363.530000000001</v>
      </c>
      <c r="U29" t="n">
        <v>0.84</v>
      </c>
      <c r="V29" t="n">
        <v>0.93</v>
      </c>
      <c r="W29" t="n">
        <v>20.67</v>
      </c>
      <c r="X29" t="n">
        <v>0.5600000000000001</v>
      </c>
      <c r="Y29" t="n">
        <v>0.5</v>
      </c>
      <c r="Z29" t="n">
        <v>10</v>
      </c>
      <c r="AA29" t="n">
        <v>2474.482556060002</v>
      </c>
      <c r="AB29" t="n">
        <v>3385.696199667279</v>
      </c>
      <c r="AC29" t="n">
        <v>3062.570106225367</v>
      </c>
      <c r="AD29" t="n">
        <v>2474482.556060002</v>
      </c>
      <c r="AE29" t="n">
        <v>3385696.19966728</v>
      </c>
      <c r="AF29" t="n">
        <v>1.933724466043924e-06</v>
      </c>
      <c r="AG29" t="n">
        <v>3.374166666666667</v>
      </c>
      <c r="AH29" t="n">
        <v>3062570.106225367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1.2357</v>
      </c>
      <c r="E30" t="n">
        <v>80.92</v>
      </c>
      <c r="F30" t="n">
        <v>78.12</v>
      </c>
      <c r="G30" t="n">
        <v>234.35</v>
      </c>
      <c r="H30" t="n">
        <v>2.83</v>
      </c>
      <c r="I30" t="n">
        <v>20</v>
      </c>
      <c r="J30" t="n">
        <v>181.77</v>
      </c>
      <c r="K30" t="n">
        <v>47.83</v>
      </c>
      <c r="L30" t="n">
        <v>29</v>
      </c>
      <c r="M30" t="n">
        <v>15</v>
      </c>
      <c r="N30" t="n">
        <v>34.94</v>
      </c>
      <c r="O30" t="n">
        <v>22652.51</v>
      </c>
      <c r="P30" t="n">
        <v>767.96</v>
      </c>
      <c r="Q30" t="n">
        <v>1261.92</v>
      </c>
      <c r="R30" t="n">
        <v>128.3</v>
      </c>
      <c r="S30" t="n">
        <v>108.84</v>
      </c>
      <c r="T30" t="n">
        <v>8799.459999999999</v>
      </c>
      <c r="U30" t="n">
        <v>0.85</v>
      </c>
      <c r="V30" t="n">
        <v>0.93</v>
      </c>
      <c r="W30" t="n">
        <v>20.68</v>
      </c>
      <c r="X30" t="n">
        <v>0.53</v>
      </c>
      <c r="Y30" t="n">
        <v>0.5</v>
      </c>
      <c r="Z30" t="n">
        <v>10</v>
      </c>
      <c r="AA30" t="n">
        <v>2461.172089731224</v>
      </c>
      <c r="AB30" t="n">
        <v>3367.484232419913</v>
      </c>
      <c r="AC30" t="n">
        <v>3046.096263571435</v>
      </c>
      <c r="AD30" t="n">
        <v>2461172.089731224</v>
      </c>
      <c r="AE30" t="n">
        <v>3367484.232419913</v>
      </c>
      <c r="AF30" t="n">
        <v>1.934977182517189e-06</v>
      </c>
      <c r="AG30" t="n">
        <v>3.371666666666667</v>
      </c>
      <c r="AH30" t="n">
        <v>3046096.263571435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1.2355</v>
      </c>
      <c r="E31" t="n">
        <v>80.94</v>
      </c>
      <c r="F31" t="n">
        <v>78.13</v>
      </c>
      <c r="G31" t="n">
        <v>234.39</v>
      </c>
      <c r="H31" t="n">
        <v>2.9</v>
      </c>
      <c r="I31" t="n">
        <v>20</v>
      </c>
      <c r="J31" t="n">
        <v>183.27</v>
      </c>
      <c r="K31" t="n">
        <v>47.83</v>
      </c>
      <c r="L31" t="n">
        <v>30</v>
      </c>
      <c r="M31" t="n">
        <v>12</v>
      </c>
      <c r="N31" t="n">
        <v>35.44</v>
      </c>
      <c r="O31" t="n">
        <v>22837.46</v>
      </c>
      <c r="P31" t="n">
        <v>771.88</v>
      </c>
      <c r="Q31" t="n">
        <v>1261.95</v>
      </c>
      <c r="R31" t="n">
        <v>128.68</v>
      </c>
      <c r="S31" t="n">
        <v>108.84</v>
      </c>
      <c r="T31" t="n">
        <v>8989.559999999999</v>
      </c>
      <c r="U31" t="n">
        <v>0.85</v>
      </c>
      <c r="V31" t="n">
        <v>0.93</v>
      </c>
      <c r="W31" t="n">
        <v>20.68</v>
      </c>
      <c r="X31" t="n">
        <v>0.55</v>
      </c>
      <c r="Y31" t="n">
        <v>0.5</v>
      </c>
      <c r="Z31" t="n">
        <v>10</v>
      </c>
      <c r="AA31" t="n">
        <v>2469.365223269472</v>
      </c>
      <c r="AB31" t="n">
        <v>3378.694439182487</v>
      </c>
      <c r="AC31" t="n">
        <v>3056.236583934211</v>
      </c>
      <c r="AD31" t="n">
        <v>2469365.223269472</v>
      </c>
      <c r="AE31" t="n">
        <v>3378694.439182487</v>
      </c>
      <c r="AF31" t="n">
        <v>1.934664003398873e-06</v>
      </c>
      <c r="AG31" t="n">
        <v>3.3725</v>
      </c>
      <c r="AH31" t="n">
        <v>3056236.583934211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1.2355</v>
      </c>
      <c r="E32" t="n">
        <v>80.94</v>
      </c>
      <c r="F32" t="n">
        <v>78.13</v>
      </c>
      <c r="G32" t="n">
        <v>234.4</v>
      </c>
      <c r="H32" t="n">
        <v>2.98</v>
      </c>
      <c r="I32" t="n">
        <v>20</v>
      </c>
      <c r="J32" t="n">
        <v>184.78</v>
      </c>
      <c r="K32" t="n">
        <v>47.83</v>
      </c>
      <c r="L32" t="n">
        <v>31</v>
      </c>
      <c r="M32" t="n">
        <v>6</v>
      </c>
      <c r="N32" t="n">
        <v>35.95</v>
      </c>
      <c r="O32" t="n">
        <v>23023.09</v>
      </c>
      <c r="P32" t="n">
        <v>770.3099999999999</v>
      </c>
      <c r="Q32" t="n">
        <v>1261.9</v>
      </c>
      <c r="R32" t="n">
        <v>128.61</v>
      </c>
      <c r="S32" t="n">
        <v>108.84</v>
      </c>
      <c r="T32" t="n">
        <v>8953.02</v>
      </c>
      <c r="U32" t="n">
        <v>0.85</v>
      </c>
      <c r="V32" t="n">
        <v>0.93</v>
      </c>
      <c r="W32" t="n">
        <v>20.69</v>
      </c>
      <c r="X32" t="n">
        <v>0.55</v>
      </c>
      <c r="Y32" t="n">
        <v>0.5</v>
      </c>
      <c r="Z32" t="n">
        <v>10</v>
      </c>
      <c r="AA32" t="n">
        <v>2466.29174876068</v>
      </c>
      <c r="AB32" t="n">
        <v>3374.489175767432</v>
      </c>
      <c r="AC32" t="n">
        <v>3052.432664957365</v>
      </c>
      <c r="AD32" t="n">
        <v>2466291.74876068</v>
      </c>
      <c r="AE32" t="n">
        <v>3374489.175767432</v>
      </c>
      <c r="AF32" t="n">
        <v>1.934664003398873e-06</v>
      </c>
      <c r="AG32" t="n">
        <v>3.3725</v>
      </c>
      <c r="AH32" t="n">
        <v>3052432.664957365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1.2352</v>
      </c>
      <c r="E33" t="n">
        <v>80.95999999999999</v>
      </c>
      <c r="F33" t="n">
        <v>78.15000000000001</v>
      </c>
      <c r="G33" t="n">
        <v>234.46</v>
      </c>
      <c r="H33" t="n">
        <v>3.05</v>
      </c>
      <c r="I33" t="n">
        <v>20</v>
      </c>
      <c r="J33" t="n">
        <v>186.29</v>
      </c>
      <c r="K33" t="n">
        <v>47.83</v>
      </c>
      <c r="L33" t="n">
        <v>32</v>
      </c>
      <c r="M33" t="n">
        <v>1</v>
      </c>
      <c r="N33" t="n">
        <v>36.46</v>
      </c>
      <c r="O33" t="n">
        <v>23209.42</v>
      </c>
      <c r="P33" t="n">
        <v>773.6900000000001</v>
      </c>
      <c r="Q33" t="n">
        <v>1261.91</v>
      </c>
      <c r="R33" t="n">
        <v>129.03</v>
      </c>
      <c r="S33" t="n">
        <v>108.84</v>
      </c>
      <c r="T33" t="n">
        <v>9164.620000000001</v>
      </c>
      <c r="U33" t="n">
        <v>0.84</v>
      </c>
      <c r="V33" t="n">
        <v>0.93</v>
      </c>
      <c r="W33" t="n">
        <v>20.7</v>
      </c>
      <c r="X33" t="n">
        <v>0.57</v>
      </c>
      <c r="Y33" t="n">
        <v>0.5</v>
      </c>
      <c r="Z33" t="n">
        <v>10</v>
      </c>
      <c r="AA33" t="n">
        <v>2473.745637480229</v>
      </c>
      <c r="AB33" t="n">
        <v>3384.68791515588</v>
      </c>
      <c r="AC33" t="n">
        <v>3061.6580509726</v>
      </c>
      <c r="AD33" t="n">
        <v>2473745.637480229</v>
      </c>
      <c r="AE33" t="n">
        <v>3384687.91515588</v>
      </c>
      <c r="AF33" t="n">
        <v>1.934194234721398e-06</v>
      </c>
      <c r="AG33" t="n">
        <v>3.373333333333333</v>
      </c>
      <c r="AH33" t="n">
        <v>3061658.0509726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1.2352</v>
      </c>
      <c r="E34" t="n">
        <v>80.95999999999999</v>
      </c>
      <c r="F34" t="n">
        <v>78.15000000000001</v>
      </c>
      <c r="G34" t="n">
        <v>234.45</v>
      </c>
      <c r="H34" t="n">
        <v>3.12</v>
      </c>
      <c r="I34" t="n">
        <v>20</v>
      </c>
      <c r="J34" t="n">
        <v>187.8</v>
      </c>
      <c r="K34" t="n">
        <v>47.83</v>
      </c>
      <c r="L34" t="n">
        <v>33</v>
      </c>
      <c r="M34" t="n">
        <v>0</v>
      </c>
      <c r="N34" t="n">
        <v>36.98</v>
      </c>
      <c r="O34" t="n">
        <v>23396.44</v>
      </c>
      <c r="P34" t="n">
        <v>778.28</v>
      </c>
      <c r="Q34" t="n">
        <v>1261.89</v>
      </c>
      <c r="R34" t="n">
        <v>128.82</v>
      </c>
      <c r="S34" t="n">
        <v>108.84</v>
      </c>
      <c r="T34" t="n">
        <v>9057.889999999999</v>
      </c>
      <c r="U34" t="n">
        <v>0.84</v>
      </c>
      <c r="V34" t="n">
        <v>0.93</v>
      </c>
      <c r="W34" t="n">
        <v>20.7</v>
      </c>
      <c r="X34" t="n">
        <v>0.57</v>
      </c>
      <c r="Y34" t="n">
        <v>0.5</v>
      </c>
      <c r="Z34" t="n">
        <v>10</v>
      </c>
      <c r="AA34" t="n">
        <v>2482.733328118664</v>
      </c>
      <c r="AB34" t="n">
        <v>3396.985269996315</v>
      </c>
      <c r="AC34" t="n">
        <v>3072.781763526508</v>
      </c>
      <c r="AD34" t="n">
        <v>2482733.328118664</v>
      </c>
      <c r="AE34" t="n">
        <v>3396985.269996315</v>
      </c>
      <c r="AF34" t="n">
        <v>1.934194234721398e-06</v>
      </c>
      <c r="AG34" t="n">
        <v>3.373333333333333</v>
      </c>
      <c r="AH34" t="n">
        <v>3072781.763526508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0.6763</v>
      </c>
      <c r="E2" t="n">
        <v>147.86</v>
      </c>
      <c r="F2" t="n">
        <v>108.53</v>
      </c>
      <c r="G2" t="n">
        <v>6.27</v>
      </c>
      <c r="H2" t="n">
        <v>0.1</v>
      </c>
      <c r="I2" t="n">
        <v>1038</v>
      </c>
      <c r="J2" t="n">
        <v>176.73</v>
      </c>
      <c r="K2" t="n">
        <v>52.44</v>
      </c>
      <c r="L2" t="n">
        <v>1</v>
      </c>
      <c r="M2" t="n">
        <v>1036</v>
      </c>
      <c r="N2" t="n">
        <v>33.29</v>
      </c>
      <c r="O2" t="n">
        <v>22031.19</v>
      </c>
      <c r="P2" t="n">
        <v>1436.96</v>
      </c>
      <c r="Q2" t="n">
        <v>1263.35</v>
      </c>
      <c r="R2" t="n">
        <v>1120.84</v>
      </c>
      <c r="S2" t="n">
        <v>108.84</v>
      </c>
      <c r="T2" t="n">
        <v>499979.17</v>
      </c>
      <c r="U2" t="n">
        <v>0.1</v>
      </c>
      <c r="V2" t="n">
        <v>0.67</v>
      </c>
      <c r="W2" t="n">
        <v>22.34</v>
      </c>
      <c r="X2" t="n">
        <v>30.9</v>
      </c>
      <c r="Y2" t="n">
        <v>0.5</v>
      </c>
      <c r="Z2" t="n">
        <v>10</v>
      </c>
      <c r="AA2" t="n">
        <v>7797.282870226129</v>
      </c>
      <c r="AB2" t="n">
        <v>10668.58641488651</v>
      </c>
      <c r="AC2" t="n">
        <v>9650.391500904412</v>
      </c>
      <c r="AD2" t="n">
        <v>7797282.87022613</v>
      </c>
      <c r="AE2" t="n">
        <v>10668586.41488651</v>
      </c>
      <c r="AF2" t="n">
        <v>9.569225775118257e-07</v>
      </c>
      <c r="AG2" t="n">
        <v>6.160833333333334</v>
      </c>
      <c r="AH2" t="n">
        <v>9650391.500904413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0.9283</v>
      </c>
      <c r="E3" t="n">
        <v>107.72</v>
      </c>
      <c r="F3" t="n">
        <v>90.05</v>
      </c>
      <c r="G3" t="n">
        <v>12.59</v>
      </c>
      <c r="H3" t="n">
        <v>0.2</v>
      </c>
      <c r="I3" t="n">
        <v>429</v>
      </c>
      <c r="J3" t="n">
        <v>178.21</v>
      </c>
      <c r="K3" t="n">
        <v>52.44</v>
      </c>
      <c r="L3" t="n">
        <v>2</v>
      </c>
      <c r="M3" t="n">
        <v>427</v>
      </c>
      <c r="N3" t="n">
        <v>33.77</v>
      </c>
      <c r="O3" t="n">
        <v>22213.89</v>
      </c>
      <c r="P3" t="n">
        <v>1190.36</v>
      </c>
      <c r="Q3" t="n">
        <v>1262.54</v>
      </c>
      <c r="R3" t="n">
        <v>516.86</v>
      </c>
      <c r="S3" t="n">
        <v>108.84</v>
      </c>
      <c r="T3" t="n">
        <v>201034.3</v>
      </c>
      <c r="U3" t="n">
        <v>0.21</v>
      </c>
      <c r="V3" t="n">
        <v>0.8</v>
      </c>
      <c r="W3" t="n">
        <v>21.34</v>
      </c>
      <c r="X3" t="n">
        <v>12.44</v>
      </c>
      <c r="Y3" t="n">
        <v>0.5</v>
      </c>
      <c r="Z3" t="n">
        <v>10</v>
      </c>
      <c r="AA3" t="n">
        <v>4716.151552209812</v>
      </c>
      <c r="AB3" t="n">
        <v>6452.846615656043</v>
      </c>
      <c r="AC3" t="n">
        <v>5836.995991284693</v>
      </c>
      <c r="AD3" t="n">
        <v>4716151.552209811</v>
      </c>
      <c r="AE3" t="n">
        <v>6452846.615656042</v>
      </c>
      <c r="AF3" t="n">
        <v>1.313486956534419e-06</v>
      </c>
      <c r="AG3" t="n">
        <v>4.488333333333333</v>
      </c>
      <c r="AH3" t="n">
        <v>5836995.991284693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1.0261</v>
      </c>
      <c r="E4" t="n">
        <v>97.45999999999999</v>
      </c>
      <c r="F4" t="n">
        <v>85.40000000000001</v>
      </c>
      <c r="G4" t="n">
        <v>18.91</v>
      </c>
      <c r="H4" t="n">
        <v>0.3</v>
      </c>
      <c r="I4" t="n">
        <v>271</v>
      </c>
      <c r="J4" t="n">
        <v>179.7</v>
      </c>
      <c r="K4" t="n">
        <v>52.44</v>
      </c>
      <c r="L4" t="n">
        <v>3</v>
      </c>
      <c r="M4" t="n">
        <v>269</v>
      </c>
      <c r="N4" t="n">
        <v>34.26</v>
      </c>
      <c r="O4" t="n">
        <v>22397.24</v>
      </c>
      <c r="P4" t="n">
        <v>1126.22</v>
      </c>
      <c r="Q4" t="n">
        <v>1262.22</v>
      </c>
      <c r="R4" t="n">
        <v>365.56</v>
      </c>
      <c r="S4" t="n">
        <v>108.84</v>
      </c>
      <c r="T4" t="n">
        <v>126170.82</v>
      </c>
      <c r="U4" t="n">
        <v>0.3</v>
      </c>
      <c r="V4" t="n">
        <v>0.85</v>
      </c>
      <c r="W4" t="n">
        <v>21.08</v>
      </c>
      <c r="X4" t="n">
        <v>7.81</v>
      </c>
      <c r="Y4" t="n">
        <v>0.5</v>
      </c>
      <c r="Z4" t="n">
        <v>10</v>
      </c>
      <c r="AA4" t="n">
        <v>4042.300549887135</v>
      </c>
      <c r="AB4" t="n">
        <v>5530.853946069992</v>
      </c>
      <c r="AC4" t="n">
        <v>5002.99700805913</v>
      </c>
      <c r="AD4" t="n">
        <v>4042300.549887135</v>
      </c>
      <c r="AE4" t="n">
        <v>5530853.946069992</v>
      </c>
      <c r="AF4" t="n">
        <v>1.451867894107474e-06</v>
      </c>
      <c r="AG4" t="n">
        <v>4.060833333333333</v>
      </c>
      <c r="AH4" t="n">
        <v>5002997.00805913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1.0782</v>
      </c>
      <c r="E5" t="n">
        <v>92.75</v>
      </c>
      <c r="F5" t="n">
        <v>83.28</v>
      </c>
      <c r="G5" t="n">
        <v>25.24</v>
      </c>
      <c r="H5" t="n">
        <v>0.39</v>
      </c>
      <c r="I5" t="n">
        <v>198</v>
      </c>
      <c r="J5" t="n">
        <v>181.19</v>
      </c>
      <c r="K5" t="n">
        <v>52.44</v>
      </c>
      <c r="L5" t="n">
        <v>4</v>
      </c>
      <c r="M5" t="n">
        <v>196</v>
      </c>
      <c r="N5" t="n">
        <v>34.75</v>
      </c>
      <c r="O5" t="n">
        <v>22581.25</v>
      </c>
      <c r="P5" t="n">
        <v>1095.37</v>
      </c>
      <c r="Q5" t="n">
        <v>1262.14</v>
      </c>
      <c r="R5" t="n">
        <v>295.89</v>
      </c>
      <c r="S5" t="n">
        <v>108.84</v>
      </c>
      <c r="T5" t="n">
        <v>91702.67</v>
      </c>
      <c r="U5" t="n">
        <v>0.37</v>
      </c>
      <c r="V5" t="n">
        <v>0.87</v>
      </c>
      <c r="W5" t="n">
        <v>20.98</v>
      </c>
      <c r="X5" t="n">
        <v>5.69</v>
      </c>
      <c r="Y5" t="n">
        <v>0.5</v>
      </c>
      <c r="Z5" t="n">
        <v>10</v>
      </c>
      <c r="AA5" t="n">
        <v>3745.935524647841</v>
      </c>
      <c r="AB5" t="n">
        <v>5125.354243835421</v>
      </c>
      <c r="AC5" t="n">
        <v>4636.197628283435</v>
      </c>
      <c r="AD5" t="n">
        <v>3745935.524647841</v>
      </c>
      <c r="AE5" t="n">
        <v>5125354.24383542</v>
      </c>
      <c r="AF5" t="n">
        <v>1.525586164532383e-06</v>
      </c>
      <c r="AG5" t="n">
        <v>3.864583333333333</v>
      </c>
      <c r="AH5" t="n">
        <v>4636197.628283435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1.1113</v>
      </c>
      <c r="E6" t="n">
        <v>89.98999999999999</v>
      </c>
      <c r="F6" t="n">
        <v>82.02</v>
      </c>
      <c r="G6" t="n">
        <v>31.55</v>
      </c>
      <c r="H6" t="n">
        <v>0.49</v>
      </c>
      <c r="I6" t="n">
        <v>156</v>
      </c>
      <c r="J6" t="n">
        <v>182.69</v>
      </c>
      <c r="K6" t="n">
        <v>52.44</v>
      </c>
      <c r="L6" t="n">
        <v>5</v>
      </c>
      <c r="M6" t="n">
        <v>154</v>
      </c>
      <c r="N6" t="n">
        <v>35.25</v>
      </c>
      <c r="O6" t="n">
        <v>22766.06</v>
      </c>
      <c r="P6" t="n">
        <v>1075.8</v>
      </c>
      <c r="Q6" t="n">
        <v>1262.02</v>
      </c>
      <c r="R6" t="n">
        <v>255.57</v>
      </c>
      <c r="S6" t="n">
        <v>108.84</v>
      </c>
      <c r="T6" t="n">
        <v>71752.59</v>
      </c>
      <c r="U6" t="n">
        <v>0.43</v>
      </c>
      <c r="V6" t="n">
        <v>0.88</v>
      </c>
      <c r="W6" t="n">
        <v>20.89</v>
      </c>
      <c r="X6" t="n">
        <v>4.43</v>
      </c>
      <c r="Y6" t="n">
        <v>0.5</v>
      </c>
      <c r="Z6" t="n">
        <v>10</v>
      </c>
      <c r="AA6" t="n">
        <v>3573.475045910269</v>
      </c>
      <c r="AB6" t="n">
        <v>4889.386208407315</v>
      </c>
      <c r="AC6" t="n">
        <v>4422.750050973379</v>
      </c>
      <c r="AD6" t="n">
        <v>3573475.045910269</v>
      </c>
      <c r="AE6" t="n">
        <v>4889386.208407315</v>
      </c>
      <c r="AF6" t="n">
        <v>1.572420612729398e-06</v>
      </c>
      <c r="AG6" t="n">
        <v>3.749583333333333</v>
      </c>
      <c r="AH6" t="n">
        <v>4422750.050973379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1.1338</v>
      </c>
      <c r="E7" t="n">
        <v>88.2</v>
      </c>
      <c r="F7" t="n">
        <v>81.23</v>
      </c>
      <c r="G7" t="n">
        <v>38.07</v>
      </c>
      <c r="H7" t="n">
        <v>0.58</v>
      </c>
      <c r="I7" t="n">
        <v>128</v>
      </c>
      <c r="J7" t="n">
        <v>184.19</v>
      </c>
      <c r="K7" t="n">
        <v>52.44</v>
      </c>
      <c r="L7" t="n">
        <v>6</v>
      </c>
      <c r="M7" t="n">
        <v>126</v>
      </c>
      <c r="N7" t="n">
        <v>35.75</v>
      </c>
      <c r="O7" t="n">
        <v>22951.43</v>
      </c>
      <c r="P7" t="n">
        <v>1062.73</v>
      </c>
      <c r="Q7" t="n">
        <v>1262.02</v>
      </c>
      <c r="R7" t="n">
        <v>230.12</v>
      </c>
      <c r="S7" t="n">
        <v>108.84</v>
      </c>
      <c r="T7" t="n">
        <v>59166</v>
      </c>
      <c r="U7" t="n">
        <v>0.47</v>
      </c>
      <c r="V7" t="n">
        <v>0.89</v>
      </c>
      <c r="W7" t="n">
        <v>20.84</v>
      </c>
      <c r="X7" t="n">
        <v>3.64</v>
      </c>
      <c r="Y7" t="n">
        <v>0.5</v>
      </c>
      <c r="Z7" t="n">
        <v>10</v>
      </c>
      <c r="AA7" t="n">
        <v>3463.435899060532</v>
      </c>
      <c r="AB7" t="n">
        <v>4738.825793102958</v>
      </c>
      <c r="AC7" t="n">
        <v>4286.558910392805</v>
      </c>
      <c r="AD7" t="n">
        <v>3463435.899060532</v>
      </c>
      <c r="AE7" t="n">
        <v>4738825.793102957</v>
      </c>
      <c r="AF7" t="n">
        <v>1.604256717999273e-06</v>
      </c>
      <c r="AG7" t="n">
        <v>3.675</v>
      </c>
      <c r="AH7" t="n">
        <v>4286558.910392805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1.1498</v>
      </c>
      <c r="E8" t="n">
        <v>86.98</v>
      </c>
      <c r="F8" t="n">
        <v>80.68000000000001</v>
      </c>
      <c r="G8" t="n">
        <v>44.41</v>
      </c>
      <c r="H8" t="n">
        <v>0.67</v>
      </c>
      <c r="I8" t="n">
        <v>109</v>
      </c>
      <c r="J8" t="n">
        <v>185.7</v>
      </c>
      <c r="K8" t="n">
        <v>52.44</v>
      </c>
      <c r="L8" t="n">
        <v>7</v>
      </c>
      <c r="M8" t="n">
        <v>107</v>
      </c>
      <c r="N8" t="n">
        <v>36.26</v>
      </c>
      <c r="O8" t="n">
        <v>23137.49</v>
      </c>
      <c r="P8" t="n">
        <v>1052.95</v>
      </c>
      <c r="Q8" t="n">
        <v>1262.04</v>
      </c>
      <c r="R8" t="n">
        <v>211.74</v>
      </c>
      <c r="S8" t="n">
        <v>108.84</v>
      </c>
      <c r="T8" t="n">
        <v>50074.68</v>
      </c>
      <c r="U8" t="n">
        <v>0.51</v>
      </c>
      <c r="V8" t="n">
        <v>0.9</v>
      </c>
      <c r="W8" t="n">
        <v>20.82</v>
      </c>
      <c r="X8" t="n">
        <v>3.09</v>
      </c>
      <c r="Y8" t="n">
        <v>0.5</v>
      </c>
      <c r="Z8" t="n">
        <v>10</v>
      </c>
      <c r="AA8" t="n">
        <v>3386.953992639491</v>
      </c>
      <c r="AB8" t="n">
        <v>4634.179874594104</v>
      </c>
      <c r="AC8" t="n">
        <v>4191.900251474974</v>
      </c>
      <c r="AD8" t="n">
        <v>3386953.992639491</v>
      </c>
      <c r="AE8" t="n">
        <v>4634179.874594104</v>
      </c>
      <c r="AF8" t="n">
        <v>1.626895726191183e-06</v>
      </c>
      <c r="AG8" t="n">
        <v>3.624166666666667</v>
      </c>
      <c r="AH8" t="n">
        <v>4191900.251474973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1.1621</v>
      </c>
      <c r="E9" t="n">
        <v>86.05</v>
      </c>
      <c r="F9" t="n">
        <v>80.25</v>
      </c>
      <c r="G9" t="n">
        <v>50.69</v>
      </c>
      <c r="H9" t="n">
        <v>0.76</v>
      </c>
      <c r="I9" t="n">
        <v>95</v>
      </c>
      <c r="J9" t="n">
        <v>187.22</v>
      </c>
      <c r="K9" t="n">
        <v>52.44</v>
      </c>
      <c r="L9" t="n">
        <v>8</v>
      </c>
      <c r="M9" t="n">
        <v>93</v>
      </c>
      <c r="N9" t="n">
        <v>36.78</v>
      </c>
      <c r="O9" t="n">
        <v>23324.24</v>
      </c>
      <c r="P9" t="n">
        <v>1044.3</v>
      </c>
      <c r="Q9" t="n">
        <v>1262.01</v>
      </c>
      <c r="R9" t="n">
        <v>197.95</v>
      </c>
      <c r="S9" t="n">
        <v>108.84</v>
      </c>
      <c r="T9" t="n">
        <v>43247.43</v>
      </c>
      <c r="U9" t="n">
        <v>0.55</v>
      </c>
      <c r="V9" t="n">
        <v>0.9</v>
      </c>
      <c r="W9" t="n">
        <v>20.8</v>
      </c>
      <c r="X9" t="n">
        <v>2.67</v>
      </c>
      <c r="Y9" t="n">
        <v>0.5</v>
      </c>
      <c r="Z9" t="n">
        <v>10</v>
      </c>
      <c r="AA9" t="n">
        <v>3327.129031754468</v>
      </c>
      <c r="AB9" t="n">
        <v>4552.32472382021</v>
      </c>
      <c r="AC9" t="n">
        <v>4117.857241406516</v>
      </c>
      <c r="AD9" t="n">
        <v>3327129.031754468</v>
      </c>
      <c r="AE9" t="n">
        <v>4552324.72382021</v>
      </c>
      <c r="AF9" t="n">
        <v>1.644299463738715e-06</v>
      </c>
      <c r="AG9" t="n">
        <v>3.585416666666667</v>
      </c>
      <c r="AH9" t="n">
        <v>4117857.241406516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1.1712</v>
      </c>
      <c r="E10" t="n">
        <v>85.38</v>
      </c>
      <c r="F10" t="n">
        <v>79.97</v>
      </c>
      <c r="G10" t="n">
        <v>57.12</v>
      </c>
      <c r="H10" t="n">
        <v>0.85</v>
      </c>
      <c r="I10" t="n">
        <v>84</v>
      </c>
      <c r="J10" t="n">
        <v>188.74</v>
      </c>
      <c r="K10" t="n">
        <v>52.44</v>
      </c>
      <c r="L10" t="n">
        <v>9</v>
      </c>
      <c r="M10" t="n">
        <v>82</v>
      </c>
      <c r="N10" t="n">
        <v>37.3</v>
      </c>
      <c r="O10" t="n">
        <v>23511.69</v>
      </c>
      <c r="P10" t="n">
        <v>1037.59</v>
      </c>
      <c r="Q10" t="n">
        <v>1262.05</v>
      </c>
      <c r="R10" t="n">
        <v>188.78</v>
      </c>
      <c r="S10" t="n">
        <v>108.84</v>
      </c>
      <c r="T10" t="n">
        <v>38715.68</v>
      </c>
      <c r="U10" t="n">
        <v>0.58</v>
      </c>
      <c r="V10" t="n">
        <v>0.91</v>
      </c>
      <c r="W10" t="n">
        <v>20.78</v>
      </c>
      <c r="X10" t="n">
        <v>2.39</v>
      </c>
      <c r="Y10" t="n">
        <v>0.5</v>
      </c>
      <c r="Z10" t="n">
        <v>10</v>
      </c>
      <c r="AA10" t="n">
        <v>3283.565004097254</v>
      </c>
      <c r="AB10" t="n">
        <v>4492.718499270347</v>
      </c>
      <c r="AC10" t="n">
        <v>4063.939751269832</v>
      </c>
      <c r="AD10" t="n">
        <v>3283565.004097254</v>
      </c>
      <c r="AE10" t="n">
        <v>4492718.499270347</v>
      </c>
      <c r="AF10" t="n">
        <v>1.657175399647864e-06</v>
      </c>
      <c r="AG10" t="n">
        <v>3.5575</v>
      </c>
      <c r="AH10" t="n">
        <v>4063939.751269832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1.1793</v>
      </c>
      <c r="E11" t="n">
        <v>84.79000000000001</v>
      </c>
      <c r="F11" t="n">
        <v>79.70999999999999</v>
      </c>
      <c r="G11" t="n">
        <v>63.77</v>
      </c>
      <c r="H11" t="n">
        <v>0.93</v>
      </c>
      <c r="I11" t="n">
        <v>75</v>
      </c>
      <c r="J11" t="n">
        <v>190.26</v>
      </c>
      <c r="K11" t="n">
        <v>52.44</v>
      </c>
      <c r="L11" t="n">
        <v>10</v>
      </c>
      <c r="M11" t="n">
        <v>73</v>
      </c>
      <c r="N11" t="n">
        <v>37.82</v>
      </c>
      <c r="O11" t="n">
        <v>23699.85</v>
      </c>
      <c r="P11" t="n">
        <v>1031.38</v>
      </c>
      <c r="Q11" t="n">
        <v>1261.94</v>
      </c>
      <c r="R11" t="n">
        <v>180.16</v>
      </c>
      <c r="S11" t="n">
        <v>108.84</v>
      </c>
      <c r="T11" t="n">
        <v>34453.36</v>
      </c>
      <c r="U11" t="n">
        <v>0.6</v>
      </c>
      <c r="V11" t="n">
        <v>0.91</v>
      </c>
      <c r="W11" t="n">
        <v>20.77</v>
      </c>
      <c r="X11" t="n">
        <v>2.12</v>
      </c>
      <c r="Y11" t="n">
        <v>0.5</v>
      </c>
      <c r="Z11" t="n">
        <v>10</v>
      </c>
      <c r="AA11" t="n">
        <v>3244.718276161742</v>
      </c>
      <c r="AB11" t="n">
        <v>4439.566692312294</v>
      </c>
      <c r="AC11" t="n">
        <v>4015.860678168829</v>
      </c>
      <c r="AD11" t="n">
        <v>3244718.276161742</v>
      </c>
      <c r="AE11" t="n">
        <v>4439566.692312295</v>
      </c>
      <c r="AF11" t="n">
        <v>1.668636397545018e-06</v>
      </c>
      <c r="AG11" t="n">
        <v>3.532916666666667</v>
      </c>
      <c r="AH11" t="n">
        <v>4015860.678168829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1.1856</v>
      </c>
      <c r="E12" t="n">
        <v>84.34</v>
      </c>
      <c r="F12" t="n">
        <v>79.51000000000001</v>
      </c>
      <c r="G12" t="n">
        <v>70.15000000000001</v>
      </c>
      <c r="H12" t="n">
        <v>1.02</v>
      </c>
      <c r="I12" t="n">
        <v>68</v>
      </c>
      <c r="J12" t="n">
        <v>191.79</v>
      </c>
      <c r="K12" t="n">
        <v>52.44</v>
      </c>
      <c r="L12" t="n">
        <v>11</v>
      </c>
      <c r="M12" t="n">
        <v>66</v>
      </c>
      <c r="N12" t="n">
        <v>38.35</v>
      </c>
      <c r="O12" t="n">
        <v>23888.73</v>
      </c>
      <c r="P12" t="n">
        <v>1025.8</v>
      </c>
      <c r="Q12" t="n">
        <v>1261.9</v>
      </c>
      <c r="R12" t="n">
        <v>174.03</v>
      </c>
      <c r="S12" t="n">
        <v>108.84</v>
      </c>
      <c r="T12" t="n">
        <v>31422</v>
      </c>
      <c r="U12" t="n">
        <v>0.63</v>
      </c>
      <c r="V12" t="n">
        <v>0.91</v>
      </c>
      <c r="W12" t="n">
        <v>20.74</v>
      </c>
      <c r="X12" t="n">
        <v>1.92</v>
      </c>
      <c r="Y12" t="n">
        <v>0.5</v>
      </c>
      <c r="Z12" t="n">
        <v>10</v>
      </c>
      <c r="AA12" t="n">
        <v>3213.372772786215</v>
      </c>
      <c r="AB12" t="n">
        <v>4396.678391727884</v>
      </c>
      <c r="AC12" t="n">
        <v>3977.065576798088</v>
      </c>
      <c r="AD12" t="n">
        <v>3213372.772786214</v>
      </c>
      <c r="AE12" t="n">
        <v>4396678.391727884</v>
      </c>
      <c r="AF12" t="n">
        <v>1.677550507020583e-06</v>
      </c>
      <c r="AG12" t="n">
        <v>3.514166666666667</v>
      </c>
      <c r="AH12" t="n">
        <v>3977065.576798088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1.1913</v>
      </c>
      <c r="E13" t="n">
        <v>83.94</v>
      </c>
      <c r="F13" t="n">
        <v>79.31999999999999</v>
      </c>
      <c r="G13" t="n">
        <v>76.76000000000001</v>
      </c>
      <c r="H13" t="n">
        <v>1.1</v>
      </c>
      <c r="I13" t="n">
        <v>62</v>
      </c>
      <c r="J13" t="n">
        <v>193.33</v>
      </c>
      <c r="K13" t="n">
        <v>52.44</v>
      </c>
      <c r="L13" t="n">
        <v>12</v>
      </c>
      <c r="M13" t="n">
        <v>60</v>
      </c>
      <c r="N13" t="n">
        <v>38.89</v>
      </c>
      <c r="O13" t="n">
        <v>24078.33</v>
      </c>
      <c r="P13" t="n">
        <v>1020.81</v>
      </c>
      <c r="Q13" t="n">
        <v>1261.93</v>
      </c>
      <c r="R13" t="n">
        <v>167.99</v>
      </c>
      <c r="S13" t="n">
        <v>108.84</v>
      </c>
      <c r="T13" t="n">
        <v>28433.65</v>
      </c>
      <c r="U13" t="n">
        <v>0.65</v>
      </c>
      <c r="V13" t="n">
        <v>0.91</v>
      </c>
      <c r="W13" t="n">
        <v>20.73</v>
      </c>
      <c r="X13" t="n">
        <v>1.73</v>
      </c>
      <c r="Y13" t="n">
        <v>0.5</v>
      </c>
      <c r="Z13" t="n">
        <v>10</v>
      </c>
      <c r="AA13" t="n">
        <v>3185.193985140837</v>
      </c>
      <c r="AB13" t="n">
        <v>4358.122931311103</v>
      </c>
      <c r="AC13" t="n">
        <v>3942.189795410557</v>
      </c>
      <c r="AD13" t="n">
        <v>3185193.985140837</v>
      </c>
      <c r="AE13" t="n">
        <v>4358122.931311104</v>
      </c>
      <c r="AF13" t="n">
        <v>1.685615653688952e-06</v>
      </c>
      <c r="AG13" t="n">
        <v>3.4975</v>
      </c>
      <c r="AH13" t="n">
        <v>3942189.795410557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1.1963</v>
      </c>
      <c r="E14" t="n">
        <v>83.59</v>
      </c>
      <c r="F14" t="n">
        <v>79.14</v>
      </c>
      <c r="G14" t="n">
        <v>83.31</v>
      </c>
      <c r="H14" t="n">
        <v>1.18</v>
      </c>
      <c r="I14" t="n">
        <v>57</v>
      </c>
      <c r="J14" t="n">
        <v>194.88</v>
      </c>
      <c r="K14" t="n">
        <v>52.44</v>
      </c>
      <c r="L14" t="n">
        <v>13</v>
      </c>
      <c r="M14" t="n">
        <v>55</v>
      </c>
      <c r="N14" t="n">
        <v>39.43</v>
      </c>
      <c r="O14" t="n">
        <v>24268.67</v>
      </c>
      <c r="P14" t="n">
        <v>1016.32</v>
      </c>
      <c r="Q14" t="n">
        <v>1261.94</v>
      </c>
      <c r="R14" t="n">
        <v>161.7</v>
      </c>
      <c r="S14" t="n">
        <v>108.84</v>
      </c>
      <c r="T14" t="n">
        <v>25310.97</v>
      </c>
      <c r="U14" t="n">
        <v>0.67</v>
      </c>
      <c r="V14" t="n">
        <v>0.92</v>
      </c>
      <c r="W14" t="n">
        <v>20.73</v>
      </c>
      <c r="X14" t="n">
        <v>1.56</v>
      </c>
      <c r="Y14" t="n">
        <v>0.5</v>
      </c>
      <c r="Z14" t="n">
        <v>10</v>
      </c>
      <c r="AA14" t="n">
        <v>3160.375733444233</v>
      </c>
      <c r="AB14" t="n">
        <v>4324.165504435818</v>
      </c>
      <c r="AC14" t="n">
        <v>3911.473217696702</v>
      </c>
      <c r="AD14" t="n">
        <v>3160375.733444232</v>
      </c>
      <c r="AE14" t="n">
        <v>4324165.504435818</v>
      </c>
      <c r="AF14" t="n">
        <v>1.692690343748924e-06</v>
      </c>
      <c r="AG14" t="n">
        <v>3.482916666666667</v>
      </c>
      <c r="AH14" t="n">
        <v>3911473.217696702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1.1992</v>
      </c>
      <c r="E15" t="n">
        <v>83.39</v>
      </c>
      <c r="F15" t="n">
        <v>79.08</v>
      </c>
      <c r="G15" t="n">
        <v>89.53</v>
      </c>
      <c r="H15" t="n">
        <v>1.27</v>
      </c>
      <c r="I15" t="n">
        <v>53</v>
      </c>
      <c r="J15" t="n">
        <v>196.42</v>
      </c>
      <c r="K15" t="n">
        <v>52.44</v>
      </c>
      <c r="L15" t="n">
        <v>14</v>
      </c>
      <c r="M15" t="n">
        <v>51</v>
      </c>
      <c r="N15" t="n">
        <v>39.98</v>
      </c>
      <c r="O15" t="n">
        <v>24459.75</v>
      </c>
      <c r="P15" t="n">
        <v>1012.28</v>
      </c>
      <c r="Q15" t="n">
        <v>1261.92</v>
      </c>
      <c r="R15" t="n">
        <v>159.85</v>
      </c>
      <c r="S15" t="n">
        <v>108.84</v>
      </c>
      <c r="T15" t="n">
        <v>24405.44</v>
      </c>
      <c r="U15" t="n">
        <v>0.68</v>
      </c>
      <c r="V15" t="n">
        <v>0.92</v>
      </c>
      <c r="W15" t="n">
        <v>20.73</v>
      </c>
      <c r="X15" t="n">
        <v>1.5</v>
      </c>
      <c r="Y15" t="n">
        <v>0.5</v>
      </c>
      <c r="Z15" t="n">
        <v>10</v>
      </c>
      <c r="AA15" t="n">
        <v>3143.779915133858</v>
      </c>
      <c r="AB15" t="n">
        <v>4301.458373667731</v>
      </c>
      <c r="AC15" t="n">
        <v>3890.933223619464</v>
      </c>
      <c r="AD15" t="n">
        <v>3143779.915133858</v>
      </c>
      <c r="AE15" t="n">
        <v>4301458.373667731</v>
      </c>
      <c r="AF15" t="n">
        <v>1.696793663983707e-06</v>
      </c>
      <c r="AG15" t="n">
        <v>3.474583333333333</v>
      </c>
      <c r="AH15" t="n">
        <v>3890933.223619464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1.2017</v>
      </c>
      <c r="E16" t="n">
        <v>83.22</v>
      </c>
      <c r="F16" t="n">
        <v>79.02</v>
      </c>
      <c r="G16" t="n">
        <v>94.81999999999999</v>
      </c>
      <c r="H16" t="n">
        <v>1.35</v>
      </c>
      <c r="I16" t="n">
        <v>50</v>
      </c>
      <c r="J16" t="n">
        <v>197.98</v>
      </c>
      <c r="K16" t="n">
        <v>52.44</v>
      </c>
      <c r="L16" t="n">
        <v>15</v>
      </c>
      <c r="M16" t="n">
        <v>48</v>
      </c>
      <c r="N16" t="n">
        <v>40.54</v>
      </c>
      <c r="O16" t="n">
        <v>24651.58</v>
      </c>
      <c r="P16" t="n">
        <v>1009.16</v>
      </c>
      <c r="Q16" t="n">
        <v>1261.93</v>
      </c>
      <c r="R16" t="n">
        <v>157.42</v>
      </c>
      <c r="S16" t="n">
        <v>108.84</v>
      </c>
      <c r="T16" t="n">
        <v>23208.65</v>
      </c>
      <c r="U16" t="n">
        <v>0.6899999999999999</v>
      </c>
      <c r="V16" t="n">
        <v>0.92</v>
      </c>
      <c r="W16" t="n">
        <v>20.74</v>
      </c>
      <c r="X16" t="n">
        <v>1.43</v>
      </c>
      <c r="Y16" t="n">
        <v>0.5</v>
      </c>
      <c r="Z16" t="n">
        <v>10</v>
      </c>
      <c r="AA16" t="n">
        <v>3130.156803776481</v>
      </c>
      <c r="AB16" t="n">
        <v>4282.818631699311</v>
      </c>
      <c r="AC16" t="n">
        <v>3874.072432463469</v>
      </c>
      <c r="AD16" t="n">
        <v>3130156.803776481</v>
      </c>
      <c r="AE16" t="n">
        <v>4282818.631699311</v>
      </c>
      <c r="AF16" t="n">
        <v>1.700331009013694e-06</v>
      </c>
      <c r="AG16" t="n">
        <v>3.4675</v>
      </c>
      <c r="AH16" t="n">
        <v>3874072.432463469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1.2057</v>
      </c>
      <c r="E17" t="n">
        <v>82.94</v>
      </c>
      <c r="F17" t="n">
        <v>78.88</v>
      </c>
      <c r="G17" t="n">
        <v>102.89</v>
      </c>
      <c r="H17" t="n">
        <v>1.42</v>
      </c>
      <c r="I17" t="n">
        <v>46</v>
      </c>
      <c r="J17" t="n">
        <v>199.54</v>
      </c>
      <c r="K17" t="n">
        <v>52.44</v>
      </c>
      <c r="L17" t="n">
        <v>16</v>
      </c>
      <c r="M17" t="n">
        <v>44</v>
      </c>
      <c r="N17" t="n">
        <v>41.1</v>
      </c>
      <c r="O17" t="n">
        <v>24844.17</v>
      </c>
      <c r="P17" t="n">
        <v>1003.9</v>
      </c>
      <c r="Q17" t="n">
        <v>1261.92</v>
      </c>
      <c r="R17" t="n">
        <v>153.18</v>
      </c>
      <c r="S17" t="n">
        <v>108.84</v>
      </c>
      <c r="T17" t="n">
        <v>21109.89</v>
      </c>
      <c r="U17" t="n">
        <v>0.71</v>
      </c>
      <c r="V17" t="n">
        <v>0.92</v>
      </c>
      <c r="W17" t="n">
        <v>20.72</v>
      </c>
      <c r="X17" t="n">
        <v>1.3</v>
      </c>
      <c r="Y17" t="n">
        <v>0.5</v>
      </c>
      <c r="Z17" t="n">
        <v>10</v>
      </c>
      <c r="AA17" t="n">
        <v>3107.345405726574</v>
      </c>
      <c r="AB17" t="n">
        <v>4251.607070519569</v>
      </c>
      <c r="AC17" t="n">
        <v>3845.839658877022</v>
      </c>
      <c r="AD17" t="n">
        <v>3107345.405726573</v>
      </c>
      <c r="AE17" t="n">
        <v>4251607.070519569</v>
      </c>
      <c r="AF17" t="n">
        <v>1.705990761061671e-06</v>
      </c>
      <c r="AG17" t="n">
        <v>3.455833333333333</v>
      </c>
      <c r="AH17" t="n">
        <v>3845839.658877022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1.2074</v>
      </c>
      <c r="E18" t="n">
        <v>82.81999999999999</v>
      </c>
      <c r="F18" t="n">
        <v>78.84</v>
      </c>
      <c r="G18" t="n">
        <v>107.5</v>
      </c>
      <c r="H18" t="n">
        <v>1.5</v>
      </c>
      <c r="I18" t="n">
        <v>44</v>
      </c>
      <c r="J18" t="n">
        <v>201.11</v>
      </c>
      <c r="K18" t="n">
        <v>52.44</v>
      </c>
      <c r="L18" t="n">
        <v>17</v>
      </c>
      <c r="M18" t="n">
        <v>42</v>
      </c>
      <c r="N18" t="n">
        <v>41.67</v>
      </c>
      <c r="O18" t="n">
        <v>25037.53</v>
      </c>
      <c r="P18" t="n">
        <v>1000.79</v>
      </c>
      <c r="Q18" t="n">
        <v>1261.95</v>
      </c>
      <c r="R18" t="n">
        <v>151.63</v>
      </c>
      <c r="S18" t="n">
        <v>108.84</v>
      </c>
      <c r="T18" t="n">
        <v>20342.46</v>
      </c>
      <c r="U18" t="n">
        <v>0.72</v>
      </c>
      <c r="V18" t="n">
        <v>0.92</v>
      </c>
      <c r="W18" t="n">
        <v>20.72</v>
      </c>
      <c r="X18" t="n">
        <v>1.25</v>
      </c>
      <c r="Y18" t="n">
        <v>0.5</v>
      </c>
      <c r="Z18" t="n">
        <v>10</v>
      </c>
      <c r="AA18" t="n">
        <v>3096.205253897722</v>
      </c>
      <c r="AB18" t="n">
        <v>4236.364623318521</v>
      </c>
      <c r="AC18" t="n">
        <v>3832.051929443933</v>
      </c>
      <c r="AD18" t="n">
        <v>3096205.253897722</v>
      </c>
      <c r="AE18" t="n">
        <v>4236364.623318521</v>
      </c>
      <c r="AF18" t="n">
        <v>1.708396155682062e-06</v>
      </c>
      <c r="AG18" t="n">
        <v>3.450833333333333</v>
      </c>
      <c r="AH18" t="n">
        <v>3832051.929443933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1.2106</v>
      </c>
      <c r="E19" t="n">
        <v>82.59999999999999</v>
      </c>
      <c r="F19" t="n">
        <v>78.72</v>
      </c>
      <c r="G19" t="n">
        <v>115.21</v>
      </c>
      <c r="H19" t="n">
        <v>1.58</v>
      </c>
      <c r="I19" t="n">
        <v>41</v>
      </c>
      <c r="J19" t="n">
        <v>202.68</v>
      </c>
      <c r="K19" t="n">
        <v>52.44</v>
      </c>
      <c r="L19" t="n">
        <v>18</v>
      </c>
      <c r="M19" t="n">
        <v>39</v>
      </c>
      <c r="N19" t="n">
        <v>42.24</v>
      </c>
      <c r="O19" t="n">
        <v>25231.66</v>
      </c>
      <c r="P19" t="n">
        <v>996.5700000000001</v>
      </c>
      <c r="Q19" t="n">
        <v>1261.92</v>
      </c>
      <c r="R19" t="n">
        <v>148.01</v>
      </c>
      <c r="S19" t="n">
        <v>108.84</v>
      </c>
      <c r="T19" t="n">
        <v>18546.48</v>
      </c>
      <c r="U19" t="n">
        <v>0.74</v>
      </c>
      <c r="V19" t="n">
        <v>0.92</v>
      </c>
      <c r="W19" t="n">
        <v>20.71</v>
      </c>
      <c r="X19" t="n">
        <v>1.14</v>
      </c>
      <c r="Y19" t="n">
        <v>0.5</v>
      </c>
      <c r="Z19" t="n">
        <v>10</v>
      </c>
      <c r="AA19" t="n">
        <v>3077.98965523935</v>
      </c>
      <c r="AB19" t="n">
        <v>4211.441237618638</v>
      </c>
      <c r="AC19" t="n">
        <v>3809.507196695056</v>
      </c>
      <c r="AD19" t="n">
        <v>3077989.65523935</v>
      </c>
      <c r="AE19" t="n">
        <v>4211441.237618638</v>
      </c>
      <c r="AF19" t="n">
        <v>1.712923957320444e-06</v>
      </c>
      <c r="AG19" t="n">
        <v>3.441666666666666</v>
      </c>
      <c r="AH19" t="n">
        <v>3809507.196695056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1.2121</v>
      </c>
      <c r="E20" t="n">
        <v>82.5</v>
      </c>
      <c r="F20" t="n">
        <v>78.7</v>
      </c>
      <c r="G20" t="n">
        <v>121.07</v>
      </c>
      <c r="H20" t="n">
        <v>1.65</v>
      </c>
      <c r="I20" t="n">
        <v>39</v>
      </c>
      <c r="J20" t="n">
        <v>204.26</v>
      </c>
      <c r="K20" t="n">
        <v>52.44</v>
      </c>
      <c r="L20" t="n">
        <v>19</v>
      </c>
      <c r="M20" t="n">
        <v>37</v>
      </c>
      <c r="N20" t="n">
        <v>42.82</v>
      </c>
      <c r="O20" t="n">
        <v>25426.72</v>
      </c>
      <c r="P20" t="n">
        <v>994.8</v>
      </c>
      <c r="Q20" t="n">
        <v>1261.91</v>
      </c>
      <c r="R20" t="n">
        <v>147.1</v>
      </c>
      <c r="S20" t="n">
        <v>108.84</v>
      </c>
      <c r="T20" t="n">
        <v>18102.37</v>
      </c>
      <c r="U20" t="n">
        <v>0.74</v>
      </c>
      <c r="V20" t="n">
        <v>0.92</v>
      </c>
      <c r="W20" t="n">
        <v>20.71</v>
      </c>
      <c r="X20" t="n">
        <v>1.11</v>
      </c>
      <c r="Y20" t="n">
        <v>0.5</v>
      </c>
      <c r="Z20" t="n">
        <v>10</v>
      </c>
      <c r="AA20" t="n">
        <v>3070.38453007487</v>
      </c>
      <c r="AB20" t="n">
        <v>4201.035569854153</v>
      </c>
      <c r="AC20" t="n">
        <v>3800.094631257567</v>
      </c>
      <c r="AD20" t="n">
        <v>3070384.53007487</v>
      </c>
      <c r="AE20" t="n">
        <v>4201035.569854152</v>
      </c>
      <c r="AF20" t="n">
        <v>1.715046364338436e-06</v>
      </c>
      <c r="AG20" t="n">
        <v>3.4375</v>
      </c>
      <c r="AH20" t="n">
        <v>3800094.631257568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1.2143</v>
      </c>
      <c r="E21" t="n">
        <v>82.34999999999999</v>
      </c>
      <c r="F21" t="n">
        <v>78.62</v>
      </c>
      <c r="G21" t="n">
        <v>127.49</v>
      </c>
      <c r="H21" t="n">
        <v>1.73</v>
      </c>
      <c r="I21" t="n">
        <v>37</v>
      </c>
      <c r="J21" t="n">
        <v>205.85</v>
      </c>
      <c r="K21" t="n">
        <v>52.44</v>
      </c>
      <c r="L21" t="n">
        <v>20</v>
      </c>
      <c r="M21" t="n">
        <v>35</v>
      </c>
      <c r="N21" t="n">
        <v>43.41</v>
      </c>
      <c r="O21" t="n">
        <v>25622.45</v>
      </c>
      <c r="P21" t="n">
        <v>990.9400000000001</v>
      </c>
      <c r="Q21" t="n">
        <v>1261.92</v>
      </c>
      <c r="R21" t="n">
        <v>144.86</v>
      </c>
      <c r="S21" t="n">
        <v>108.84</v>
      </c>
      <c r="T21" t="n">
        <v>16993.76</v>
      </c>
      <c r="U21" t="n">
        <v>0.75</v>
      </c>
      <c r="V21" t="n">
        <v>0.92</v>
      </c>
      <c r="W21" t="n">
        <v>20.7</v>
      </c>
      <c r="X21" t="n">
        <v>1.03</v>
      </c>
      <c r="Y21" t="n">
        <v>0.5</v>
      </c>
      <c r="Z21" t="n">
        <v>10</v>
      </c>
      <c r="AA21" t="n">
        <v>3056.07000103415</v>
      </c>
      <c r="AB21" t="n">
        <v>4181.449799708188</v>
      </c>
      <c r="AC21" t="n">
        <v>3782.378099525534</v>
      </c>
      <c r="AD21" t="n">
        <v>3056070.00103415</v>
      </c>
      <c r="AE21" t="n">
        <v>4181449.799708188</v>
      </c>
      <c r="AF21" t="n">
        <v>1.718159227964823e-06</v>
      </c>
      <c r="AG21" t="n">
        <v>3.43125</v>
      </c>
      <c r="AH21" t="n">
        <v>3782378.099525534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1.2161</v>
      </c>
      <c r="E22" t="n">
        <v>82.23</v>
      </c>
      <c r="F22" t="n">
        <v>78.56999999999999</v>
      </c>
      <c r="G22" t="n">
        <v>134.69</v>
      </c>
      <c r="H22" t="n">
        <v>1.8</v>
      </c>
      <c r="I22" t="n">
        <v>35</v>
      </c>
      <c r="J22" t="n">
        <v>207.45</v>
      </c>
      <c r="K22" t="n">
        <v>52.44</v>
      </c>
      <c r="L22" t="n">
        <v>21</v>
      </c>
      <c r="M22" t="n">
        <v>33</v>
      </c>
      <c r="N22" t="n">
        <v>44</v>
      </c>
      <c r="O22" t="n">
        <v>25818.99</v>
      </c>
      <c r="P22" t="n">
        <v>987.15</v>
      </c>
      <c r="Q22" t="n">
        <v>1261.96</v>
      </c>
      <c r="R22" t="n">
        <v>143.23</v>
      </c>
      <c r="S22" t="n">
        <v>108.84</v>
      </c>
      <c r="T22" t="n">
        <v>16186.75</v>
      </c>
      <c r="U22" t="n">
        <v>0.76</v>
      </c>
      <c r="V22" t="n">
        <v>0.92</v>
      </c>
      <c r="W22" t="n">
        <v>20.7</v>
      </c>
      <c r="X22" t="n">
        <v>0.98</v>
      </c>
      <c r="Y22" t="n">
        <v>0.5</v>
      </c>
      <c r="Z22" t="n">
        <v>10</v>
      </c>
      <c r="AA22" t="n">
        <v>3043.346612948074</v>
      </c>
      <c r="AB22" t="n">
        <v>4164.041098812551</v>
      </c>
      <c r="AC22" t="n">
        <v>3766.630860610112</v>
      </c>
      <c r="AD22" t="n">
        <v>3043346.612948074</v>
      </c>
      <c r="AE22" t="n">
        <v>4164041.098812551</v>
      </c>
      <c r="AF22" t="n">
        <v>1.720706116386413e-06</v>
      </c>
      <c r="AG22" t="n">
        <v>3.42625</v>
      </c>
      <c r="AH22" t="n">
        <v>3766630.860610112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1.218</v>
      </c>
      <c r="E23" t="n">
        <v>82.09999999999999</v>
      </c>
      <c r="F23" t="n">
        <v>78.51000000000001</v>
      </c>
      <c r="G23" t="n">
        <v>142.75</v>
      </c>
      <c r="H23" t="n">
        <v>1.87</v>
      </c>
      <c r="I23" t="n">
        <v>33</v>
      </c>
      <c r="J23" t="n">
        <v>209.05</v>
      </c>
      <c r="K23" t="n">
        <v>52.44</v>
      </c>
      <c r="L23" t="n">
        <v>22</v>
      </c>
      <c r="M23" t="n">
        <v>31</v>
      </c>
      <c r="N23" t="n">
        <v>44.6</v>
      </c>
      <c r="O23" t="n">
        <v>26016.35</v>
      </c>
      <c r="P23" t="n">
        <v>984.25</v>
      </c>
      <c r="Q23" t="n">
        <v>1261.91</v>
      </c>
      <c r="R23" t="n">
        <v>141.39</v>
      </c>
      <c r="S23" t="n">
        <v>108.84</v>
      </c>
      <c r="T23" t="n">
        <v>15276.84</v>
      </c>
      <c r="U23" t="n">
        <v>0.77</v>
      </c>
      <c r="V23" t="n">
        <v>0.92</v>
      </c>
      <c r="W23" t="n">
        <v>20.7</v>
      </c>
      <c r="X23" t="n">
        <v>0.93</v>
      </c>
      <c r="Y23" t="n">
        <v>0.5</v>
      </c>
      <c r="Z23" t="n">
        <v>10</v>
      </c>
      <c r="AA23" t="n">
        <v>3032.045158344629</v>
      </c>
      <c r="AB23" t="n">
        <v>4148.577950039128</v>
      </c>
      <c r="AC23" t="n">
        <v>3752.643493052959</v>
      </c>
      <c r="AD23" t="n">
        <v>3032045.158344629</v>
      </c>
      <c r="AE23" t="n">
        <v>4148577.950039128</v>
      </c>
      <c r="AF23" t="n">
        <v>1.723394498609203e-06</v>
      </c>
      <c r="AG23" t="n">
        <v>3.420833333333333</v>
      </c>
      <c r="AH23" t="n">
        <v>3752643.493052959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1.219</v>
      </c>
      <c r="E24" t="n">
        <v>82.03</v>
      </c>
      <c r="F24" t="n">
        <v>78.47</v>
      </c>
      <c r="G24" t="n">
        <v>147.14</v>
      </c>
      <c r="H24" t="n">
        <v>1.94</v>
      </c>
      <c r="I24" t="n">
        <v>32</v>
      </c>
      <c r="J24" t="n">
        <v>210.65</v>
      </c>
      <c r="K24" t="n">
        <v>52.44</v>
      </c>
      <c r="L24" t="n">
        <v>23</v>
      </c>
      <c r="M24" t="n">
        <v>30</v>
      </c>
      <c r="N24" t="n">
        <v>45.21</v>
      </c>
      <c r="O24" t="n">
        <v>26214.54</v>
      </c>
      <c r="P24" t="n">
        <v>981.72</v>
      </c>
      <c r="Q24" t="n">
        <v>1261.88</v>
      </c>
      <c r="R24" t="n">
        <v>139.88</v>
      </c>
      <c r="S24" t="n">
        <v>108.84</v>
      </c>
      <c r="T24" t="n">
        <v>14528.98</v>
      </c>
      <c r="U24" t="n">
        <v>0.78</v>
      </c>
      <c r="V24" t="n">
        <v>0.92</v>
      </c>
      <c r="W24" t="n">
        <v>20.7</v>
      </c>
      <c r="X24" t="n">
        <v>0.89</v>
      </c>
      <c r="Y24" t="n">
        <v>0.5</v>
      </c>
      <c r="Z24" t="n">
        <v>10</v>
      </c>
      <c r="AA24" t="n">
        <v>3024.007256327244</v>
      </c>
      <c r="AB24" t="n">
        <v>4137.580137891731</v>
      </c>
      <c r="AC24" t="n">
        <v>3742.695296661385</v>
      </c>
      <c r="AD24" t="n">
        <v>3024007.256327244</v>
      </c>
      <c r="AE24" t="n">
        <v>4137580.137891732</v>
      </c>
      <c r="AF24" t="n">
        <v>1.724809436621197e-06</v>
      </c>
      <c r="AG24" t="n">
        <v>3.417916666666667</v>
      </c>
      <c r="AH24" t="n">
        <v>3742695.296661385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1.2201</v>
      </c>
      <c r="E25" t="n">
        <v>81.95999999999999</v>
      </c>
      <c r="F25" t="n">
        <v>78.44</v>
      </c>
      <c r="G25" t="n">
        <v>151.82</v>
      </c>
      <c r="H25" t="n">
        <v>2.01</v>
      </c>
      <c r="I25" t="n">
        <v>31</v>
      </c>
      <c r="J25" t="n">
        <v>212.27</v>
      </c>
      <c r="K25" t="n">
        <v>52.44</v>
      </c>
      <c r="L25" t="n">
        <v>24</v>
      </c>
      <c r="M25" t="n">
        <v>29</v>
      </c>
      <c r="N25" t="n">
        <v>45.82</v>
      </c>
      <c r="O25" t="n">
        <v>26413.56</v>
      </c>
      <c r="P25" t="n">
        <v>977.7</v>
      </c>
      <c r="Q25" t="n">
        <v>1261.89</v>
      </c>
      <c r="R25" t="n">
        <v>138.85</v>
      </c>
      <c r="S25" t="n">
        <v>108.84</v>
      </c>
      <c r="T25" t="n">
        <v>14015.62</v>
      </c>
      <c r="U25" t="n">
        <v>0.78</v>
      </c>
      <c r="V25" t="n">
        <v>0.92</v>
      </c>
      <c r="W25" t="n">
        <v>20.7</v>
      </c>
      <c r="X25" t="n">
        <v>0.85</v>
      </c>
      <c r="Y25" t="n">
        <v>0.5</v>
      </c>
      <c r="Z25" t="n">
        <v>10</v>
      </c>
      <c r="AA25" t="n">
        <v>3012.91706352763</v>
      </c>
      <c r="AB25" t="n">
        <v>4122.406046838524</v>
      </c>
      <c r="AC25" t="n">
        <v>3728.969399561325</v>
      </c>
      <c r="AD25" t="n">
        <v>3012917.063527631</v>
      </c>
      <c r="AE25" t="n">
        <v>4122406.046838524</v>
      </c>
      <c r="AF25" t="n">
        <v>1.726365868434391e-06</v>
      </c>
      <c r="AG25" t="n">
        <v>3.415</v>
      </c>
      <c r="AH25" t="n">
        <v>3728969.399561325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1.2222</v>
      </c>
      <c r="E26" t="n">
        <v>81.81999999999999</v>
      </c>
      <c r="F26" t="n">
        <v>78.37</v>
      </c>
      <c r="G26" t="n">
        <v>162.14</v>
      </c>
      <c r="H26" t="n">
        <v>2.08</v>
      </c>
      <c r="I26" t="n">
        <v>29</v>
      </c>
      <c r="J26" t="n">
        <v>213.89</v>
      </c>
      <c r="K26" t="n">
        <v>52.44</v>
      </c>
      <c r="L26" t="n">
        <v>25</v>
      </c>
      <c r="M26" t="n">
        <v>27</v>
      </c>
      <c r="N26" t="n">
        <v>46.44</v>
      </c>
      <c r="O26" t="n">
        <v>26613.43</v>
      </c>
      <c r="P26" t="n">
        <v>974.59</v>
      </c>
      <c r="Q26" t="n">
        <v>1261.92</v>
      </c>
      <c r="R26" t="n">
        <v>136.79</v>
      </c>
      <c r="S26" t="n">
        <v>108.84</v>
      </c>
      <c r="T26" t="n">
        <v>12997.48</v>
      </c>
      <c r="U26" t="n">
        <v>0.8</v>
      </c>
      <c r="V26" t="n">
        <v>0.92</v>
      </c>
      <c r="W26" t="n">
        <v>20.68</v>
      </c>
      <c r="X26" t="n">
        <v>0.78</v>
      </c>
      <c r="Y26" t="n">
        <v>0.5</v>
      </c>
      <c r="Z26" t="n">
        <v>10</v>
      </c>
      <c r="AA26" t="n">
        <v>3000.662027093999</v>
      </c>
      <c r="AB26" t="n">
        <v>4105.638165335978</v>
      </c>
      <c r="AC26" t="n">
        <v>3713.801821135512</v>
      </c>
      <c r="AD26" t="n">
        <v>3000662.027093999</v>
      </c>
      <c r="AE26" t="n">
        <v>4105638.165335978</v>
      </c>
      <c r="AF26" t="n">
        <v>1.729337238259579e-06</v>
      </c>
      <c r="AG26" t="n">
        <v>3.409166666666666</v>
      </c>
      <c r="AH26" t="n">
        <v>3713801.821135513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1.223</v>
      </c>
      <c r="E27" t="n">
        <v>81.77</v>
      </c>
      <c r="F27" t="n">
        <v>78.34999999999999</v>
      </c>
      <c r="G27" t="n">
        <v>167.9</v>
      </c>
      <c r="H27" t="n">
        <v>2.14</v>
      </c>
      <c r="I27" t="n">
        <v>28</v>
      </c>
      <c r="J27" t="n">
        <v>215.51</v>
      </c>
      <c r="K27" t="n">
        <v>52.44</v>
      </c>
      <c r="L27" t="n">
        <v>26</v>
      </c>
      <c r="M27" t="n">
        <v>26</v>
      </c>
      <c r="N27" t="n">
        <v>47.07</v>
      </c>
      <c r="O27" t="n">
        <v>26814.17</v>
      </c>
      <c r="P27" t="n">
        <v>972.3200000000001</v>
      </c>
      <c r="Q27" t="n">
        <v>1261.89</v>
      </c>
      <c r="R27" t="n">
        <v>136.31</v>
      </c>
      <c r="S27" t="n">
        <v>108.84</v>
      </c>
      <c r="T27" t="n">
        <v>12762.32</v>
      </c>
      <c r="U27" t="n">
        <v>0.8</v>
      </c>
      <c r="V27" t="n">
        <v>0.92</v>
      </c>
      <c r="W27" t="n">
        <v>20.68</v>
      </c>
      <c r="X27" t="n">
        <v>0.77</v>
      </c>
      <c r="Y27" t="n">
        <v>0.5</v>
      </c>
      <c r="Z27" t="n">
        <v>10</v>
      </c>
      <c r="AA27" t="n">
        <v>2993.94780061192</v>
      </c>
      <c r="AB27" t="n">
        <v>4096.451464452429</v>
      </c>
      <c r="AC27" t="n">
        <v>3705.491886090675</v>
      </c>
      <c r="AD27" t="n">
        <v>2993947.80061192</v>
      </c>
      <c r="AE27" t="n">
        <v>4096451.464452429</v>
      </c>
      <c r="AF27" t="n">
        <v>1.730469188669175e-06</v>
      </c>
      <c r="AG27" t="n">
        <v>3.407083333333333</v>
      </c>
      <c r="AH27" t="n">
        <v>3705491.886090674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1.2239</v>
      </c>
      <c r="E28" t="n">
        <v>81.70999999999999</v>
      </c>
      <c r="F28" t="n">
        <v>78.33</v>
      </c>
      <c r="G28" t="n">
        <v>174.06</v>
      </c>
      <c r="H28" t="n">
        <v>2.21</v>
      </c>
      <c r="I28" t="n">
        <v>27</v>
      </c>
      <c r="J28" t="n">
        <v>217.15</v>
      </c>
      <c r="K28" t="n">
        <v>52.44</v>
      </c>
      <c r="L28" t="n">
        <v>27</v>
      </c>
      <c r="M28" t="n">
        <v>25</v>
      </c>
      <c r="N28" t="n">
        <v>47.71</v>
      </c>
      <c r="O28" t="n">
        <v>27015.77</v>
      </c>
      <c r="P28" t="n">
        <v>969.1900000000001</v>
      </c>
      <c r="Q28" t="n">
        <v>1261.88</v>
      </c>
      <c r="R28" t="n">
        <v>135.17</v>
      </c>
      <c r="S28" t="n">
        <v>108.84</v>
      </c>
      <c r="T28" t="n">
        <v>12196.42</v>
      </c>
      <c r="U28" t="n">
        <v>0.8100000000000001</v>
      </c>
      <c r="V28" t="n">
        <v>0.92</v>
      </c>
      <c r="W28" t="n">
        <v>20.69</v>
      </c>
      <c r="X28" t="n">
        <v>0.75</v>
      </c>
      <c r="Y28" t="n">
        <v>0.5</v>
      </c>
      <c r="Z28" t="n">
        <v>10</v>
      </c>
      <c r="AA28" t="n">
        <v>2985.297529754701</v>
      </c>
      <c r="AB28" t="n">
        <v>4084.615782242566</v>
      </c>
      <c r="AC28" t="n">
        <v>3694.785784779438</v>
      </c>
      <c r="AD28" t="n">
        <v>2985297.529754702</v>
      </c>
      <c r="AE28" t="n">
        <v>4084615.782242566</v>
      </c>
      <c r="AF28" t="n">
        <v>1.73174263287997e-06</v>
      </c>
      <c r="AG28" t="n">
        <v>3.404583333333333</v>
      </c>
      <c r="AH28" t="n">
        <v>3694785.784779437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1.2249</v>
      </c>
      <c r="E29" t="n">
        <v>81.64</v>
      </c>
      <c r="F29" t="n">
        <v>78.3</v>
      </c>
      <c r="G29" t="n">
        <v>180.68</v>
      </c>
      <c r="H29" t="n">
        <v>2.27</v>
      </c>
      <c r="I29" t="n">
        <v>26</v>
      </c>
      <c r="J29" t="n">
        <v>218.79</v>
      </c>
      <c r="K29" t="n">
        <v>52.44</v>
      </c>
      <c r="L29" t="n">
        <v>28</v>
      </c>
      <c r="M29" t="n">
        <v>24</v>
      </c>
      <c r="N29" t="n">
        <v>48.35</v>
      </c>
      <c r="O29" t="n">
        <v>27218.26</v>
      </c>
      <c r="P29" t="n">
        <v>966.6799999999999</v>
      </c>
      <c r="Q29" t="n">
        <v>1261.95</v>
      </c>
      <c r="R29" t="n">
        <v>134.31</v>
      </c>
      <c r="S29" t="n">
        <v>108.84</v>
      </c>
      <c r="T29" t="n">
        <v>11774.39</v>
      </c>
      <c r="U29" t="n">
        <v>0.8100000000000001</v>
      </c>
      <c r="V29" t="n">
        <v>0.93</v>
      </c>
      <c r="W29" t="n">
        <v>20.68</v>
      </c>
      <c r="X29" t="n">
        <v>0.71</v>
      </c>
      <c r="Y29" t="n">
        <v>0.5</v>
      </c>
      <c r="Z29" t="n">
        <v>10</v>
      </c>
      <c r="AA29" t="n">
        <v>2977.507841586244</v>
      </c>
      <c r="AB29" t="n">
        <v>4073.957587233694</v>
      </c>
      <c r="AC29" t="n">
        <v>3685.144792943342</v>
      </c>
      <c r="AD29" t="n">
        <v>2977507.841586244</v>
      </c>
      <c r="AE29" t="n">
        <v>4073957.587233694</v>
      </c>
      <c r="AF29" t="n">
        <v>1.733157570891964e-06</v>
      </c>
      <c r="AG29" t="n">
        <v>3.401666666666667</v>
      </c>
      <c r="AH29" t="n">
        <v>3685144.792943342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1.2257</v>
      </c>
      <c r="E30" t="n">
        <v>81.58</v>
      </c>
      <c r="F30" t="n">
        <v>78.27</v>
      </c>
      <c r="G30" t="n">
        <v>187.86</v>
      </c>
      <c r="H30" t="n">
        <v>2.34</v>
      </c>
      <c r="I30" t="n">
        <v>25</v>
      </c>
      <c r="J30" t="n">
        <v>220.44</v>
      </c>
      <c r="K30" t="n">
        <v>52.44</v>
      </c>
      <c r="L30" t="n">
        <v>29</v>
      </c>
      <c r="M30" t="n">
        <v>23</v>
      </c>
      <c r="N30" t="n">
        <v>49</v>
      </c>
      <c r="O30" t="n">
        <v>27421.64</v>
      </c>
      <c r="P30" t="n">
        <v>964.4400000000001</v>
      </c>
      <c r="Q30" t="n">
        <v>1261.9</v>
      </c>
      <c r="R30" t="n">
        <v>133.59</v>
      </c>
      <c r="S30" t="n">
        <v>108.84</v>
      </c>
      <c r="T30" t="n">
        <v>11418.24</v>
      </c>
      <c r="U30" t="n">
        <v>0.8100000000000001</v>
      </c>
      <c r="V30" t="n">
        <v>0.93</v>
      </c>
      <c r="W30" t="n">
        <v>20.68</v>
      </c>
      <c r="X30" t="n">
        <v>0.6899999999999999</v>
      </c>
      <c r="Y30" t="n">
        <v>0.5</v>
      </c>
      <c r="Z30" t="n">
        <v>10</v>
      </c>
      <c r="AA30" t="n">
        <v>2970.746592077002</v>
      </c>
      <c r="AB30" t="n">
        <v>4064.706547369873</v>
      </c>
      <c r="AC30" t="n">
        <v>3676.776659340207</v>
      </c>
      <c r="AD30" t="n">
        <v>2970746.592077002</v>
      </c>
      <c r="AE30" t="n">
        <v>4064706.547369873</v>
      </c>
      <c r="AF30" t="n">
        <v>1.73428952130156e-06</v>
      </c>
      <c r="AG30" t="n">
        <v>3.399166666666666</v>
      </c>
      <c r="AH30" t="n">
        <v>3676776.659340207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1.227</v>
      </c>
      <c r="E31" t="n">
        <v>81.5</v>
      </c>
      <c r="F31" t="n">
        <v>78.23</v>
      </c>
      <c r="G31" t="n">
        <v>195.56</v>
      </c>
      <c r="H31" t="n">
        <v>2.4</v>
      </c>
      <c r="I31" t="n">
        <v>24</v>
      </c>
      <c r="J31" t="n">
        <v>222.1</v>
      </c>
      <c r="K31" t="n">
        <v>52.44</v>
      </c>
      <c r="L31" t="n">
        <v>30</v>
      </c>
      <c r="M31" t="n">
        <v>22</v>
      </c>
      <c r="N31" t="n">
        <v>49.65</v>
      </c>
      <c r="O31" t="n">
        <v>27625.93</v>
      </c>
      <c r="P31" t="n">
        <v>959.12</v>
      </c>
      <c r="Q31" t="n">
        <v>1261.9</v>
      </c>
      <c r="R31" t="n">
        <v>131.99</v>
      </c>
      <c r="S31" t="n">
        <v>108.84</v>
      </c>
      <c r="T31" t="n">
        <v>10621.09</v>
      </c>
      <c r="U31" t="n">
        <v>0.82</v>
      </c>
      <c r="V31" t="n">
        <v>0.93</v>
      </c>
      <c r="W31" t="n">
        <v>20.68</v>
      </c>
      <c r="X31" t="n">
        <v>0.64</v>
      </c>
      <c r="Y31" t="n">
        <v>0.5</v>
      </c>
      <c r="Z31" t="n">
        <v>10</v>
      </c>
      <c r="AA31" t="n">
        <v>2956.589120820925</v>
      </c>
      <c r="AB31" t="n">
        <v>4045.335670613755</v>
      </c>
      <c r="AC31" t="n">
        <v>3659.254511874499</v>
      </c>
      <c r="AD31" t="n">
        <v>2956589.120820925</v>
      </c>
      <c r="AE31" t="n">
        <v>4045335.670613755</v>
      </c>
      <c r="AF31" t="n">
        <v>1.736128940717152e-06</v>
      </c>
      <c r="AG31" t="n">
        <v>3.395833333333333</v>
      </c>
      <c r="AH31" t="n">
        <v>3659254.511874499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1.2266</v>
      </c>
      <c r="E32" t="n">
        <v>81.52</v>
      </c>
      <c r="F32" t="n">
        <v>78.25</v>
      </c>
      <c r="G32" t="n">
        <v>195.63</v>
      </c>
      <c r="H32" t="n">
        <v>2.46</v>
      </c>
      <c r="I32" t="n">
        <v>24</v>
      </c>
      <c r="J32" t="n">
        <v>223.76</v>
      </c>
      <c r="K32" t="n">
        <v>52.44</v>
      </c>
      <c r="L32" t="n">
        <v>31</v>
      </c>
      <c r="M32" t="n">
        <v>22</v>
      </c>
      <c r="N32" t="n">
        <v>50.32</v>
      </c>
      <c r="O32" t="n">
        <v>27831.27</v>
      </c>
      <c r="P32" t="n">
        <v>958.36</v>
      </c>
      <c r="Q32" t="n">
        <v>1261.91</v>
      </c>
      <c r="R32" t="n">
        <v>132.82</v>
      </c>
      <c r="S32" t="n">
        <v>108.84</v>
      </c>
      <c r="T32" t="n">
        <v>11038.18</v>
      </c>
      <c r="U32" t="n">
        <v>0.82</v>
      </c>
      <c r="V32" t="n">
        <v>0.93</v>
      </c>
      <c r="W32" t="n">
        <v>20.68</v>
      </c>
      <c r="X32" t="n">
        <v>0.67</v>
      </c>
      <c r="Y32" t="n">
        <v>0.5</v>
      </c>
      <c r="Z32" t="n">
        <v>10</v>
      </c>
      <c r="AA32" t="n">
        <v>2956.315374542974</v>
      </c>
      <c r="AB32" t="n">
        <v>4044.961118879429</v>
      </c>
      <c r="AC32" t="n">
        <v>3658.91570683201</v>
      </c>
      <c r="AD32" t="n">
        <v>2956315.374542974</v>
      </c>
      <c r="AE32" t="n">
        <v>4044961.118879429</v>
      </c>
      <c r="AF32" t="n">
        <v>1.735562965512355e-06</v>
      </c>
      <c r="AG32" t="n">
        <v>3.396666666666667</v>
      </c>
      <c r="AH32" t="n">
        <v>3658915.70683201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1.2278</v>
      </c>
      <c r="E33" t="n">
        <v>81.44</v>
      </c>
      <c r="F33" t="n">
        <v>78.20999999999999</v>
      </c>
      <c r="G33" t="n">
        <v>204.02</v>
      </c>
      <c r="H33" t="n">
        <v>2.52</v>
      </c>
      <c r="I33" t="n">
        <v>23</v>
      </c>
      <c r="J33" t="n">
        <v>225.43</v>
      </c>
      <c r="K33" t="n">
        <v>52.44</v>
      </c>
      <c r="L33" t="n">
        <v>32</v>
      </c>
      <c r="M33" t="n">
        <v>21</v>
      </c>
      <c r="N33" t="n">
        <v>50.99</v>
      </c>
      <c r="O33" t="n">
        <v>28037.42</v>
      </c>
      <c r="P33" t="n">
        <v>957.5599999999999</v>
      </c>
      <c r="Q33" t="n">
        <v>1261.88</v>
      </c>
      <c r="R33" t="n">
        <v>131.58</v>
      </c>
      <c r="S33" t="n">
        <v>108.84</v>
      </c>
      <c r="T33" t="n">
        <v>10420.14</v>
      </c>
      <c r="U33" t="n">
        <v>0.83</v>
      </c>
      <c r="V33" t="n">
        <v>0.93</v>
      </c>
      <c r="W33" t="n">
        <v>20.68</v>
      </c>
      <c r="X33" t="n">
        <v>0.62</v>
      </c>
      <c r="Y33" t="n">
        <v>0.5</v>
      </c>
      <c r="Z33" t="n">
        <v>10</v>
      </c>
      <c r="AA33" t="n">
        <v>2951.324315469054</v>
      </c>
      <c r="AB33" t="n">
        <v>4038.132131664506</v>
      </c>
      <c r="AC33" t="n">
        <v>3652.738468572336</v>
      </c>
      <c r="AD33" t="n">
        <v>2951324.315469054</v>
      </c>
      <c r="AE33" t="n">
        <v>4038132.131664506</v>
      </c>
      <c r="AF33" t="n">
        <v>1.737260891126748e-06</v>
      </c>
      <c r="AG33" t="n">
        <v>3.393333333333333</v>
      </c>
      <c r="AH33" t="n">
        <v>3652738.468572336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1.229</v>
      </c>
      <c r="E34" t="n">
        <v>81.37</v>
      </c>
      <c r="F34" t="n">
        <v>78.17</v>
      </c>
      <c r="G34" t="n">
        <v>213.18</v>
      </c>
      <c r="H34" t="n">
        <v>2.58</v>
      </c>
      <c r="I34" t="n">
        <v>22</v>
      </c>
      <c r="J34" t="n">
        <v>227.11</v>
      </c>
      <c r="K34" t="n">
        <v>52.44</v>
      </c>
      <c r="L34" t="n">
        <v>33</v>
      </c>
      <c r="M34" t="n">
        <v>20</v>
      </c>
      <c r="N34" t="n">
        <v>51.67</v>
      </c>
      <c r="O34" t="n">
        <v>28244.51</v>
      </c>
      <c r="P34" t="n">
        <v>954.47</v>
      </c>
      <c r="Q34" t="n">
        <v>1261.88</v>
      </c>
      <c r="R34" t="n">
        <v>130.02</v>
      </c>
      <c r="S34" t="n">
        <v>108.84</v>
      </c>
      <c r="T34" t="n">
        <v>9648.49</v>
      </c>
      <c r="U34" t="n">
        <v>0.84</v>
      </c>
      <c r="V34" t="n">
        <v>0.93</v>
      </c>
      <c r="W34" t="n">
        <v>20.68</v>
      </c>
      <c r="X34" t="n">
        <v>0.58</v>
      </c>
      <c r="Y34" t="n">
        <v>0.5</v>
      </c>
      <c r="Z34" t="n">
        <v>10</v>
      </c>
      <c r="AA34" t="n">
        <v>2941.840278607632</v>
      </c>
      <c r="AB34" t="n">
        <v>4025.15565402453</v>
      </c>
      <c r="AC34" t="n">
        <v>3641.000447745718</v>
      </c>
      <c r="AD34" t="n">
        <v>2941840.278607632</v>
      </c>
      <c r="AE34" t="n">
        <v>4025155.65402453</v>
      </c>
      <c r="AF34" t="n">
        <v>1.738958816741141e-06</v>
      </c>
      <c r="AG34" t="n">
        <v>3.390416666666667</v>
      </c>
      <c r="AH34" t="n">
        <v>3641000.447745718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1.2296</v>
      </c>
      <c r="E35" t="n">
        <v>81.33</v>
      </c>
      <c r="F35" t="n">
        <v>78.16</v>
      </c>
      <c r="G35" t="n">
        <v>223.32</v>
      </c>
      <c r="H35" t="n">
        <v>2.64</v>
      </c>
      <c r="I35" t="n">
        <v>21</v>
      </c>
      <c r="J35" t="n">
        <v>228.8</v>
      </c>
      <c r="K35" t="n">
        <v>52.44</v>
      </c>
      <c r="L35" t="n">
        <v>34</v>
      </c>
      <c r="M35" t="n">
        <v>19</v>
      </c>
      <c r="N35" t="n">
        <v>52.36</v>
      </c>
      <c r="O35" t="n">
        <v>28452.56</v>
      </c>
      <c r="P35" t="n">
        <v>949.01</v>
      </c>
      <c r="Q35" t="n">
        <v>1261.92</v>
      </c>
      <c r="R35" t="n">
        <v>130.03</v>
      </c>
      <c r="S35" t="n">
        <v>108.84</v>
      </c>
      <c r="T35" t="n">
        <v>9656.719999999999</v>
      </c>
      <c r="U35" t="n">
        <v>0.84</v>
      </c>
      <c r="V35" t="n">
        <v>0.93</v>
      </c>
      <c r="W35" t="n">
        <v>20.67</v>
      </c>
      <c r="X35" t="n">
        <v>0.58</v>
      </c>
      <c r="Y35" t="n">
        <v>0.5</v>
      </c>
      <c r="Z35" t="n">
        <v>10</v>
      </c>
      <c r="AA35" t="n">
        <v>2929.533889512546</v>
      </c>
      <c r="AB35" t="n">
        <v>4008.317509545063</v>
      </c>
      <c r="AC35" t="n">
        <v>3625.76931214289</v>
      </c>
      <c r="AD35" t="n">
        <v>2929533.889512546</v>
      </c>
      <c r="AE35" t="n">
        <v>4008317.509545063</v>
      </c>
      <c r="AF35" t="n">
        <v>1.739807779548338e-06</v>
      </c>
      <c r="AG35" t="n">
        <v>3.38875</v>
      </c>
      <c r="AH35" t="n">
        <v>3625769.312142889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1.2299</v>
      </c>
      <c r="E36" t="n">
        <v>81.31</v>
      </c>
      <c r="F36" t="n">
        <v>78.14</v>
      </c>
      <c r="G36" t="n">
        <v>223.26</v>
      </c>
      <c r="H36" t="n">
        <v>2.7</v>
      </c>
      <c r="I36" t="n">
        <v>21</v>
      </c>
      <c r="J36" t="n">
        <v>230.49</v>
      </c>
      <c r="K36" t="n">
        <v>52.44</v>
      </c>
      <c r="L36" t="n">
        <v>35</v>
      </c>
      <c r="M36" t="n">
        <v>19</v>
      </c>
      <c r="N36" t="n">
        <v>53.05</v>
      </c>
      <c r="O36" t="n">
        <v>28661.58</v>
      </c>
      <c r="P36" t="n">
        <v>948.11</v>
      </c>
      <c r="Q36" t="n">
        <v>1261.89</v>
      </c>
      <c r="R36" t="n">
        <v>129.39</v>
      </c>
      <c r="S36" t="n">
        <v>108.84</v>
      </c>
      <c r="T36" t="n">
        <v>9335.450000000001</v>
      </c>
      <c r="U36" t="n">
        <v>0.84</v>
      </c>
      <c r="V36" t="n">
        <v>0.93</v>
      </c>
      <c r="W36" t="n">
        <v>20.67</v>
      </c>
      <c r="X36" t="n">
        <v>0.5600000000000001</v>
      </c>
      <c r="Y36" t="n">
        <v>0.5</v>
      </c>
      <c r="Z36" t="n">
        <v>10</v>
      </c>
      <c r="AA36" t="n">
        <v>2926.786609316453</v>
      </c>
      <c r="AB36" t="n">
        <v>4004.558559579321</v>
      </c>
      <c r="AC36" t="n">
        <v>3622.369111086158</v>
      </c>
      <c r="AD36" t="n">
        <v>2926786.609316453</v>
      </c>
      <c r="AE36" t="n">
        <v>4004558.559579321</v>
      </c>
      <c r="AF36" t="n">
        <v>1.740232260951936e-06</v>
      </c>
      <c r="AG36" t="n">
        <v>3.387916666666667</v>
      </c>
      <c r="AH36" t="n">
        <v>3622369.111086158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1.2307</v>
      </c>
      <c r="E37" t="n">
        <v>81.26000000000001</v>
      </c>
      <c r="F37" t="n">
        <v>78.12</v>
      </c>
      <c r="G37" t="n">
        <v>234.37</v>
      </c>
      <c r="H37" t="n">
        <v>2.76</v>
      </c>
      <c r="I37" t="n">
        <v>20</v>
      </c>
      <c r="J37" t="n">
        <v>232.2</v>
      </c>
      <c r="K37" t="n">
        <v>52.44</v>
      </c>
      <c r="L37" t="n">
        <v>36</v>
      </c>
      <c r="M37" t="n">
        <v>18</v>
      </c>
      <c r="N37" t="n">
        <v>53.75</v>
      </c>
      <c r="O37" t="n">
        <v>28871.58</v>
      </c>
      <c r="P37" t="n">
        <v>947.5</v>
      </c>
      <c r="Q37" t="n">
        <v>1261.9</v>
      </c>
      <c r="R37" t="n">
        <v>128.59</v>
      </c>
      <c r="S37" t="n">
        <v>108.84</v>
      </c>
      <c r="T37" t="n">
        <v>8940.9</v>
      </c>
      <c r="U37" t="n">
        <v>0.85</v>
      </c>
      <c r="V37" t="n">
        <v>0.93</v>
      </c>
      <c r="W37" t="n">
        <v>20.68</v>
      </c>
      <c r="X37" t="n">
        <v>0.54</v>
      </c>
      <c r="Y37" t="n">
        <v>0.5</v>
      </c>
      <c r="Z37" t="n">
        <v>10</v>
      </c>
      <c r="AA37" t="n">
        <v>2923.424489487937</v>
      </c>
      <c r="AB37" t="n">
        <v>3999.958358903686</v>
      </c>
      <c r="AC37" t="n">
        <v>3618.207947106583</v>
      </c>
      <c r="AD37" t="n">
        <v>2923424.489487937</v>
      </c>
      <c r="AE37" t="n">
        <v>3999958.358903686</v>
      </c>
      <c r="AF37" t="n">
        <v>1.741364211361532e-06</v>
      </c>
      <c r="AG37" t="n">
        <v>3.385833333333334</v>
      </c>
      <c r="AH37" t="n">
        <v>3618207.947106583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1.2307</v>
      </c>
      <c r="E38" t="n">
        <v>81.25</v>
      </c>
      <c r="F38" t="n">
        <v>78.12</v>
      </c>
      <c r="G38" t="n">
        <v>234.36</v>
      </c>
      <c r="H38" t="n">
        <v>2.81</v>
      </c>
      <c r="I38" t="n">
        <v>20</v>
      </c>
      <c r="J38" t="n">
        <v>233.91</v>
      </c>
      <c r="K38" t="n">
        <v>52.44</v>
      </c>
      <c r="L38" t="n">
        <v>37</v>
      </c>
      <c r="M38" t="n">
        <v>18</v>
      </c>
      <c r="N38" t="n">
        <v>54.46</v>
      </c>
      <c r="O38" t="n">
        <v>29082.59</v>
      </c>
      <c r="P38" t="n">
        <v>945.61</v>
      </c>
      <c r="Q38" t="n">
        <v>1261.89</v>
      </c>
      <c r="R38" t="n">
        <v>128.6</v>
      </c>
      <c r="S38" t="n">
        <v>108.84</v>
      </c>
      <c r="T38" t="n">
        <v>8949.139999999999</v>
      </c>
      <c r="U38" t="n">
        <v>0.85</v>
      </c>
      <c r="V38" t="n">
        <v>0.93</v>
      </c>
      <c r="W38" t="n">
        <v>20.67</v>
      </c>
      <c r="X38" t="n">
        <v>0.54</v>
      </c>
      <c r="Y38" t="n">
        <v>0.5</v>
      </c>
      <c r="Z38" t="n">
        <v>10</v>
      </c>
      <c r="AA38" t="n">
        <v>2919.706129737155</v>
      </c>
      <c r="AB38" t="n">
        <v>3994.870735050211</v>
      </c>
      <c r="AC38" t="n">
        <v>3613.605878933159</v>
      </c>
      <c r="AD38" t="n">
        <v>2919706.129737155</v>
      </c>
      <c r="AE38" t="n">
        <v>3994870.735050211</v>
      </c>
      <c r="AF38" t="n">
        <v>1.741364211361532e-06</v>
      </c>
      <c r="AG38" t="n">
        <v>3.385416666666667</v>
      </c>
      <c r="AH38" t="n">
        <v>3613605.878933159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1.2315</v>
      </c>
      <c r="E39" t="n">
        <v>81.2</v>
      </c>
      <c r="F39" t="n">
        <v>78.09999999999999</v>
      </c>
      <c r="G39" t="n">
        <v>246.65</v>
      </c>
      <c r="H39" t="n">
        <v>2.87</v>
      </c>
      <c r="I39" t="n">
        <v>19</v>
      </c>
      <c r="J39" t="n">
        <v>235.63</v>
      </c>
      <c r="K39" t="n">
        <v>52.44</v>
      </c>
      <c r="L39" t="n">
        <v>38</v>
      </c>
      <c r="M39" t="n">
        <v>17</v>
      </c>
      <c r="N39" t="n">
        <v>55.18</v>
      </c>
      <c r="O39" t="n">
        <v>29294.6</v>
      </c>
      <c r="P39" t="n">
        <v>941.1900000000001</v>
      </c>
      <c r="Q39" t="n">
        <v>1261.9</v>
      </c>
      <c r="R39" t="n">
        <v>128.07</v>
      </c>
      <c r="S39" t="n">
        <v>108.84</v>
      </c>
      <c r="T39" t="n">
        <v>8689.85</v>
      </c>
      <c r="U39" t="n">
        <v>0.85</v>
      </c>
      <c r="V39" t="n">
        <v>0.93</v>
      </c>
      <c r="W39" t="n">
        <v>20.68</v>
      </c>
      <c r="X39" t="n">
        <v>0.52</v>
      </c>
      <c r="Y39" t="n">
        <v>0.5</v>
      </c>
      <c r="Z39" t="n">
        <v>10</v>
      </c>
      <c r="AA39" t="n">
        <v>2908.867979795298</v>
      </c>
      <c r="AB39" t="n">
        <v>3980.041500154332</v>
      </c>
      <c r="AC39" t="n">
        <v>3600.191925402782</v>
      </c>
      <c r="AD39" t="n">
        <v>2908867.979795298</v>
      </c>
      <c r="AE39" t="n">
        <v>3980041.500154332</v>
      </c>
      <c r="AF39" t="n">
        <v>1.742496161771127e-06</v>
      </c>
      <c r="AG39" t="n">
        <v>3.383333333333333</v>
      </c>
      <c r="AH39" t="n">
        <v>3600191.925402781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1.2316</v>
      </c>
      <c r="E40" t="n">
        <v>81.19</v>
      </c>
      <c r="F40" t="n">
        <v>78.09999999999999</v>
      </c>
      <c r="G40" t="n">
        <v>246.62</v>
      </c>
      <c r="H40" t="n">
        <v>2.92</v>
      </c>
      <c r="I40" t="n">
        <v>19</v>
      </c>
      <c r="J40" t="n">
        <v>237.35</v>
      </c>
      <c r="K40" t="n">
        <v>52.44</v>
      </c>
      <c r="L40" t="n">
        <v>39</v>
      </c>
      <c r="M40" t="n">
        <v>17</v>
      </c>
      <c r="N40" t="n">
        <v>55.91</v>
      </c>
      <c r="O40" t="n">
        <v>29507.65</v>
      </c>
      <c r="P40" t="n">
        <v>937.1900000000001</v>
      </c>
      <c r="Q40" t="n">
        <v>1261.88</v>
      </c>
      <c r="R40" t="n">
        <v>127.95</v>
      </c>
      <c r="S40" t="n">
        <v>108.84</v>
      </c>
      <c r="T40" t="n">
        <v>8628.559999999999</v>
      </c>
      <c r="U40" t="n">
        <v>0.85</v>
      </c>
      <c r="V40" t="n">
        <v>0.93</v>
      </c>
      <c r="W40" t="n">
        <v>20.67</v>
      </c>
      <c r="X40" t="n">
        <v>0.51</v>
      </c>
      <c r="Y40" t="n">
        <v>0.5</v>
      </c>
      <c r="Z40" t="n">
        <v>10</v>
      </c>
      <c r="AA40" t="n">
        <v>2900.775249936606</v>
      </c>
      <c r="AB40" t="n">
        <v>3968.968670135625</v>
      </c>
      <c r="AC40" t="n">
        <v>3590.175870740246</v>
      </c>
      <c r="AD40" t="n">
        <v>2900775.249936606</v>
      </c>
      <c r="AE40" t="n">
        <v>3968968.670135625</v>
      </c>
      <c r="AF40" t="n">
        <v>1.742637655572327e-06</v>
      </c>
      <c r="AG40" t="n">
        <v>3.382916666666667</v>
      </c>
      <c r="AH40" t="n">
        <v>3590175.870740246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1.2323</v>
      </c>
      <c r="E41" t="n">
        <v>81.15000000000001</v>
      </c>
      <c r="F41" t="n">
        <v>78.09</v>
      </c>
      <c r="G41" t="n">
        <v>260.3</v>
      </c>
      <c r="H41" t="n">
        <v>2.98</v>
      </c>
      <c r="I41" t="n">
        <v>18</v>
      </c>
      <c r="J41" t="n">
        <v>239.09</v>
      </c>
      <c r="K41" t="n">
        <v>52.44</v>
      </c>
      <c r="L41" t="n">
        <v>40</v>
      </c>
      <c r="M41" t="n">
        <v>16</v>
      </c>
      <c r="N41" t="n">
        <v>56.65</v>
      </c>
      <c r="O41" t="n">
        <v>29721.73</v>
      </c>
      <c r="P41" t="n">
        <v>937.84</v>
      </c>
      <c r="Q41" t="n">
        <v>1261.88</v>
      </c>
      <c r="R41" t="n">
        <v>127.53</v>
      </c>
      <c r="S41" t="n">
        <v>108.84</v>
      </c>
      <c r="T41" t="n">
        <v>8421.379999999999</v>
      </c>
      <c r="U41" t="n">
        <v>0.85</v>
      </c>
      <c r="V41" t="n">
        <v>0.93</v>
      </c>
      <c r="W41" t="n">
        <v>20.68</v>
      </c>
      <c r="X41" t="n">
        <v>0.51</v>
      </c>
      <c r="Y41" t="n">
        <v>0.5</v>
      </c>
      <c r="Z41" t="n">
        <v>10</v>
      </c>
      <c r="AA41" t="n">
        <v>2900.275287791241</v>
      </c>
      <c r="AB41" t="n">
        <v>3968.284599871565</v>
      </c>
      <c r="AC41" t="n">
        <v>3589.557087182089</v>
      </c>
      <c r="AD41" t="n">
        <v>2900275.287791241</v>
      </c>
      <c r="AE41" t="n">
        <v>3968284.599871565</v>
      </c>
      <c r="AF41" t="n">
        <v>1.743628112180723e-06</v>
      </c>
      <c r="AG41" t="n">
        <v>3.38125</v>
      </c>
      <c r="AH41" t="n">
        <v>3589557.087182089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1.1546</v>
      </c>
      <c r="E2" t="n">
        <v>86.61</v>
      </c>
      <c r="F2" t="n">
        <v>82.91</v>
      </c>
      <c r="G2" t="n">
        <v>26.89</v>
      </c>
      <c r="H2" t="n">
        <v>0.64</v>
      </c>
      <c r="I2" t="n">
        <v>185</v>
      </c>
      <c r="J2" t="n">
        <v>26.11</v>
      </c>
      <c r="K2" t="n">
        <v>12.1</v>
      </c>
      <c r="L2" t="n">
        <v>1</v>
      </c>
      <c r="M2" t="n">
        <v>183</v>
      </c>
      <c r="N2" t="n">
        <v>3.01</v>
      </c>
      <c r="O2" t="n">
        <v>3454.41</v>
      </c>
      <c r="P2" t="n">
        <v>255.72</v>
      </c>
      <c r="Q2" t="n">
        <v>1262.17</v>
      </c>
      <c r="R2" t="n">
        <v>284.33</v>
      </c>
      <c r="S2" t="n">
        <v>108.84</v>
      </c>
      <c r="T2" t="n">
        <v>85989.06</v>
      </c>
      <c r="U2" t="n">
        <v>0.38</v>
      </c>
      <c r="V2" t="n">
        <v>0.87</v>
      </c>
      <c r="W2" t="n">
        <v>20.95</v>
      </c>
      <c r="X2" t="n">
        <v>5.32</v>
      </c>
      <c r="Y2" t="n">
        <v>0.5</v>
      </c>
      <c r="Z2" t="n">
        <v>10</v>
      </c>
      <c r="AA2" t="n">
        <v>1048.521328707515</v>
      </c>
      <c r="AB2" t="n">
        <v>1434.633139433955</v>
      </c>
      <c r="AC2" t="n">
        <v>1297.713766126634</v>
      </c>
      <c r="AD2" t="n">
        <v>1048521.328707515</v>
      </c>
      <c r="AE2" t="n">
        <v>1434633.139433955</v>
      </c>
      <c r="AF2" t="n">
        <v>3.963509191720914e-06</v>
      </c>
      <c r="AG2" t="n">
        <v>3.60875</v>
      </c>
      <c r="AH2" t="n">
        <v>1297713.766126635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1.1844</v>
      </c>
      <c r="E3" t="n">
        <v>84.43000000000001</v>
      </c>
      <c r="F3" t="n">
        <v>81.36</v>
      </c>
      <c r="G3" t="n">
        <v>38.14</v>
      </c>
      <c r="H3" t="n">
        <v>1.23</v>
      </c>
      <c r="I3" t="n">
        <v>128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241.96</v>
      </c>
      <c r="Q3" t="n">
        <v>1262.29</v>
      </c>
      <c r="R3" t="n">
        <v>228.38</v>
      </c>
      <c r="S3" t="n">
        <v>108.84</v>
      </c>
      <c r="T3" t="n">
        <v>58295.39</v>
      </c>
      <c r="U3" t="n">
        <v>0.48</v>
      </c>
      <c r="V3" t="n">
        <v>0.89</v>
      </c>
      <c r="W3" t="n">
        <v>21.02</v>
      </c>
      <c r="X3" t="n">
        <v>3.77</v>
      </c>
      <c r="Y3" t="n">
        <v>0.5</v>
      </c>
      <c r="Z3" t="n">
        <v>10</v>
      </c>
      <c r="AA3" t="n">
        <v>985.3544209786111</v>
      </c>
      <c r="AB3" t="n">
        <v>1348.205389551977</v>
      </c>
      <c r="AC3" t="n">
        <v>1219.534559391284</v>
      </c>
      <c r="AD3" t="n">
        <v>985354.4209786111</v>
      </c>
      <c r="AE3" t="n">
        <v>1348205.389551977</v>
      </c>
      <c r="AF3" t="n">
        <v>4.06580658814676e-06</v>
      </c>
      <c r="AG3" t="n">
        <v>3.517916666666667</v>
      </c>
      <c r="AH3" t="n">
        <v>1219534.559391284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0.9028</v>
      </c>
      <c r="E2" t="n">
        <v>110.77</v>
      </c>
      <c r="F2" t="n">
        <v>95.93000000000001</v>
      </c>
      <c r="G2" t="n">
        <v>9.210000000000001</v>
      </c>
      <c r="H2" t="n">
        <v>0.18</v>
      </c>
      <c r="I2" t="n">
        <v>625</v>
      </c>
      <c r="J2" t="n">
        <v>98.70999999999999</v>
      </c>
      <c r="K2" t="n">
        <v>39.72</v>
      </c>
      <c r="L2" t="n">
        <v>1</v>
      </c>
      <c r="M2" t="n">
        <v>623</v>
      </c>
      <c r="N2" t="n">
        <v>12.99</v>
      </c>
      <c r="O2" t="n">
        <v>12407.75</v>
      </c>
      <c r="P2" t="n">
        <v>866.45</v>
      </c>
      <c r="Q2" t="n">
        <v>1262.8</v>
      </c>
      <c r="R2" t="n">
        <v>707.16</v>
      </c>
      <c r="S2" t="n">
        <v>108.84</v>
      </c>
      <c r="T2" t="n">
        <v>295203.52</v>
      </c>
      <c r="U2" t="n">
        <v>0.15</v>
      </c>
      <c r="V2" t="n">
        <v>0.76</v>
      </c>
      <c r="W2" t="n">
        <v>21.7</v>
      </c>
      <c r="X2" t="n">
        <v>18.31</v>
      </c>
      <c r="Y2" t="n">
        <v>0.5</v>
      </c>
      <c r="Z2" t="n">
        <v>10</v>
      </c>
      <c r="AA2" t="n">
        <v>3666.299600960019</v>
      </c>
      <c r="AB2" t="n">
        <v>5016.392859756739</v>
      </c>
      <c r="AC2" t="n">
        <v>4537.635365772964</v>
      </c>
      <c r="AD2" t="n">
        <v>3666299.600960019</v>
      </c>
      <c r="AE2" t="n">
        <v>5016392.859756739</v>
      </c>
      <c r="AF2" t="n">
        <v>1.689486923916999e-06</v>
      </c>
      <c r="AG2" t="n">
        <v>4.615416666666667</v>
      </c>
      <c r="AH2" t="n">
        <v>4537635.365772964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1.0731</v>
      </c>
      <c r="E3" t="n">
        <v>93.19</v>
      </c>
      <c r="F3" t="n">
        <v>85.53</v>
      </c>
      <c r="G3" t="n">
        <v>18.59</v>
      </c>
      <c r="H3" t="n">
        <v>0.35</v>
      </c>
      <c r="I3" t="n">
        <v>276</v>
      </c>
      <c r="J3" t="n">
        <v>99.95</v>
      </c>
      <c r="K3" t="n">
        <v>39.72</v>
      </c>
      <c r="L3" t="n">
        <v>2</v>
      </c>
      <c r="M3" t="n">
        <v>274</v>
      </c>
      <c r="N3" t="n">
        <v>13.24</v>
      </c>
      <c r="O3" t="n">
        <v>12561.45</v>
      </c>
      <c r="P3" t="n">
        <v>765.28</v>
      </c>
      <c r="Q3" t="n">
        <v>1262.32</v>
      </c>
      <c r="R3" t="n">
        <v>369.3</v>
      </c>
      <c r="S3" t="n">
        <v>108.84</v>
      </c>
      <c r="T3" t="n">
        <v>128017.57</v>
      </c>
      <c r="U3" t="n">
        <v>0.29</v>
      </c>
      <c r="V3" t="n">
        <v>0.85</v>
      </c>
      <c r="W3" t="n">
        <v>21.1</v>
      </c>
      <c r="X3" t="n">
        <v>7.93</v>
      </c>
      <c r="Y3" t="n">
        <v>0.5</v>
      </c>
      <c r="Z3" t="n">
        <v>10</v>
      </c>
      <c r="AA3" t="n">
        <v>2737.957747494993</v>
      </c>
      <c r="AB3" t="n">
        <v>3746.194580293741</v>
      </c>
      <c r="AC3" t="n">
        <v>3388.66302736748</v>
      </c>
      <c r="AD3" t="n">
        <v>2737957.747494993</v>
      </c>
      <c r="AE3" t="n">
        <v>3746194.580293741</v>
      </c>
      <c r="AF3" t="n">
        <v>2.008183892396247e-06</v>
      </c>
      <c r="AG3" t="n">
        <v>3.882916666666667</v>
      </c>
      <c r="AH3" t="n">
        <v>3388663.02736748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1.1335</v>
      </c>
      <c r="E4" t="n">
        <v>88.22</v>
      </c>
      <c r="F4" t="n">
        <v>82.62</v>
      </c>
      <c r="G4" t="n">
        <v>28.16</v>
      </c>
      <c r="H4" t="n">
        <v>0.52</v>
      </c>
      <c r="I4" t="n">
        <v>176</v>
      </c>
      <c r="J4" t="n">
        <v>101.2</v>
      </c>
      <c r="K4" t="n">
        <v>39.72</v>
      </c>
      <c r="L4" t="n">
        <v>3</v>
      </c>
      <c r="M4" t="n">
        <v>174</v>
      </c>
      <c r="N4" t="n">
        <v>13.49</v>
      </c>
      <c r="O4" t="n">
        <v>12715.54</v>
      </c>
      <c r="P4" t="n">
        <v>731.5599999999999</v>
      </c>
      <c r="Q4" t="n">
        <v>1262.17</v>
      </c>
      <c r="R4" t="n">
        <v>274.69</v>
      </c>
      <c r="S4" t="n">
        <v>108.84</v>
      </c>
      <c r="T4" t="n">
        <v>81214.19</v>
      </c>
      <c r="U4" t="n">
        <v>0.4</v>
      </c>
      <c r="V4" t="n">
        <v>0.88</v>
      </c>
      <c r="W4" t="n">
        <v>20.93</v>
      </c>
      <c r="X4" t="n">
        <v>5.03</v>
      </c>
      <c r="Y4" t="n">
        <v>0.5</v>
      </c>
      <c r="Z4" t="n">
        <v>10</v>
      </c>
      <c r="AA4" t="n">
        <v>2488.789009533742</v>
      </c>
      <c r="AB4" t="n">
        <v>3405.270920466233</v>
      </c>
      <c r="AC4" t="n">
        <v>3080.276643144561</v>
      </c>
      <c r="AD4" t="n">
        <v>2488789.009533742</v>
      </c>
      <c r="AE4" t="n">
        <v>3405270.920466233</v>
      </c>
      <c r="AF4" t="n">
        <v>2.121215582919714e-06</v>
      </c>
      <c r="AG4" t="n">
        <v>3.675833333333333</v>
      </c>
      <c r="AH4" t="n">
        <v>3080276.643144561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1.1644</v>
      </c>
      <c r="E5" t="n">
        <v>85.88</v>
      </c>
      <c r="F5" t="n">
        <v>81.23999999999999</v>
      </c>
      <c r="G5" t="n">
        <v>37.79</v>
      </c>
      <c r="H5" t="n">
        <v>0.6899999999999999</v>
      </c>
      <c r="I5" t="n">
        <v>129</v>
      </c>
      <c r="J5" t="n">
        <v>102.45</v>
      </c>
      <c r="K5" t="n">
        <v>39.72</v>
      </c>
      <c r="L5" t="n">
        <v>4</v>
      </c>
      <c r="M5" t="n">
        <v>127</v>
      </c>
      <c r="N5" t="n">
        <v>13.74</v>
      </c>
      <c r="O5" t="n">
        <v>12870.03</v>
      </c>
      <c r="P5" t="n">
        <v>711.36</v>
      </c>
      <c r="Q5" t="n">
        <v>1261.98</v>
      </c>
      <c r="R5" t="n">
        <v>229.9</v>
      </c>
      <c r="S5" t="n">
        <v>108.84</v>
      </c>
      <c r="T5" t="n">
        <v>59054.3</v>
      </c>
      <c r="U5" t="n">
        <v>0.47</v>
      </c>
      <c r="V5" t="n">
        <v>0.89</v>
      </c>
      <c r="W5" t="n">
        <v>20.86</v>
      </c>
      <c r="X5" t="n">
        <v>3.66</v>
      </c>
      <c r="Y5" t="n">
        <v>0.5</v>
      </c>
      <c r="Z5" t="n">
        <v>10</v>
      </c>
      <c r="AA5" t="n">
        <v>2366.329632159892</v>
      </c>
      <c r="AB5" t="n">
        <v>3237.716597816885</v>
      </c>
      <c r="AC5" t="n">
        <v>2928.713469884904</v>
      </c>
      <c r="AD5" t="n">
        <v>2366329.632159892</v>
      </c>
      <c r="AE5" t="n">
        <v>3237716.597816885</v>
      </c>
      <c r="AF5" t="n">
        <v>2.179041398104734e-06</v>
      </c>
      <c r="AG5" t="n">
        <v>3.578333333333333</v>
      </c>
      <c r="AH5" t="n">
        <v>2928713.469884904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1.1833</v>
      </c>
      <c r="E6" t="n">
        <v>84.51000000000001</v>
      </c>
      <c r="F6" t="n">
        <v>80.45</v>
      </c>
      <c r="G6" t="n">
        <v>47.79</v>
      </c>
      <c r="H6" t="n">
        <v>0.85</v>
      </c>
      <c r="I6" t="n">
        <v>101</v>
      </c>
      <c r="J6" t="n">
        <v>103.71</v>
      </c>
      <c r="K6" t="n">
        <v>39.72</v>
      </c>
      <c r="L6" t="n">
        <v>5</v>
      </c>
      <c r="M6" t="n">
        <v>99</v>
      </c>
      <c r="N6" t="n">
        <v>14</v>
      </c>
      <c r="O6" t="n">
        <v>13024.91</v>
      </c>
      <c r="P6" t="n">
        <v>696.6</v>
      </c>
      <c r="Q6" t="n">
        <v>1261.99</v>
      </c>
      <c r="R6" t="n">
        <v>204.4</v>
      </c>
      <c r="S6" t="n">
        <v>108.84</v>
      </c>
      <c r="T6" t="n">
        <v>46444.22</v>
      </c>
      <c r="U6" t="n">
        <v>0.53</v>
      </c>
      <c r="V6" t="n">
        <v>0.9</v>
      </c>
      <c r="W6" t="n">
        <v>20.8</v>
      </c>
      <c r="X6" t="n">
        <v>2.86</v>
      </c>
      <c r="Y6" t="n">
        <v>0.5</v>
      </c>
      <c r="Z6" t="n">
        <v>10</v>
      </c>
      <c r="AA6" t="n">
        <v>2290.224054838465</v>
      </c>
      <c r="AB6" t="n">
        <v>3133.585589384594</v>
      </c>
      <c r="AC6" t="n">
        <v>2834.520578748607</v>
      </c>
      <c r="AD6" t="n">
        <v>2290224.054838465</v>
      </c>
      <c r="AE6" t="n">
        <v>3133585.589384594</v>
      </c>
      <c r="AF6" t="n">
        <v>2.214410586033435e-06</v>
      </c>
      <c r="AG6" t="n">
        <v>3.52125</v>
      </c>
      <c r="AH6" t="n">
        <v>2834520.578748607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1.1958</v>
      </c>
      <c r="E7" t="n">
        <v>83.63</v>
      </c>
      <c r="F7" t="n">
        <v>79.94</v>
      </c>
      <c r="G7" t="n">
        <v>57.78</v>
      </c>
      <c r="H7" t="n">
        <v>1.01</v>
      </c>
      <c r="I7" t="n">
        <v>83</v>
      </c>
      <c r="J7" t="n">
        <v>104.97</v>
      </c>
      <c r="K7" t="n">
        <v>39.72</v>
      </c>
      <c r="L7" t="n">
        <v>6</v>
      </c>
      <c r="M7" t="n">
        <v>81</v>
      </c>
      <c r="N7" t="n">
        <v>14.25</v>
      </c>
      <c r="O7" t="n">
        <v>13180.19</v>
      </c>
      <c r="P7" t="n">
        <v>684.37</v>
      </c>
      <c r="Q7" t="n">
        <v>1261.92</v>
      </c>
      <c r="R7" t="n">
        <v>187.43</v>
      </c>
      <c r="S7" t="n">
        <v>108.84</v>
      </c>
      <c r="T7" t="n">
        <v>38048.15</v>
      </c>
      <c r="U7" t="n">
        <v>0.58</v>
      </c>
      <c r="V7" t="n">
        <v>0.91</v>
      </c>
      <c r="W7" t="n">
        <v>20.78</v>
      </c>
      <c r="X7" t="n">
        <v>2.35</v>
      </c>
      <c r="Y7" t="n">
        <v>0.5</v>
      </c>
      <c r="Z7" t="n">
        <v>10</v>
      </c>
      <c r="AA7" t="n">
        <v>2236.246533910528</v>
      </c>
      <c r="AB7" t="n">
        <v>3059.731163930829</v>
      </c>
      <c r="AC7" t="n">
        <v>2767.714716004814</v>
      </c>
      <c r="AD7" t="n">
        <v>2236246.533910528</v>
      </c>
      <c r="AE7" t="n">
        <v>3059731.163930829</v>
      </c>
      <c r="AF7" t="n">
        <v>2.237802906092099e-06</v>
      </c>
      <c r="AG7" t="n">
        <v>3.484583333333333</v>
      </c>
      <c r="AH7" t="n">
        <v>2767714.716004814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1.2053</v>
      </c>
      <c r="E8" t="n">
        <v>82.97</v>
      </c>
      <c r="F8" t="n">
        <v>79.54000000000001</v>
      </c>
      <c r="G8" t="n">
        <v>68.18000000000001</v>
      </c>
      <c r="H8" t="n">
        <v>1.16</v>
      </c>
      <c r="I8" t="n">
        <v>70</v>
      </c>
      <c r="J8" t="n">
        <v>106.23</v>
      </c>
      <c r="K8" t="n">
        <v>39.72</v>
      </c>
      <c r="L8" t="n">
        <v>7</v>
      </c>
      <c r="M8" t="n">
        <v>68</v>
      </c>
      <c r="N8" t="n">
        <v>14.52</v>
      </c>
      <c r="O8" t="n">
        <v>13335.87</v>
      </c>
      <c r="P8" t="n">
        <v>672.34</v>
      </c>
      <c r="Q8" t="n">
        <v>1261.97</v>
      </c>
      <c r="R8" t="n">
        <v>174.16</v>
      </c>
      <c r="S8" t="n">
        <v>108.84</v>
      </c>
      <c r="T8" t="n">
        <v>31478.62</v>
      </c>
      <c r="U8" t="n">
        <v>0.62</v>
      </c>
      <c r="V8" t="n">
        <v>0.91</v>
      </c>
      <c r="W8" t="n">
        <v>20.77</v>
      </c>
      <c r="X8" t="n">
        <v>1.96</v>
      </c>
      <c r="Y8" t="n">
        <v>0.5</v>
      </c>
      <c r="Z8" t="n">
        <v>10</v>
      </c>
      <c r="AA8" t="n">
        <v>2190.432259134213</v>
      </c>
      <c r="AB8" t="n">
        <v>2997.046051998543</v>
      </c>
      <c r="AC8" t="n">
        <v>2711.012183176354</v>
      </c>
      <c r="AD8" t="n">
        <v>2190432.259134213</v>
      </c>
      <c r="AE8" t="n">
        <v>2997046.051998543</v>
      </c>
      <c r="AF8" t="n">
        <v>2.255581069336684e-06</v>
      </c>
      <c r="AG8" t="n">
        <v>3.457083333333333</v>
      </c>
      <c r="AH8" t="n">
        <v>2711012.183176354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1.2116</v>
      </c>
      <c r="E9" t="n">
        <v>82.53</v>
      </c>
      <c r="F9" t="n">
        <v>79.29000000000001</v>
      </c>
      <c r="G9" t="n">
        <v>77.98999999999999</v>
      </c>
      <c r="H9" t="n">
        <v>1.31</v>
      </c>
      <c r="I9" t="n">
        <v>61</v>
      </c>
      <c r="J9" t="n">
        <v>107.5</v>
      </c>
      <c r="K9" t="n">
        <v>39.72</v>
      </c>
      <c r="L9" t="n">
        <v>8</v>
      </c>
      <c r="M9" t="n">
        <v>59</v>
      </c>
      <c r="N9" t="n">
        <v>14.78</v>
      </c>
      <c r="O9" t="n">
        <v>13491.96</v>
      </c>
      <c r="P9" t="n">
        <v>661.77</v>
      </c>
      <c r="Q9" t="n">
        <v>1261.98</v>
      </c>
      <c r="R9" t="n">
        <v>166.41</v>
      </c>
      <c r="S9" t="n">
        <v>108.84</v>
      </c>
      <c r="T9" t="n">
        <v>27645.15</v>
      </c>
      <c r="U9" t="n">
        <v>0.65</v>
      </c>
      <c r="V9" t="n">
        <v>0.91</v>
      </c>
      <c r="W9" t="n">
        <v>20.75</v>
      </c>
      <c r="X9" t="n">
        <v>1.71</v>
      </c>
      <c r="Y9" t="n">
        <v>0.5</v>
      </c>
      <c r="Z9" t="n">
        <v>10</v>
      </c>
      <c r="AA9" t="n">
        <v>2155.422683859683</v>
      </c>
      <c r="AB9" t="n">
        <v>2949.144406594476</v>
      </c>
      <c r="AC9" t="n">
        <v>2667.68220357927</v>
      </c>
      <c r="AD9" t="n">
        <v>2155422.683859683</v>
      </c>
      <c r="AE9" t="n">
        <v>2949144.406594476</v>
      </c>
      <c r="AF9" t="n">
        <v>2.267370798646252e-06</v>
      </c>
      <c r="AG9" t="n">
        <v>3.43875</v>
      </c>
      <c r="AH9" t="n">
        <v>2667682.20357927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1.2173</v>
      </c>
      <c r="E10" t="n">
        <v>82.15000000000001</v>
      </c>
      <c r="F10" t="n">
        <v>79.06999999999999</v>
      </c>
      <c r="G10" t="n">
        <v>89.52</v>
      </c>
      <c r="H10" t="n">
        <v>1.46</v>
      </c>
      <c r="I10" t="n">
        <v>53</v>
      </c>
      <c r="J10" t="n">
        <v>108.77</v>
      </c>
      <c r="K10" t="n">
        <v>39.72</v>
      </c>
      <c r="L10" t="n">
        <v>9</v>
      </c>
      <c r="M10" t="n">
        <v>51</v>
      </c>
      <c r="N10" t="n">
        <v>15.05</v>
      </c>
      <c r="O10" t="n">
        <v>13648.58</v>
      </c>
      <c r="P10" t="n">
        <v>651.74</v>
      </c>
      <c r="Q10" t="n">
        <v>1261.97</v>
      </c>
      <c r="R10" t="n">
        <v>159.69</v>
      </c>
      <c r="S10" t="n">
        <v>108.84</v>
      </c>
      <c r="T10" t="n">
        <v>24329.98</v>
      </c>
      <c r="U10" t="n">
        <v>0.68</v>
      </c>
      <c r="V10" t="n">
        <v>0.92</v>
      </c>
      <c r="W10" t="n">
        <v>20.72</v>
      </c>
      <c r="X10" t="n">
        <v>1.49</v>
      </c>
      <c r="Y10" t="n">
        <v>0.5</v>
      </c>
      <c r="Z10" t="n">
        <v>10</v>
      </c>
      <c r="AA10" t="n">
        <v>2123.200121243764</v>
      </c>
      <c r="AB10" t="n">
        <v>2905.056074864242</v>
      </c>
      <c r="AC10" t="n">
        <v>2627.801600351007</v>
      </c>
      <c r="AD10" t="n">
        <v>2123200.121243764</v>
      </c>
      <c r="AE10" t="n">
        <v>2905056.074864242</v>
      </c>
      <c r="AF10" t="n">
        <v>2.278037696593003e-06</v>
      </c>
      <c r="AG10" t="n">
        <v>3.422916666666667</v>
      </c>
      <c r="AH10" t="n">
        <v>2627801.600351007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1.2216</v>
      </c>
      <c r="E11" t="n">
        <v>81.86</v>
      </c>
      <c r="F11" t="n">
        <v>78.91</v>
      </c>
      <c r="G11" t="n">
        <v>100.73</v>
      </c>
      <c r="H11" t="n">
        <v>1.6</v>
      </c>
      <c r="I11" t="n">
        <v>47</v>
      </c>
      <c r="J11" t="n">
        <v>110.04</v>
      </c>
      <c r="K11" t="n">
        <v>39.72</v>
      </c>
      <c r="L11" t="n">
        <v>10</v>
      </c>
      <c r="M11" t="n">
        <v>45</v>
      </c>
      <c r="N11" t="n">
        <v>15.32</v>
      </c>
      <c r="O11" t="n">
        <v>13805.5</v>
      </c>
      <c r="P11" t="n">
        <v>641.79</v>
      </c>
      <c r="Q11" t="n">
        <v>1261.94</v>
      </c>
      <c r="R11" t="n">
        <v>154.32</v>
      </c>
      <c r="S11" t="n">
        <v>108.84</v>
      </c>
      <c r="T11" t="n">
        <v>21674.67</v>
      </c>
      <c r="U11" t="n">
        <v>0.71</v>
      </c>
      <c r="V11" t="n">
        <v>0.92</v>
      </c>
      <c r="W11" t="n">
        <v>20.72</v>
      </c>
      <c r="X11" t="n">
        <v>1.32</v>
      </c>
      <c r="Y11" t="n">
        <v>0.5</v>
      </c>
      <c r="Z11" t="n">
        <v>10</v>
      </c>
      <c r="AA11" t="n">
        <v>2094.429275371555</v>
      </c>
      <c r="AB11" t="n">
        <v>2865.690534261747</v>
      </c>
      <c r="AC11" t="n">
        <v>2592.19305169373</v>
      </c>
      <c r="AD11" t="n">
        <v>2094429.275371555</v>
      </c>
      <c r="AE11" t="n">
        <v>2865690.534261747</v>
      </c>
      <c r="AF11" t="n">
        <v>2.286084654693183e-06</v>
      </c>
      <c r="AG11" t="n">
        <v>3.410833333333333</v>
      </c>
      <c r="AH11" t="n">
        <v>2592193.051693731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1.2246</v>
      </c>
      <c r="E12" t="n">
        <v>81.66</v>
      </c>
      <c r="F12" t="n">
        <v>78.79000000000001</v>
      </c>
      <c r="G12" t="n">
        <v>109.94</v>
      </c>
      <c r="H12" t="n">
        <v>1.74</v>
      </c>
      <c r="I12" t="n">
        <v>43</v>
      </c>
      <c r="J12" t="n">
        <v>111.32</v>
      </c>
      <c r="K12" t="n">
        <v>39.72</v>
      </c>
      <c r="L12" t="n">
        <v>11</v>
      </c>
      <c r="M12" t="n">
        <v>41</v>
      </c>
      <c r="N12" t="n">
        <v>15.6</v>
      </c>
      <c r="O12" t="n">
        <v>13962.83</v>
      </c>
      <c r="P12" t="n">
        <v>632.08</v>
      </c>
      <c r="Q12" t="n">
        <v>1261.93</v>
      </c>
      <c r="R12" t="n">
        <v>150.16</v>
      </c>
      <c r="S12" t="n">
        <v>108.84</v>
      </c>
      <c r="T12" t="n">
        <v>19613.59</v>
      </c>
      <c r="U12" t="n">
        <v>0.72</v>
      </c>
      <c r="V12" t="n">
        <v>0.92</v>
      </c>
      <c r="W12" t="n">
        <v>20.72</v>
      </c>
      <c r="X12" t="n">
        <v>1.2</v>
      </c>
      <c r="Y12" t="n">
        <v>0.5</v>
      </c>
      <c r="Z12" t="n">
        <v>10</v>
      </c>
      <c r="AA12" t="n">
        <v>2068.925821489986</v>
      </c>
      <c r="AB12" t="n">
        <v>2830.795583528006</v>
      </c>
      <c r="AC12" t="n">
        <v>2560.628426082648</v>
      </c>
      <c r="AD12" t="n">
        <v>2068925.821489986</v>
      </c>
      <c r="AE12" t="n">
        <v>2830795.583528006</v>
      </c>
      <c r="AF12" t="n">
        <v>2.291698811507263e-06</v>
      </c>
      <c r="AG12" t="n">
        <v>3.4025</v>
      </c>
      <c r="AH12" t="n">
        <v>2560628.426082648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1.2276</v>
      </c>
      <c r="E13" t="n">
        <v>81.45999999999999</v>
      </c>
      <c r="F13" t="n">
        <v>78.67</v>
      </c>
      <c r="G13" t="n">
        <v>121.03</v>
      </c>
      <c r="H13" t="n">
        <v>1.88</v>
      </c>
      <c r="I13" t="n">
        <v>39</v>
      </c>
      <c r="J13" t="n">
        <v>112.59</v>
      </c>
      <c r="K13" t="n">
        <v>39.72</v>
      </c>
      <c r="L13" t="n">
        <v>12</v>
      </c>
      <c r="M13" t="n">
        <v>37</v>
      </c>
      <c r="N13" t="n">
        <v>15.88</v>
      </c>
      <c r="O13" t="n">
        <v>14120.58</v>
      </c>
      <c r="P13" t="n">
        <v>621.28</v>
      </c>
      <c r="Q13" t="n">
        <v>1261.92</v>
      </c>
      <c r="R13" t="n">
        <v>146.59</v>
      </c>
      <c r="S13" t="n">
        <v>108.84</v>
      </c>
      <c r="T13" t="n">
        <v>17847.62</v>
      </c>
      <c r="U13" t="n">
        <v>0.74</v>
      </c>
      <c r="V13" t="n">
        <v>0.92</v>
      </c>
      <c r="W13" t="n">
        <v>20.71</v>
      </c>
      <c r="X13" t="n">
        <v>1.09</v>
      </c>
      <c r="Y13" t="n">
        <v>0.5</v>
      </c>
      <c r="Z13" t="n">
        <v>10</v>
      </c>
      <c r="AA13" t="n">
        <v>2041.399092191383</v>
      </c>
      <c r="AB13" t="n">
        <v>2793.13229810807</v>
      </c>
      <c r="AC13" t="n">
        <v>2526.559671762437</v>
      </c>
      <c r="AD13" t="n">
        <v>2041399.092191383</v>
      </c>
      <c r="AE13" t="n">
        <v>2793132.29810807</v>
      </c>
      <c r="AF13" t="n">
        <v>2.297312968321342e-06</v>
      </c>
      <c r="AG13" t="n">
        <v>3.394166666666667</v>
      </c>
      <c r="AH13" t="n">
        <v>2526559.671762437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1.2304</v>
      </c>
      <c r="E14" t="n">
        <v>81.27</v>
      </c>
      <c r="F14" t="n">
        <v>78.56999999999999</v>
      </c>
      <c r="G14" t="n">
        <v>134.69</v>
      </c>
      <c r="H14" t="n">
        <v>2.01</v>
      </c>
      <c r="I14" t="n">
        <v>35</v>
      </c>
      <c r="J14" t="n">
        <v>113.88</v>
      </c>
      <c r="K14" t="n">
        <v>39.72</v>
      </c>
      <c r="L14" t="n">
        <v>13</v>
      </c>
      <c r="M14" t="n">
        <v>33</v>
      </c>
      <c r="N14" t="n">
        <v>16.16</v>
      </c>
      <c r="O14" t="n">
        <v>14278.75</v>
      </c>
      <c r="P14" t="n">
        <v>611.53</v>
      </c>
      <c r="Q14" t="n">
        <v>1261.92</v>
      </c>
      <c r="R14" t="n">
        <v>143.29</v>
      </c>
      <c r="S14" t="n">
        <v>108.84</v>
      </c>
      <c r="T14" t="n">
        <v>16217.33</v>
      </c>
      <c r="U14" t="n">
        <v>0.76</v>
      </c>
      <c r="V14" t="n">
        <v>0.92</v>
      </c>
      <c r="W14" t="n">
        <v>20.7</v>
      </c>
      <c r="X14" t="n">
        <v>0.98</v>
      </c>
      <c r="Y14" t="n">
        <v>0.5</v>
      </c>
      <c r="Z14" t="n">
        <v>10</v>
      </c>
      <c r="AA14" t="n">
        <v>2016.594965343721</v>
      </c>
      <c r="AB14" t="n">
        <v>2759.194197474252</v>
      </c>
      <c r="AC14" t="n">
        <v>2495.860575820687</v>
      </c>
      <c r="AD14" t="n">
        <v>2016594.965343721</v>
      </c>
      <c r="AE14" t="n">
        <v>2759194.197474252</v>
      </c>
      <c r="AF14" t="n">
        <v>2.302552848014483e-06</v>
      </c>
      <c r="AG14" t="n">
        <v>3.38625</v>
      </c>
      <c r="AH14" t="n">
        <v>2495860.575820687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1.2328</v>
      </c>
      <c r="E15" t="n">
        <v>81.12</v>
      </c>
      <c r="F15" t="n">
        <v>78.47</v>
      </c>
      <c r="G15" t="n">
        <v>147.13</v>
      </c>
      <c r="H15" t="n">
        <v>2.14</v>
      </c>
      <c r="I15" t="n">
        <v>32</v>
      </c>
      <c r="J15" t="n">
        <v>115.16</v>
      </c>
      <c r="K15" t="n">
        <v>39.72</v>
      </c>
      <c r="L15" t="n">
        <v>14</v>
      </c>
      <c r="M15" t="n">
        <v>30</v>
      </c>
      <c r="N15" t="n">
        <v>16.45</v>
      </c>
      <c r="O15" t="n">
        <v>14437.35</v>
      </c>
      <c r="P15" t="n">
        <v>602.02</v>
      </c>
      <c r="Q15" t="n">
        <v>1261.88</v>
      </c>
      <c r="R15" t="n">
        <v>139.97</v>
      </c>
      <c r="S15" t="n">
        <v>108.84</v>
      </c>
      <c r="T15" t="n">
        <v>14574.26</v>
      </c>
      <c r="U15" t="n">
        <v>0.78</v>
      </c>
      <c r="V15" t="n">
        <v>0.92</v>
      </c>
      <c r="W15" t="n">
        <v>20.7</v>
      </c>
      <c r="X15" t="n">
        <v>0.89</v>
      </c>
      <c r="Y15" t="n">
        <v>0.5</v>
      </c>
      <c r="Z15" t="n">
        <v>10</v>
      </c>
      <c r="AA15" t="n">
        <v>1993.025116871534</v>
      </c>
      <c r="AB15" t="n">
        <v>2726.944890966279</v>
      </c>
      <c r="AC15" t="n">
        <v>2466.689097863648</v>
      </c>
      <c r="AD15" t="n">
        <v>1993025.116871534</v>
      </c>
      <c r="AE15" t="n">
        <v>2726944.890966279</v>
      </c>
      <c r="AF15" t="n">
        <v>2.307044173465746e-06</v>
      </c>
      <c r="AG15" t="n">
        <v>3.38</v>
      </c>
      <c r="AH15" t="n">
        <v>2466689.097863649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1.234</v>
      </c>
      <c r="E16" t="n">
        <v>81.03</v>
      </c>
      <c r="F16" t="n">
        <v>78.43000000000001</v>
      </c>
      <c r="G16" t="n">
        <v>156.86</v>
      </c>
      <c r="H16" t="n">
        <v>2.27</v>
      </c>
      <c r="I16" t="n">
        <v>30</v>
      </c>
      <c r="J16" t="n">
        <v>116.45</v>
      </c>
      <c r="K16" t="n">
        <v>39.72</v>
      </c>
      <c r="L16" t="n">
        <v>15</v>
      </c>
      <c r="M16" t="n">
        <v>12</v>
      </c>
      <c r="N16" t="n">
        <v>16.74</v>
      </c>
      <c r="O16" t="n">
        <v>14596.38</v>
      </c>
      <c r="P16" t="n">
        <v>594.59</v>
      </c>
      <c r="Q16" t="n">
        <v>1261.97</v>
      </c>
      <c r="R16" t="n">
        <v>137.74</v>
      </c>
      <c r="S16" t="n">
        <v>108.84</v>
      </c>
      <c r="T16" t="n">
        <v>13468.31</v>
      </c>
      <c r="U16" t="n">
        <v>0.79</v>
      </c>
      <c r="V16" t="n">
        <v>0.92</v>
      </c>
      <c r="W16" t="n">
        <v>20.72</v>
      </c>
      <c r="X16" t="n">
        <v>0.84</v>
      </c>
      <c r="Y16" t="n">
        <v>0.5</v>
      </c>
      <c r="Z16" t="n">
        <v>10</v>
      </c>
      <c r="AA16" t="n">
        <v>1976.124779105093</v>
      </c>
      <c r="AB16" t="n">
        <v>2703.821103243953</v>
      </c>
      <c r="AC16" t="n">
        <v>2445.772211987101</v>
      </c>
      <c r="AD16" t="n">
        <v>1976124.779105093</v>
      </c>
      <c r="AE16" t="n">
        <v>2703821.103243953</v>
      </c>
      <c r="AF16" t="n">
        <v>2.309289836191379e-06</v>
      </c>
      <c r="AG16" t="n">
        <v>3.37625</v>
      </c>
      <c r="AH16" t="n">
        <v>2445772.211987101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1.2339</v>
      </c>
      <c r="E17" t="n">
        <v>81.04000000000001</v>
      </c>
      <c r="F17" t="n">
        <v>78.44</v>
      </c>
      <c r="G17" t="n">
        <v>156.88</v>
      </c>
      <c r="H17" t="n">
        <v>2.4</v>
      </c>
      <c r="I17" t="n">
        <v>30</v>
      </c>
      <c r="J17" t="n">
        <v>117.75</v>
      </c>
      <c r="K17" t="n">
        <v>39.72</v>
      </c>
      <c r="L17" t="n">
        <v>16</v>
      </c>
      <c r="M17" t="n">
        <v>3</v>
      </c>
      <c r="N17" t="n">
        <v>17.03</v>
      </c>
      <c r="O17" t="n">
        <v>14755.84</v>
      </c>
      <c r="P17" t="n">
        <v>596.11</v>
      </c>
      <c r="Q17" t="n">
        <v>1261.95</v>
      </c>
      <c r="R17" t="n">
        <v>138.02</v>
      </c>
      <c r="S17" t="n">
        <v>108.84</v>
      </c>
      <c r="T17" t="n">
        <v>13606.29</v>
      </c>
      <c r="U17" t="n">
        <v>0.79</v>
      </c>
      <c r="V17" t="n">
        <v>0.92</v>
      </c>
      <c r="W17" t="n">
        <v>20.72</v>
      </c>
      <c r="X17" t="n">
        <v>0.86</v>
      </c>
      <c r="Y17" t="n">
        <v>0.5</v>
      </c>
      <c r="Z17" t="n">
        <v>10</v>
      </c>
      <c r="AA17" t="n">
        <v>1979.364746274887</v>
      </c>
      <c r="AB17" t="n">
        <v>2708.254169262929</v>
      </c>
      <c r="AC17" t="n">
        <v>2449.782192407074</v>
      </c>
      <c r="AD17" t="n">
        <v>1979364.746274887</v>
      </c>
      <c r="AE17" t="n">
        <v>2708254.169262929</v>
      </c>
      <c r="AF17" t="n">
        <v>2.30910269763091e-06</v>
      </c>
      <c r="AG17" t="n">
        <v>3.376666666666667</v>
      </c>
      <c r="AH17" t="n">
        <v>2449782.192407074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1.2337</v>
      </c>
      <c r="E18" t="n">
        <v>81.05</v>
      </c>
      <c r="F18" t="n">
        <v>78.45</v>
      </c>
      <c r="G18" t="n">
        <v>156.9</v>
      </c>
      <c r="H18" t="n">
        <v>2.52</v>
      </c>
      <c r="I18" t="n">
        <v>30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602.02</v>
      </c>
      <c r="Q18" t="n">
        <v>1261.93</v>
      </c>
      <c r="R18" t="n">
        <v>137.96</v>
      </c>
      <c r="S18" t="n">
        <v>108.84</v>
      </c>
      <c r="T18" t="n">
        <v>13579.03</v>
      </c>
      <c r="U18" t="n">
        <v>0.79</v>
      </c>
      <c r="V18" t="n">
        <v>0.92</v>
      </c>
      <c r="W18" t="n">
        <v>20.73</v>
      </c>
      <c r="X18" t="n">
        <v>0.87</v>
      </c>
      <c r="Y18" t="n">
        <v>0.5</v>
      </c>
      <c r="Z18" t="n">
        <v>10</v>
      </c>
      <c r="AA18" t="n">
        <v>1991.369778763008</v>
      </c>
      <c r="AB18" t="n">
        <v>2724.67998433783</v>
      </c>
      <c r="AC18" t="n">
        <v>2464.640350745002</v>
      </c>
      <c r="AD18" t="n">
        <v>1991369.778763008</v>
      </c>
      <c r="AE18" t="n">
        <v>2724679.98433783</v>
      </c>
      <c r="AF18" t="n">
        <v>2.308728420509971e-06</v>
      </c>
      <c r="AG18" t="n">
        <v>3.377083333333333</v>
      </c>
      <c r="AH18" t="n">
        <v>2464640.350745002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0.8222</v>
      </c>
      <c r="E2" t="n">
        <v>121.62</v>
      </c>
      <c r="F2" t="n">
        <v>100.02</v>
      </c>
      <c r="G2" t="n">
        <v>7.88</v>
      </c>
      <c r="H2" t="n">
        <v>0.14</v>
      </c>
      <c r="I2" t="n">
        <v>762</v>
      </c>
      <c r="J2" t="n">
        <v>124.63</v>
      </c>
      <c r="K2" t="n">
        <v>45</v>
      </c>
      <c r="L2" t="n">
        <v>1</v>
      </c>
      <c r="M2" t="n">
        <v>760</v>
      </c>
      <c r="N2" t="n">
        <v>18.64</v>
      </c>
      <c r="O2" t="n">
        <v>15605.44</v>
      </c>
      <c r="P2" t="n">
        <v>1055.97</v>
      </c>
      <c r="Q2" t="n">
        <v>1263.04</v>
      </c>
      <c r="R2" t="n">
        <v>842.77</v>
      </c>
      <c r="S2" t="n">
        <v>108.84</v>
      </c>
      <c r="T2" t="n">
        <v>362325.06</v>
      </c>
      <c r="U2" t="n">
        <v>0.13</v>
      </c>
      <c r="V2" t="n">
        <v>0.72</v>
      </c>
      <c r="W2" t="n">
        <v>21.86</v>
      </c>
      <c r="X2" t="n">
        <v>22.39</v>
      </c>
      <c r="Y2" t="n">
        <v>0.5</v>
      </c>
      <c r="Z2" t="n">
        <v>10</v>
      </c>
      <c r="AA2" t="n">
        <v>4827.683639339972</v>
      </c>
      <c r="AB2" t="n">
        <v>6605.449737715951</v>
      </c>
      <c r="AC2" t="n">
        <v>5975.034885555026</v>
      </c>
      <c r="AD2" t="n">
        <v>4827683.639339971</v>
      </c>
      <c r="AE2" t="n">
        <v>6605449.737715951</v>
      </c>
      <c r="AF2" t="n">
        <v>1.370075395892903e-06</v>
      </c>
      <c r="AG2" t="n">
        <v>5.0675</v>
      </c>
      <c r="AH2" t="n">
        <v>5975034.885555025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1.0238</v>
      </c>
      <c r="E3" t="n">
        <v>97.68000000000001</v>
      </c>
      <c r="F3" t="n">
        <v>87.11</v>
      </c>
      <c r="G3" t="n">
        <v>15.84</v>
      </c>
      <c r="H3" t="n">
        <v>0.28</v>
      </c>
      <c r="I3" t="n">
        <v>330</v>
      </c>
      <c r="J3" t="n">
        <v>125.95</v>
      </c>
      <c r="K3" t="n">
        <v>45</v>
      </c>
      <c r="L3" t="n">
        <v>2</v>
      </c>
      <c r="M3" t="n">
        <v>328</v>
      </c>
      <c r="N3" t="n">
        <v>18.95</v>
      </c>
      <c r="O3" t="n">
        <v>15767.7</v>
      </c>
      <c r="P3" t="n">
        <v>914.79</v>
      </c>
      <c r="Q3" t="n">
        <v>1262.24</v>
      </c>
      <c r="R3" t="n">
        <v>420.98</v>
      </c>
      <c r="S3" t="n">
        <v>108.84</v>
      </c>
      <c r="T3" t="n">
        <v>153589.14</v>
      </c>
      <c r="U3" t="n">
        <v>0.26</v>
      </c>
      <c r="V3" t="n">
        <v>0.83</v>
      </c>
      <c r="W3" t="n">
        <v>21.18</v>
      </c>
      <c r="X3" t="n">
        <v>9.51</v>
      </c>
      <c r="Y3" t="n">
        <v>0.5</v>
      </c>
      <c r="Z3" t="n">
        <v>10</v>
      </c>
      <c r="AA3" t="n">
        <v>3370.451386371181</v>
      </c>
      <c r="AB3" t="n">
        <v>4611.600280654197</v>
      </c>
      <c r="AC3" t="n">
        <v>4171.475622290031</v>
      </c>
      <c r="AD3" t="n">
        <v>3370451.386371181</v>
      </c>
      <c r="AE3" t="n">
        <v>4611600.280654198</v>
      </c>
      <c r="AF3" t="n">
        <v>1.706012150711693e-06</v>
      </c>
      <c r="AG3" t="n">
        <v>4.07</v>
      </c>
      <c r="AH3" t="n">
        <v>4171475.622290031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1.0978</v>
      </c>
      <c r="E4" t="n">
        <v>91.09</v>
      </c>
      <c r="F4" t="n">
        <v>83.59</v>
      </c>
      <c r="G4" t="n">
        <v>23.88</v>
      </c>
      <c r="H4" t="n">
        <v>0.42</v>
      </c>
      <c r="I4" t="n">
        <v>210</v>
      </c>
      <c r="J4" t="n">
        <v>127.27</v>
      </c>
      <c r="K4" t="n">
        <v>45</v>
      </c>
      <c r="L4" t="n">
        <v>3</v>
      </c>
      <c r="M4" t="n">
        <v>208</v>
      </c>
      <c r="N4" t="n">
        <v>19.27</v>
      </c>
      <c r="O4" t="n">
        <v>15930.42</v>
      </c>
      <c r="P4" t="n">
        <v>872.41</v>
      </c>
      <c r="Q4" t="n">
        <v>1262.19</v>
      </c>
      <c r="R4" t="n">
        <v>306.75</v>
      </c>
      <c r="S4" t="n">
        <v>108.84</v>
      </c>
      <c r="T4" t="n">
        <v>97074.78</v>
      </c>
      <c r="U4" t="n">
        <v>0.35</v>
      </c>
      <c r="V4" t="n">
        <v>0.87</v>
      </c>
      <c r="W4" t="n">
        <v>20.98</v>
      </c>
      <c r="X4" t="n">
        <v>6</v>
      </c>
      <c r="Y4" t="n">
        <v>0.5</v>
      </c>
      <c r="Z4" t="n">
        <v>10</v>
      </c>
      <c r="AA4" t="n">
        <v>3005.846947392954</v>
      </c>
      <c r="AB4" t="n">
        <v>4112.732402031547</v>
      </c>
      <c r="AC4" t="n">
        <v>3720.218993837681</v>
      </c>
      <c r="AD4" t="n">
        <v>3005846.947392954</v>
      </c>
      <c r="AE4" t="n">
        <v>4112732.402031547</v>
      </c>
      <c r="AF4" t="n">
        <v>1.829322269047955e-06</v>
      </c>
      <c r="AG4" t="n">
        <v>3.795416666666667</v>
      </c>
      <c r="AH4" t="n">
        <v>3720218.993837681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1.1358</v>
      </c>
      <c r="E5" t="n">
        <v>88.04000000000001</v>
      </c>
      <c r="F5" t="n">
        <v>81.97</v>
      </c>
      <c r="G5" t="n">
        <v>31.94</v>
      </c>
      <c r="H5" t="n">
        <v>0.55</v>
      </c>
      <c r="I5" t="n">
        <v>154</v>
      </c>
      <c r="J5" t="n">
        <v>128.59</v>
      </c>
      <c r="K5" t="n">
        <v>45</v>
      </c>
      <c r="L5" t="n">
        <v>4</v>
      </c>
      <c r="M5" t="n">
        <v>152</v>
      </c>
      <c r="N5" t="n">
        <v>19.59</v>
      </c>
      <c r="O5" t="n">
        <v>16093.6</v>
      </c>
      <c r="P5" t="n">
        <v>849.84</v>
      </c>
      <c r="Q5" t="n">
        <v>1262.04</v>
      </c>
      <c r="R5" t="n">
        <v>253.71</v>
      </c>
      <c r="S5" t="n">
        <v>108.84</v>
      </c>
      <c r="T5" t="n">
        <v>70830.74000000001</v>
      </c>
      <c r="U5" t="n">
        <v>0.43</v>
      </c>
      <c r="V5" t="n">
        <v>0.88</v>
      </c>
      <c r="W5" t="n">
        <v>20.9</v>
      </c>
      <c r="X5" t="n">
        <v>4.38</v>
      </c>
      <c r="Y5" t="n">
        <v>0.5</v>
      </c>
      <c r="Z5" t="n">
        <v>10</v>
      </c>
      <c r="AA5" t="n">
        <v>2837.677180379069</v>
      </c>
      <c r="AB5" t="n">
        <v>3882.635107676632</v>
      </c>
      <c r="AC5" t="n">
        <v>3512.081862312426</v>
      </c>
      <c r="AD5" t="n">
        <v>2837677.180379069</v>
      </c>
      <c r="AE5" t="n">
        <v>3882635.107676632</v>
      </c>
      <c r="AF5" t="n">
        <v>1.892643681166576e-06</v>
      </c>
      <c r="AG5" t="n">
        <v>3.668333333333333</v>
      </c>
      <c r="AH5" t="n">
        <v>3512081.862312426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1.1595</v>
      </c>
      <c r="E6" t="n">
        <v>86.23999999999999</v>
      </c>
      <c r="F6" t="n">
        <v>81.02</v>
      </c>
      <c r="G6" t="n">
        <v>40.17</v>
      </c>
      <c r="H6" t="n">
        <v>0.68</v>
      </c>
      <c r="I6" t="n">
        <v>121</v>
      </c>
      <c r="J6" t="n">
        <v>129.92</v>
      </c>
      <c r="K6" t="n">
        <v>45</v>
      </c>
      <c r="L6" t="n">
        <v>5</v>
      </c>
      <c r="M6" t="n">
        <v>119</v>
      </c>
      <c r="N6" t="n">
        <v>19.92</v>
      </c>
      <c r="O6" t="n">
        <v>16257.24</v>
      </c>
      <c r="P6" t="n">
        <v>834.74</v>
      </c>
      <c r="Q6" t="n">
        <v>1262.05</v>
      </c>
      <c r="R6" t="n">
        <v>223.21</v>
      </c>
      <c r="S6" t="n">
        <v>108.84</v>
      </c>
      <c r="T6" t="n">
        <v>55745.77</v>
      </c>
      <c r="U6" t="n">
        <v>0.49</v>
      </c>
      <c r="V6" t="n">
        <v>0.89</v>
      </c>
      <c r="W6" t="n">
        <v>20.83</v>
      </c>
      <c r="X6" t="n">
        <v>3.43</v>
      </c>
      <c r="Y6" t="n">
        <v>0.5</v>
      </c>
      <c r="Z6" t="n">
        <v>10</v>
      </c>
      <c r="AA6" t="n">
        <v>2736.954461431794</v>
      </c>
      <c r="AB6" t="n">
        <v>3744.821840040214</v>
      </c>
      <c r="AC6" t="n">
        <v>3387.421299517097</v>
      </c>
      <c r="AD6" t="n">
        <v>2736954.461431794</v>
      </c>
      <c r="AE6" t="n">
        <v>3744821.840040214</v>
      </c>
      <c r="AF6" t="n">
        <v>1.932136246093189e-06</v>
      </c>
      <c r="AG6" t="n">
        <v>3.593333333333333</v>
      </c>
      <c r="AH6" t="n">
        <v>3387421.299517097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1.1748</v>
      </c>
      <c r="E7" t="n">
        <v>85.12</v>
      </c>
      <c r="F7" t="n">
        <v>80.43000000000001</v>
      </c>
      <c r="G7" t="n">
        <v>48.26</v>
      </c>
      <c r="H7" t="n">
        <v>0.8100000000000001</v>
      </c>
      <c r="I7" t="n">
        <v>100</v>
      </c>
      <c r="J7" t="n">
        <v>131.25</v>
      </c>
      <c r="K7" t="n">
        <v>45</v>
      </c>
      <c r="L7" t="n">
        <v>6</v>
      </c>
      <c r="M7" t="n">
        <v>98</v>
      </c>
      <c r="N7" t="n">
        <v>20.25</v>
      </c>
      <c r="O7" t="n">
        <v>16421.36</v>
      </c>
      <c r="P7" t="n">
        <v>822.8</v>
      </c>
      <c r="Q7" t="n">
        <v>1261.93</v>
      </c>
      <c r="R7" t="n">
        <v>203.74</v>
      </c>
      <c r="S7" t="n">
        <v>108.84</v>
      </c>
      <c r="T7" t="n">
        <v>46116.98</v>
      </c>
      <c r="U7" t="n">
        <v>0.53</v>
      </c>
      <c r="V7" t="n">
        <v>0.9</v>
      </c>
      <c r="W7" t="n">
        <v>20.81</v>
      </c>
      <c r="X7" t="n">
        <v>2.84</v>
      </c>
      <c r="Y7" t="n">
        <v>0.5</v>
      </c>
      <c r="Z7" t="n">
        <v>10</v>
      </c>
      <c r="AA7" t="n">
        <v>2669.850668551387</v>
      </c>
      <c r="AB7" t="n">
        <v>3653.007470210829</v>
      </c>
      <c r="AC7" t="n">
        <v>3304.369564281954</v>
      </c>
      <c r="AD7" t="n">
        <v>2669850.668551387</v>
      </c>
      <c r="AE7" t="n">
        <v>3653007.470210829</v>
      </c>
      <c r="AF7" t="n">
        <v>1.957631446235687e-06</v>
      </c>
      <c r="AG7" t="n">
        <v>3.546666666666667</v>
      </c>
      <c r="AH7" t="n">
        <v>3304369.564281954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1.1862</v>
      </c>
      <c r="E8" t="n">
        <v>84.3</v>
      </c>
      <c r="F8" t="n">
        <v>80</v>
      </c>
      <c r="G8" t="n">
        <v>56.47</v>
      </c>
      <c r="H8" t="n">
        <v>0.93</v>
      </c>
      <c r="I8" t="n">
        <v>85</v>
      </c>
      <c r="J8" t="n">
        <v>132.58</v>
      </c>
      <c r="K8" t="n">
        <v>45</v>
      </c>
      <c r="L8" t="n">
        <v>7</v>
      </c>
      <c r="M8" t="n">
        <v>83</v>
      </c>
      <c r="N8" t="n">
        <v>20.59</v>
      </c>
      <c r="O8" t="n">
        <v>16585.95</v>
      </c>
      <c r="P8" t="n">
        <v>812.64</v>
      </c>
      <c r="Q8" t="n">
        <v>1262.1</v>
      </c>
      <c r="R8" t="n">
        <v>189.17</v>
      </c>
      <c r="S8" t="n">
        <v>108.84</v>
      </c>
      <c r="T8" t="n">
        <v>38906.24</v>
      </c>
      <c r="U8" t="n">
        <v>0.58</v>
      </c>
      <c r="V8" t="n">
        <v>0.91</v>
      </c>
      <c r="W8" t="n">
        <v>20.79</v>
      </c>
      <c r="X8" t="n">
        <v>2.41</v>
      </c>
      <c r="Y8" t="n">
        <v>0.5</v>
      </c>
      <c r="Z8" t="n">
        <v>10</v>
      </c>
      <c r="AA8" t="n">
        <v>2618.510467043959</v>
      </c>
      <c r="AB8" t="n">
        <v>3582.761541538526</v>
      </c>
      <c r="AC8" t="n">
        <v>3240.827808451359</v>
      </c>
      <c r="AD8" t="n">
        <v>2618510.467043959</v>
      </c>
      <c r="AE8" t="n">
        <v>3582761.541538526</v>
      </c>
      <c r="AF8" t="n">
        <v>1.976627869871273e-06</v>
      </c>
      <c r="AG8" t="n">
        <v>3.5125</v>
      </c>
      <c r="AH8" t="n">
        <v>3240827.808451359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1.1955</v>
      </c>
      <c r="E9" t="n">
        <v>83.65000000000001</v>
      </c>
      <c r="F9" t="n">
        <v>79.65000000000001</v>
      </c>
      <c r="G9" t="n">
        <v>65.45999999999999</v>
      </c>
      <c r="H9" t="n">
        <v>1.06</v>
      </c>
      <c r="I9" t="n">
        <v>73</v>
      </c>
      <c r="J9" t="n">
        <v>133.92</v>
      </c>
      <c r="K9" t="n">
        <v>45</v>
      </c>
      <c r="L9" t="n">
        <v>8</v>
      </c>
      <c r="M9" t="n">
        <v>71</v>
      </c>
      <c r="N9" t="n">
        <v>20.93</v>
      </c>
      <c r="O9" t="n">
        <v>16751.02</v>
      </c>
      <c r="P9" t="n">
        <v>803.16</v>
      </c>
      <c r="Q9" t="n">
        <v>1262.03</v>
      </c>
      <c r="R9" t="n">
        <v>177.97</v>
      </c>
      <c r="S9" t="n">
        <v>108.84</v>
      </c>
      <c r="T9" t="n">
        <v>33368.94</v>
      </c>
      <c r="U9" t="n">
        <v>0.61</v>
      </c>
      <c r="V9" t="n">
        <v>0.91</v>
      </c>
      <c r="W9" t="n">
        <v>20.77</v>
      </c>
      <c r="X9" t="n">
        <v>2.06</v>
      </c>
      <c r="Y9" t="n">
        <v>0.5</v>
      </c>
      <c r="Z9" t="n">
        <v>10</v>
      </c>
      <c r="AA9" t="n">
        <v>2574.852642233336</v>
      </c>
      <c r="AB9" t="n">
        <v>3523.026979585331</v>
      </c>
      <c r="AC9" t="n">
        <v>3186.794229252996</v>
      </c>
      <c r="AD9" t="n">
        <v>2574852.642233336</v>
      </c>
      <c r="AE9" t="n">
        <v>3523026.979585331</v>
      </c>
      <c r="AF9" t="n">
        <v>1.992124952310831e-06</v>
      </c>
      <c r="AG9" t="n">
        <v>3.485416666666667</v>
      </c>
      <c r="AH9" t="n">
        <v>3186794.229252995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1.2017</v>
      </c>
      <c r="E10" t="n">
        <v>83.22</v>
      </c>
      <c r="F10" t="n">
        <v>79.42</v>
      </c>
      <c r="G10" t="n">
        <v>73.31</v>
      </c>
      <c r="H10" t="n">
        <v>1.18</v>
      </c>
      <c r="I10" t="n">
        <v>65</v>
      </c>
      <c r="J10" t="n">
        <v>135.27</v>
      </c>
      <c r="K10" t="n">
        <v>45</v>
      </c>
      <c r="L10" t="n">
        <v>9</v>
      </c>
      <c r="M10" t="n">
        <v>63</v>
      </c>
      <c r="N10" t="n">
        <v>21.27</v>
      </c>
      <c r="O10" t="n">
        <v>16916.71</v>
      </c>
      <c r="P10" t="n">
        <v>795.91</v>
      </c>
      <c r="Q10" t="n">
        <v>1261.92</v>
      </c>
      <c r="R10" t="n">
        <v>170.92</v>
      </c>
      <c r="S10" t="n">
        <v>108.84</v>
      </c>
      <c r="T10" t="n">
        <v>29880.64</v>
      </c>
      <c r="U10" t="n">
        <v>0.64</v>
      </c>
      <c r="V10" t="n">
        <v>0.91</v>
      </c>
      <c r="W10" t="n">
        <v>20.75</v>
      </c>
      <c r="X10" t="n">
        <v>1.84</v>
      </c>
      <c r="Y10" t="n">
        <v>0.5</v>
      </c>
      <c r="Z10" t="n">
        <v>10</v>
      </c>
      <c r="AA10" t="n">
        <v>2544.3550441496</v>
      </c>
      <c r="AB10" t="n">
        <v>3481.298820428091</v>
      </c>
      <c r="AC10" t="n">
        <v>3149.048547039884</v>
      </c>
      <c r="AD10" t="n">
        <v>2544355.0441496</v>
      </c>
      <c r="AE10" t="n">
        <v>3481298.820428091</v>
      </c>
      <c r="AF10" t="n">
        <v>2.002456340603869e-06</v>
      </c>
      <c r="AG10" t="n">
        <v>3.4675</v>
      </c>
      <c r="AH10" t="n">
        <v>3149048.547039884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1.2071</v>
      </c>
      <c r="E11" t="n">
        <v>82.84</v>
      </c>
      <c r="F11" t="n">
        <v>79.23</v>
      </c>
      <c r="G11" t="n">
        <v>81.95999999999999</v>
      </c>
      <c r="H11" t="n">
        <v>1.29</v>
      </c>
      <c r="I11" t="n">
        <v>58</v>
      </c>
      <c r="J11" t="n">
        <v>136.61</v>
      </c>
      <c r="K11" t="n">
        <v>45</v>
      </c>
      <c r="L11" t="n">
        <v>10</v>
      </c>
      <c r="M11" t="n">
        <v>56</v>
      </c>
      <c r="N11" t="n">
        <v>21.61</v>
      </c>
      <c r="O11" t="n">
        <v>17082.76</v>
      </c>
      <c r="P11" t="n">
        <v>788.84</v>
      </c>
      <c r="Q11" t="n">
        <v>1261.93</v>
      </c>
      <c r="R11" t="n">
        <v>164.49</v>
      </c>
      <c r="S11" t="n">
        <v>108.84</v>
      </c>
      <c r="T11" t="n">
        <v>26703.61</v>
      </c>
      <c r="U11" t="n">
        <v>0.66</v>
      </c>
      <c r="V11" t="n">
        <v>0.91</v>
      </c>
      <c r="W11" t="n">
        <v>20.74</v>
      </c>
      <c r="X11" t="n">
        <v>1.64</v>
      </c>
      <c r="Y11" t="n">
        <v>0.5</v>
      </c>
      <c r="Z11" t="n">
        <v>10</v>
      </c>
      <c r="AA11" t="n">
        <v>2516.648049955343</v>
      </c>
      <c r="AB11" t="n">
        <v>3443.388888625193</v>
      </c>
      <c r="AC11" t="n">
        <v>3114.756685921332</v>
      </c>
      <c r="AD11" t="n">
        <v>2516648.049955343</v>
      </c>
      <c r="AE11" t="n">
        <v>3443388.888625192</v>
      </c>
      <c r="AF11" t="n">
        <v>2.011454646536515e-06</v>
      </c>
      <c r="AG11" t="n">
        <v>3.451666666666667</v>
      </c>
      <c r="AH11" t="n">
        <v>3114756.685921332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1.2122</v>
      </c>
      <c r="E12" t="n">
        <v>82.5</v>
      </c>
      <c r="F12" t="n">
        <v>79.03</v>
      </c>
      <c r="G12" t="n">
        <v>91.19</v>
      </c>
      <c r="H12" t="n">
        <v>1.41</v>
      </c>
      <c r="I12" t="n">
        <v>52</v>
      </c>
      <c r="J12" t="n">
        <v>137.96</v>
      </c>
      <c r="K12" t="n">
        <v>45</v>
      </c>
      <c r="L12" t="n">
        <v>11</v>
      </c>
      <c r="M12" t="n">
        <v>50</v>
      </c>
      <c r="N12" t="n">
        <v>21.96</v>
      </c>
      <c r="O12" t="n">
        <v>17249.3</v>
      </c>
      <c r="P12" t="n">
        <v>780.61</v>
      </c>
      <c r="Q12" t="n">
        <v>1261.93</v>
      </c>
      <c r="R12" t="n">
        <v>158.52</v>
      </c>
      <c r="S12" t="n">
        <v>108.84</v>
      </c>
      <c r="T12" t="n">
        <v>23749.69</v>
      </c>
      <c r="U12" t="n">
        <v>0.6899999999999999</v>
      </c>
      <c r="V12" t="n">
        <v>0.92</v>
      </c>
      <c r="W12" t="n">
        <v>20.72</v>
      </c>
      <c r="X12" t="n">
        <v>1.45</v>
      </c>
      <c r="Y12" t="n">
        <v>0.5</v>
      </c>
      <c r="Z12" t="n">
        <v>10</v>
      </c>
      <c r="AA12" t="n">
        <v>2487.382029544151</v>
      </c>
      <c r="AB12" t="n">
        <v>3403.345828372899</v>
      </c>
      <c r="AC12" t="n">
        <v>3078.535279138732</v>
      </c>
      <c r="AD12" t="n">
        <v>2487382.029544151</v>
      </c>
      <c r="AE12" t="n">
        <v>3403345.828372899</v>
      </c>
      <c r="AF12" t="n">
        <v>2.019953046584014e-06</v>
      </c>
      <c r="AG12" t="n">
        <v>3.4375</v>
      </c>
      <c r="AH12" t="n">
        <v>3078535.279138732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1.2151</v>
      </c>
      <c r="E13" t="n">
        <v>82.3</v>
      </c>
      <c r="F13" t="n">
        <v>78.94</v>
      </c>
      <c r="G13" t="n">
        <v>98.67</v>
      </c>
      <c r="H13" t="n">
        <v>1.52</v>
      </c>
      <c r="I13" t="n">
        <v>48</v>
      </c>
      <c r="J13" t="n">
        <v>139.32</v>
      </c>
      <c r="K13" t="n">
        <v>45</v>
      </c>
      <c r="L13" t="n">
        <v>12</v>
      </c>
      <c r="M13" t="n">
        <v>46</v>
      </c>
      <c r="N13" t="n">
        <v>22.32</v>
      </c>
      <c r="O13" t="n">
        <v>17416.34</v>
      </c>
      <c r="P13" t="n">
        <v>773.2</v>
      </c>
      <c r="Q13" t="n">
        <v>1261.92</v>
      </c>
      <c r="R13" t="n">
        <v>155.35</v>
      </c>
      <c r="S13" t="n">
        <v>108.84</v>
      </c>
      <c r="T13" t="n">
        <v>22182.99</v>
      </c>
      <c r="U13" t="n">
        <v>0.7</v>
      </c>
      <c r="V13" t="n">
        <v>0.92</v>
      </c>
      <c r="W13" t="n">
        <v>20.72</v>
      </c>
      <c r="X13" t="n">
        <v>1.36</v>
      </c>
      <c r="Y13" t="n">
        <v>0.5</v>
      </c>
      <c r="Z13" t="n">
        <v>10</v>
      </c>
      <c r="AA13" t="n">
        <v>2465.680850648968</v>
      </c>
      <c r="AB13" t="n">
        <v>3373.653318020064</v>
      </c>
      <c r="AC13" t="n">
        <v>3051.676580300272</v>
      </c>
      <c r="AD13" t="n">
        <v>2465680.850648968</v>
      </c>
      <c r="AE13" t="n">
        <v>3373653.318020064</v>
      </c>
      <c r="AF13" t="n">
        <v>2.024785470140435e-06</v>
      </c>
      <c r="AG13" t="n">
        <v>3.429166666666667</v>
      </c>
      <c r="AH13" t="n">
        <v>3051676.580300272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1.2183</v>
      </c>
      <c r="E14" t="n">
        <v>82.08</v>
      </c>
      <c r="F14" t="n">
        <v>78.83</v>
      </c>
      <c r="G14" t="n">
        <v>107.49</v>
      </c>
      <c r="H14" t="n">
        <v>1.63</v>
      </c>
      <c r="I14" t="n">
        <v>44</v>
      </c>
      <c r="J14" t="n">
        <v>140.67</v>
      </c>
      <c r="K14" t="n">
        <v>45</v>
      </c>
      <c r="L14" t="n">
        <v>13</v>
      </c>
      <c r="M14" t="n">
        <v>42</v>
      </c>
      <c r="N14" t="n">
        <v>22.68</v>
      </c>
      <c r="O14" t="n">
        <v>17583.88</v>
      </c>
      <c r="P14" t="n">
        <v>765.97</v>
      </c>
      <c r="Q14" t="n">
        <v>1261.9</v>
      </c>
      <c r="R14" t="n">
        <v>151.87</v>
      </c>
      <c r="S14" t="n">
        <v>108.84</v>
      </c>
      <c r="T14" t="n">
        <v>20462.24</v>
      </c>
      <c r="U14" t="n">
        <v>0.72</v>
      </c>
      <c r="V14" t="n">
        <v>0.92</v>
      </c>
      <c r="W14" t="n">
        <v>20.71</v>
      </c>
      <c r="X14" t="n">
        <v>1.24</v>
      </c>
      <c r="Y14" t="n">
        <v>0.5</v>
      </c>
      <c r="Z14" t="n">
        <v>10</v>
      </c>
      <c r="AA14" t="n">
        <v>2443.61305335949</v>
      </c>
      <c r="AB14" t="n">
        <v>3343.459184206093</v>
      </c>
      <c r="AC14" t="n">
        <v>3024.364132239774</v>
      </c>
      <c r="AD14" t="n">
        <v>2443613.053359489</v>
      </c>
      <c r="AE14" t="n">
        <v>3343459.184206093</v>
      </c>
      <c r="AF14" t="n">
        <v>2.030117799582003e-06</v>
      </c>
      <c r="AG14" t="n">
        <v>3.42</v>
      </c>
      <c r="AH14" t="n">
        <v>3024364.132239774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1.222</v>
      </c>
      <c r="E15" t="n">
        <v>81.84</v>
      </c>
      <c r="F15" t="n">
        <v>78.68000000000001</v>
      </c>
      <c r="G15" t="n">
        <v>118.02</v>
      </c>
      <c r="H15" t="n">
        <v>1.74</v>
      </c>
      <c r="I15" t="n">
        <v>40</v>
      </c>
      <c r="J15" t="n">
        <v>142.04</v>
      </c>
      <c r="K15" t="n">
        <v>45</v>
      </c>
      <c r="L15" t="n">
        <v>14</v>
      </c>
      <c r="M15" t="n">
        <v>38</v>
      </c>
      <c r="N15" t="n">
        <v>23.04</v>
      </c>
      <c r="O15" t="n">
        <v>17751.93</v>
      </c>
      <c r="P15" t="n">
        <v>759.8099999999999</v>
      </c>
      <c r="Q15" t="n">
        <v>1261.9</v>
      </c>
      <c r="R15" t="n">
        <v>146.6</v>
      </c>
      <c r="S15" t="n">
        <v>108.84</v>
      </c>
      <c r="T15" t="n">
        <v>17846.53</v>
      </c>
      <c r="U15" t="n">
        <v>0.74</v>
      </c>
      <c r="V15" t="n">
        <v>0.92</v>
      </c>
      <c r="W15" t="n">
        <v>20.71</v>
      </c>
      <c r="X15" t="n">
        <v>1.1</v>
      </c>
      <c r="Y15" t="n">
        <v>0.5</v>
      </c>
      <c r="Z15" t="n">
        <v>10</v>
      </c>
      <c r="AA15" t="n">
        <v>2422.343571222302</v>
      </c>
      <c r="AB15" t="n">
        <v>3314.357340402664</v>
      </c>
      <c r="AC15" t="n">
        <v>2998.039727564251</v>
      </c>
      <c r="AD15" t="n">
        <v>2422343.571222302</v>
      </c>
      <c r="AE15" t="n">
        <v>3314357.340402664</v>
      </c>
      <c r="AF15" t="n">
        <v>2.036283305498817e-06</v>
      </c>
      <c r="AG15" t="n">
        <v>3.41</v>
      </c>
      <c r="AH15" t="n">
        <v>2998039.727564251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1.2244</v>
      </c>
      <c r="E16" t="n">
        <v>81.67</v>
      </c>
      <c r="F16" t="n">
        <v>78.59999999999999</v>
      </c>
      <c r="G16" t="n">
        <v>127.45</v>
      </c>
      <c r="H16" t="n">
        <v>1.85</v>
      </c>
      <c r="I16" t="n">
        <v>37</v>
      </c>
      <c r="J16" t="n">
        <v>143.4</v>
      </c>
      <c r="K16" t="n">
        <v>45</v>
      </c>
      <c r="L16" t="n">
        <v>15</v>
      </c>
      <c r="M16" t="n">
        <v>35</v>
      </c>
      <c r="N16" t="n">
        <v>23.41</v>
      </c>
      <c r="O16" t="n">
        <v>17920.49</v>
      </c>
      <c r="P16" t="n">
        <v>751.49</v>
      </c>
      <c r="Q16" t="n">
        <v>1261.91</v>
      </c>
      <c r="R16" t="n">
        <v>144.04</v>
      </c>
      <c r="S16" t="n">
        <v>108.84</v>
      </c>
      <c r="T16" t="n">
        <v>16581.03</v>
      </c>
      <c r="U16" t="n">
        <v>0.76</v>
      </c>
      <c r="V16" t="n">
        <v>0.92</v>
      </c>
      <c r="W16" t="n">
        <v>20.7</v>
      </c>
      <c r="X16" t="n">
        <v>1.01</v>
      </c>
      <c r="Y16" t="n">
        <v>0.5</v>
      </c>
      <c r="Z16" t="n">
        <v>10</v>
      </c>
      <c r="AA16" t="n">
        <v>2400.261887086728</v>
      </c>
      <c r="AB16" t="n">
        <v>3284.144205993219</v>
      </c>
      <c r="AC16" t="n">
        <v>2970.710092298445</v>
      </c>
      <c r="AD16" t="n">
        <v>2400261.887086728</v>
      </c>
      <c r="AE16" t="n">
        <v>3284144.205993219</v>
      </c>
      <c r="AF16" t="n">
        <v>2.040282552579992e-06</v>
      </c>
      <c r="AG16" t="n">
        <v>3.402916666666667</v>
      </c>
      <c r="AH16" t="n">
        <v>2970710.092298445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1.2254</v>
      </c>
      <c r="E17" t="n">
        <v>81.61</v>
      </c>
      <c r="F17" t="n">
        <v>78.58</v>
      </c>
      <c r="G17" t="n">
        <v>134.71</v>
      </c>
      <c r="H17" t="n">
        <v>1.96</v>
      </c>
      <c r="I17" t="n">
        <v>35</v>
      </c>
      <c r="J17" t="n">
        <v>144.77</v>
      </c>
      <c r="K17" t="n">
        <v>45</v>
      </c>
      <c r="L17" t="n">
        <v>16</v>
      </c>
      <c r="M17" t="n">
        <v>33</v>
      </c>
      <c r="N17" t="n">
        <v>23.78</v>
      </c>
      <c r="O17" t="n">
        <v>18089.56</v>
      </c>
      <c r="P17" t="n">
        <v>745.84</v>
      </c>
      <c r="Q17" t="n">
        <v>1261.9</v>
      </c>
      <c r="R17" t="n">
        <v>144.04</v>
      </c>
      <c r="S17" t="n">
        <v>108.84</v>
      </c>
      <c r="T17" t="n">
        <v>16590.76</v>
      </c>
      <c r="U17" t="n">
        <v>0.76</v>
      </c>
      <c r="V17" t="n">
        <v>0.92</v>
      </c>
      <c r="W17" t="n">
        <v>20.69</v>
      </c>
      <c r="X17" t="n">
        <v>1</v>
      </c>
      <c r="Y17" t="n">
        <v>0.5</v>
      </c>
      <c r="Z17" t="n">
        <v>10</v>
      </c>
      <c r="AA17" t="n">
        <v>2386.931025391093</v>
      </c>
      <c r="AB17" t="n">
        <v>3265.904332905139</v>
      </c>
      <c r="AC17" t="n">
        <v>2954.211007098069</v>
      </c>
      <c r="AD17" t="n">
        <v>2386931.025391093</v>
      </c>
      <c r="AE17" t="n">
        <v>3265904.332905139</v>
      </c>
      <c r="AF17" t="n">
        <v>2.041948905530482e-06</v>
      </c>
      <c r="AG17" t="n">
        <v>3.400416666666667</v>
      </c>
      <c r="AH17" t="n">
        <v>2954211.007098069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1.2275</v>
      </c>
      <c r="E18" t="n">
        <v>81.47</v>
      </c>
      <c r="F18" t="n">
        <v>78.48999999999999</v>
      </c>
      <c r="G18" t="n">
        <v>142.72</v>
      </c>
      <c r="H18" t="n">
        <v>2.06</v>
      </c>
      <c r="I18" t="n">
        <v>33</v>
      </c>
      <c r="J18" t="n">
        <v>146.15</v>
      </c>
      <c r="K18" t="n">
        <v>45</v>
      </c>
      <c r="L18" t="n">
        <v>17</v>
      </c>
      <c r="M18" t="n">
        <v>31</v>
      </c>
      <c r="N18" t="n">
        <v>24.15</v>
      </c>
      <c r="O18" t="n">
        <v>18259.16</v>
      </c>
      <c r="P18" t="n">
        <v>739.1900000000001</v>
      </c>
      <c r="Q18" t="n">
        <v>1261.91</v>
      </c>
      <c r="R18" t="n">
        <v>140.65</v>
      </c>
      <c r="S18" t="n">
        <v>108.84</v>
      </c>
      <c r="T18" t="n">
        <v>14908.08</v>
      </c>
      <c r="U18" t="n">
        <v>0.77</v>
      </c>
      <c r="V18" t="n">
        <v>0.92</v>
      </c>
      <c r="W18" t="n">
        <v>20.7</v>
      </c>
      <c r="X18" t="n">
        <v>0.91</v>
      </c>
      <c r="Y18" t="n">
        <v>0.5</v>
      </c>
      <c r="Z18" t="n">
        <v>10</v>
      </c>
      <c r="AA18" t="n">
        <v>2368.73954581335</v>
      </c>
      <c r="AB18" t="n">
        <v>3241.013947995433</v>
      </c>
      <c r="AC18" t="n">
        <v>2931.696125590271</v>
      </c>
      <c r="AD18" t="n">
        <v>2368739.54581335</v>
      </c>
      <c r="AE18" t="n">
        <v>3241013.947995433</v>
      </c>
      <c r="AF18" t="n">
        <v>2.045448246726512e-06</v>
      </c>
      <c r="AG18" t="n">
        <v>3.394583333333333</v>
      </c>
      <c r="AH18" t="n">
        <v>2931696.125590271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1.2292</v>
      </c>
      <c r="E19" t="n">
        <v>81.34999999999999</v>
      </c>
      <c r="F19" t="n">
        <v>78.43000000000001</v>
      </c>
      <c r="G19" t="n">
        <v>151.8</v>
      </c>
      <c r="H19" t="n">
        <v>2.16</v>
      </c>
      <c r="I19" t="n">
        <v>31</v>
      </c>
      <c r="J19" t="n">
        <v>147.53</v>
      </c>
      <c r="K19" t="n">
        <v>45</v>
      </c>
      <c r="L19" t="n">
        <v>18</v>
      </c>
      <c r="M19" t="n">
        <v>29</v>
      </c>
      <c r="N19" t="n">
        <v>24.53</v>
      </c>
      <c r="O19" t="n">
        <v>18429.27</v>
      </c>
      <c r="P19" t="n">
        <v>731.08</v>
      </c>
      <c r="Q19" t="n">
        <v>1261.89</v>
      </c>
      <c r="R19" t="n">
        <v>138.95</v>
      </c>
      <c r="S19" t="n">
        <v>108.84</v>
      </c>
      <c r="T19" t="n">
        <v>14070.04</v>
      </c>
      <c r="U19" t="n">
        <v>0.78</v>
      </c>
      <c r="V19" t="n">
        <v>0.92</v>
      </c>
      <c r="W19" t="n">
        <v>20.68</v>
      </c>
      <c r="X19" t="n">
        <v>0.85</v>
      </c>
      <c r="Y19" t="n">
        <v>0.5</v>
      </c>
      <c r="Z19" t="n">
        <v>10</v>
      </c>
      <c r="AA19" t="n">
        <v>2348.834436202932</v>
      </c>
      <c r="AB19" t="n">
        <v>3213.778898874999</v>
      </c>
      <c r="AC19" t="n">
        <v>2907.060351333262</v>
      </c>
      <c r="AD19" t="n">
        <v>2348834.436202933</v>
      </c>
      <c r="AE19" t="n">
        <v>3213778.898874999</v>
      </c>
      <c r="AF19" t="n">
        <v>2.048281046742345e-06</v>
      </c>
      <c r="AG19" t="n">
        <v>3.389583333333333</v>
      </c>
      <c r="AH19" t="n">
        <v>2907060.351333261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1.2307</v>
      </c>
      <c r="E20" t="n">
        <v>81.26000000000001</v>
      </c>
      <c r="F20" t="n">
        <v>78.38</v>
      </c>
      <c r="G20" t="n">
        <v>162.17</v>
      </c>
      <c r="H20" t="n">
        <v>2.26</v>
      </c>
      <c r="I20" t="n">
        <v>29</v>
      </c>
      <c r="J20" t="n">
        <v>148.91</v>
      </c>
      <c r="K20" t="n">
        <v>45</v>
      </c>
      <c r="L20" t="n">
        <v>19</v>
      </c>
      <c r="M20" t="n">
        <v>27</v>
      </c>
      <c r="N20" t="n">
        <v>24.92</v>
      </c>
      <c r="O20" t="n">
        <v>18599.92</v>
      </c>
      <c r="P20" t="n">
        <v>726.63</v>
      </c>
      <c r="Q20" t="n">
        <v>1261.93</v>
      </c>
      <c r="R20" t="n">
        <v>137.33</v>
      </c>
      <c r="S20" t="n">
        <v>108.84</v>
      </c>
      <c r="T20" t="n">
        <v>13265.47</v>
      </c>
      <c r="U20" t="n">
        <v>0.79</v>
      </c>
      <c r="V20" t="n">
        <v>0.92</v>
      </c>
      <c r="W20" t="n">
        <v>20.68</v>
      </c>
      <c r="X20" t="n">
        <v>0.8</v>
      </c>
      <c r="Y20" t="n">
        <v>0.5</v>
      </c>
      <c r="Z20" t="n">
        <v>10</v>
      </c>
      <c r="AA20" t="n">
        <v>2336.673523381483</v>
      </c>
      <c r="AB20" t="n">
        <v>3197.139801451082</v>
      </c>
      <c r="AC20" t="n">
        <v>2892.009266014364</v>
      </c>
      <c r="AD20" t="n">
        <v>2336673.523381483</v>
      </c>
      <c r="AE20" t="n">
        <v>3197139.801451082</v>
      </c>
      <c r="AF20" t="n">
        <v>2.050780576168079e-06</v>
      </c>
      <c r="AG20" t="n">
        <v>3.385833333333334</v>
      </c>
      <c r="AH20" t="n">
        <v>2892009.266014364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1.2323</v>
      </c>
      <c r="E21" t="n">
        <v>81.15000000000001</v>
      </c>
      <c r="F21" t="n">
        <v>78.33</v>
      </c>
      <c r="G21" t="n">
        <v>174.06</v>
      </c>
      <c r="H21" t="n">
        <v>2.36</v>
      </c>
      <c r="I21" t="n">
        <v>27</v>
      </c>
      <c r="J21" t="n">
        <v>150.3</v>
      </c>
      <c r="K21" t="n">
        <v>45</v>
      </c>
      <c r="L21" t="n">
        <v>20</v>
      </c>
      <c r="M21" t="n">
        <v>25</v>
      </c>
      <c r="N21" t="n">
        <v>25.3</v>
      </c>
      <c r="O21" t="n">
        <v>18771.1</v>
      </c>
      <c r="P21" t="n">
        <v>718.1900000000001</v>
      </c>
      <c r="Q21" t="n">
        <v>1261.92</v>
      </c>
      <c r="R21" t="n">
        <v>135.33</v>
      </c>
      <c r="S21" t="n">
        <v>108.84</v>
      </c>
      <c r="T21" t="n">
        <v>12275.9</v>
      </c>
      <c r="U21" t="n">
        <v>0.8</v>
      </c>
      <c r="V21" t="n">
        <v>0.92</v>
      </c>
      <c r="W21" t="n">
        <v>20.69</v>
      </c>
      <c r="X21" t="n">
        <v>0.74</v>
      </c>
      <c r="Y21" t="n">
        <v>0.5</v>
      </c>
      <c r="Z21" t="n">
        <v>10</v>
      </c>
      <c r="AA21" t="n">
        <v>2316.517127850194</v>
      </c>
      <c r="AB21" t="n">
        <v>3169.560931847759</v>
      </c>
      <c r="AC21" t="n">
        <v>2867.062485018796</v>
      </c>
      <c r="AD21" t="n">
        <v>2316517.127850194</v>
      </c>
      <c r="AE21" t="n">
        <v>3169560.931847759</v>
      </c>
      <c r="AF21" t="n">
        <v>2.053446740888864e-06</v>
      </c>
      <c r="AG21" t="n">
        <v>3.38125</v>
      </c>
      <c r="AH21" t="n">
        <v>2867062.485018795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1.2329</v>
      </c>
      <c r="E22" t="n">
        <v>81.11</v>
      </c>
      <c r="F22" t="n">
        <v>78.31</v>
      </c>
      <c r="G22" t="n">
        <v>180.72</v>
      </c>
      <c r="H22" t="n">
        <v>2.45</v>
      </c>
      <c r="I22" t="n">
        <v>26</v>
      </c>
      <c r="J22" t="n">
        <v>151.69</v>
      </c>
      <c r="K22" t="n">
        <v>45</v>
      </c>
      <c r="L22" t="n">
        <v>21</v>
      </c>
      <c r="M22" t="n">
        <v>24</v>
      </c>
      <c r="N22" t="n">
        <v>25.7</v>
      </c>
      <c r="O22" t="n">
        <v>18942.82</v>
      </c>
      <c r="P22" t="n">
        <v>710.7</v>
      </c>
      <c r="Q22" t="n">
        <v>1261.87</v>
      </c>
      <c r="R22" t="n">
        <v>134.76</v>
      </c>
      <c r="S22" t="n">
        <v>108.84</v>
      </c>
      <c r="T22" t="n">
        <v>11997.17</v>
      </c>
      <c r="U22" t="n">
        <v>0.8100000000000001</v>
      </c>
      <c r="V22" t="n">
        <v>0.92</v>
      </c>
      <c r="W22" t="n">
        <v>20.69</v>
      </c>
      <c r="X22" t="n">
        <v>0.73</v>
      </c>
      <c r="Y22" t="n">
        <v>0.5</v>
      </c>
      <c r="Z22" t="n">
        <v>10</v>
      </c>
      <c r="AA22" t="n">
        <v>2300.473907739741</v>
      </c>
      <c r="AB22" t="n">
        <v>3147.609890315716</v>
      </c>
      <c r="AC22" t="n">
        <v>2847.206420082092</v>
      </c>
      <c r="AD22" t="n">
        <v>2300473.907739741</v>
      </c>
      <c r="AE22" t="n">
        <v>3147609.890315716</v>
      </c>
      <c r="AF22" t="n">
        <v>2.054446552659158e-06</v>
      </c>
      <c r="AG22" t="n">
        <v>3.379583333333333</v>
      </c>
      <c r="AH22" t="n">
        <v>2847206.420082092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1.2349</v>
      </c>
      <c r="E23" t="n">
        <v>80.98</v>
      </c>
      <c r="F23" t="n">
        <v>78.23</v>
      </c>
      <c r="G23" t="n">
        <v>195.57</v>
      </c>
      <c r="H23" t="n">
        <v>2.54</v>
      </c>
      <c r="I23" t="n">
        <v>24</v>
      </c>
      <c r="J23" t="n">
        <v>153.09</v>
      </c>
      <c r="K23" t="n">
        <v>45</v>
      </c>
      <c r="L23" t="n">
        <v>22</v>
      </c>
      <c r="M23" t="n">
        <v>20</v>
      </c>
      <c r="N23" t="n">
        <v>26.09</v>
      </c>
      <c r="O23" t="n">
        <v>19115.09</v>
      </c>
      <c r="P23" t="n">
        <v>702.96</v>
      </c>
      <c r="Q23" t="n">
        <v>1261.89</v>
      </c>
      <c r="R23" t="n">
        <v>132.03</v>
      </c>
      <c r="S23" t="n">
        <v>108.84</v>
      </c>
      <c r="T23" t="n">
        <v>10641.77</v>
      </c>
      <c r="U23" t="n">
        <v>0.82</v>
      </c>
      <c r="V23" t="n">
        <v>0.93</v>
      </c>
      <c r="W23" t="n">
        <v>20.69</v>
      </c>
      <c r="X23" t="n">
        <v>0.65</v>
      </c>
      <c r="Y23" t="n">
        <v>0.5</v>
      </c>
      <c r="Z23" t="n">
        <v>10</v>
      </c>
      <c r="AA23" t="n">
        <v>2280.701723841991</v>
      </c>
      <c r="AB23" t="n">
        <v>3120.556716019623</v>
      </c>
      <c r="AC23" t="n">
        <v>2822.73516277145</v>
      </c>
      <c r="AD23" t="n">
        <v>2280701.723841991</v>
      </c>
      <c r="AE23" t="n">
        <v>3120556.716019623</v>
      </c>
      <c r="AF23" t="n">
        <v>2.057779258560138e-06</v>
      </c>
      <c r="AG23" t="n">
        <v>3.374166666666667</v>
      </c>
      <c r="AH23" t="n">
        <v>2822735.16277145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1.2355</v>
      </c>
      <c r="E24" t="n">
        <v>80.94</v>
      </c>
      <c r="F24" t="n">
        <v>78.22</v>
      </c>
      <c r="G24" t="n">
        <v>204.05</v>
      </c>
      <c r="H24" t="n">
        <v>2.64</v>
      </c>
      <c r="I24" t="n">
        <v>23</v>
      </c>
      <c r="J24" t="n">
        <v>154.49</v>
      </c>
      <c r="K24" t="n">
        <v>45</v>
      </c>
      <c r="L24" t="n">
        <v>23</v>
      </c>
      <c r="M24" t="n">
        <v>15</v>
      </c>
      <c r="N24" t="n">
        <v>26.49</v>
      </c>
      <c r="O24" t="n">
        <v>19287.9</v>
      </c>
      <c r="P24" t="n">
        <v>700.66</v>
      </c>
      <c r="Q24" t="n">
        <v>1261.88</v>
      </c>
      <c r="R24" t="n">
        <v>131.29</v>
      </c>
      <c r="S24" t="n">
        <v>108.84</v>
      </c>
      <c r="T24" t="n">
        <v>10279.54</v>
      </c>
      <c r="U24" t="n">
        <v>0.83</v>
      </c>
      <c r="V24" t="n">
        <v>0.93</v>
      </c>
      <c r="W24" t="n">
        <v>20.7</v>
      </c>
      <c r="X24" t="n">
        <v>0.64</v>
      </c>
      <c r="Y24" t="n">
        <v>0.5</v>
      </c>
      <c r="Z24" t="n">
        <v>10</v>
      </c>
      <c r="AA24" t="n">
        <v>2274.980888117825</v>
      </c>
      <c r="AB24" t="n">
        <v>3112.729216196359</v>
      </c>
      <c r="AC24" t="n">
        <v>2815.654708545354</v>
      </c>
      <c r="AD24" t="n">
        <v>2274980.888117825</v>
      </c>
      <c r="AE24" t="n">
        <v>3112729.216196359</v>
      </c>
      <c r="AF24" t="n">
        <v>2.058779070330432e-06</v>
      </c>
      <c r="AG24" t="n">
        <v>3.3725</v>
      </c>
      <c r="AH24" t="n">
        <v>2815654.708545354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1.2348</v>
      </c>
      <c r="E25" t="n">
        <v>80.98999999999999</v>
      </c>
      <c r="F25" t="n">
        <v>78.27</v>
      </c>
      <c r="G25" t="n">
        <v>204.17</v>
      </c>
      <c r="H25" t="n">
        <v>2.73</v>
      </c>
      <c r="I25" t="n">
        <v>23</v>
      </c>
      <c r="J25" t="n">
        <v>155.9</v>
      </c>
      <c r="K25" t="n">
        <v>45</v>
      </c>
      <c r="L25" t="n">
        <v>24</v>
      </c>
      <c r="M25" t="n">
        <v>7</v>
      </c>
      <c r="N25" t="n">
        <v>26.9</v>
      </c>
      <c r="O25" t="n">
        <v>19461.27</v>
      </c>
      <c r="P25" t="n">
        <v>698.63</v>
      </c>
      <c r="Q25" t="n">
        <v>1261.9</v>
      </c>
      <c r="R25" t="n">
        <v>132.61</v>
      </c>
      <c r="S25" t="n">
        <v>108.84</v>
      </c>
      <c r="T25" t="n">
        <v>10936.33</v>
      </c>
      <c r="U25" t="n">
        <v>0.82</v>
      </c>
      <c r="V25" t="n">
        <v>0.93</v>
      </c>
      <c r="W25" t="n">
        <v>20.71</v>
      </c>
      <c r="X25" t="n">
        <v>0.68</v>
      </c>
      <c r="Y25" t="n">
        <v>0.5</v>
      </c>
      <c r="Z25" t="n">
        <v>10</v>
      </c>
      <c r="AA25" t="n">
        <v>2272.85141860006</v>
      </c>
      <c r="AB25" t="n">
        <v>3109.815582056587</v>
      </c>
      <c r="AC25" t="n">
        <v>2813.019147558571</v>
      </c>
      <c r="AD25" t="n">
        <v>2272851.41860006</v>
      </c>
      <c r="AE25" t="n">
        <v>3109815.582056587</v>
      </c>
      <c r="AF25" t="n">
        <v>2.057612623265088e-06</v>
      </c>
      <c r="AG25" t="n">
        <v>3.374583333333333</v>
      </c>
      <c r="AH25" t="n">
        <v>2813019.147558571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1.2349</v>
      </c>
      <c r="E26" t="n">
        <v>80.98</v>
      </c>
      <c r="F26" t="n">
        <v>78.26000000000001</v>
      </c>
      <c r="G26" t="n">
        <v>204.15</v>
      </c>
      <c r="H26" t="n">
        <v>2.81</v>
      </c>
      <c r="I26" t="n">
        <v>23</v>
      </c>
      <c r="J26" t="n">
        <v>157.31</v>
      </c>
      <c r="K26" t="n">
        <v>45</v>
      </c>
      <c r="L26" t="n">
        <v>25</v>
      </c>
      <c r="M26" t="n">
        <v>1</v>
      </c>
      <c r="N26" t="n">
        <v>27.31</v>
      </c>
      <c r="O26" t="n">
        <v>19635.2</v>
      </c>
      <c r="P26" t="n">
        <v>700.83</v>
      </c>
      <c r="Q26" t="n">
        <v>1261.91</v>
      </c>
      <c r="R26" t="n">
        <v>132.22</v>
      </c>
      <c r="S26" t="n">
        <v>108.84</v>
      </c>
      <c r="T26" t="n">
        <v>10742.67</v>
      </c>
      <c r="U26" t="n">
        <v>0.82</v>
      </c>
      <c r="V26" t="n">
        <v>0.93</v>
      </c>
      <c r="W26" t="n">
        <v>20.71</v>
      </c>
      <c r="X26" t="n">
        <v>0.68</v>
      </c>
      <c r="Y26" t="n">
        <v>0.5</v>
      </c>
      <c r="Z26" t="n">
        <v>10</v>
      </c>
      <c r="AA26" t="n">
        <v>2276.863746859446</v>
      </c>
      <c r="AB26" t="n">
        <v>3115.305426592509</v>
      </c>
      <c r="AC26" t="n">
        <v>2817.985049037029</v>
      </c>
      <c r="AD26" t="n">
        <v>2276863.746859446</v>
      </c>
      <c r="AE26" t="n">
        <v>3115305.426592509</v>
      </c>
      <c r="AF26" t="n">
        <v>2.057779258560138e-06</v>
      </c>
      <c r="AG26" t="n">
        <v>3.374166666666667</v>
      </c>
      <c r="AH26" t="n">
        <v>2817985.049037029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1.2349</v>
      </c>
      <c r="E27" t="n">
        <v>80.98</v>
      </c>
      <c r="F27" t="n">
        <v>78.26000000000001</v>
      </c>
      <c r="G27" t="n">
        <v>204.15</v>
      </c>
      <c r="H27" t="n">
        <v>2.9</v>
      </c>
      <c r="I27" t="n">
        <v>23</v>
      </c>
      <c r="J27" t="n">
        <v>158.72</v>
      </c>
      <c r="K27" t="n">
        <v>45</v>
      </c>
      <c r="L27" t="n">
        <v>26</v>
      </c>
      <c r="M27" t="n">
        <v>0</v>
      </c>
      <c r="N27" t="n">
        <v>27.72</v>
      </c>
      <c r="O27" t="n">
        <v>19809.69</v>
      </c>
      <c r="P27" t="n">
        <v>706.3</v>
      </c>
      <c r="Q27" t="n">
        <v>1261.9</v>
      </c>
      <c r="R27" t="n">
        <v>132.2</v>
      </c>
      <c r="S27" t="n">
        <v>108.84</v>
      </c>
      <c r="T27" t="n">
        <v>10733.85</v>
      </c>
      <c r="U27" t="n">
        <v>0.82</v>
      </c>
      <c r="V27" t="n">
        <v>0.93</v>
      </c>
      <c r="W27" t="n">
        <v>20.71</v>
      </c>
      <c r="X27" t="n">
        <v>0.67</v>
      </c>
      <c r="Y27" t="n">
        <v>0.5</v>
      </c>
      <c r="Z27" t="n">
        <v>10</v>
      </c>
      <c r="AA27" t="n">
        <v>2287.57716975874</v>
      </c>
      <c r="AB27" t="n">
        <v>3129.964004446185</v>
      </c>
      <c r="AC27" t="n">
        <v>2831.244632793793</v>
      </c>
      <c r="AD27" t="n">
        <v>2287577.16975874</v>
      </c>
      <c r="AE27" t="n">
        <v>3129964.004446185</v>
      </c>
      <c r="AF27" t="n">
        <v>2.057779258560138e-06</v>
      </c>
      <c r="AG27" t="n">
        <v>3.374166666666667</v>
      </c>
      <c r="AH27" t="n">
        <v>2831244.632793793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2024-09-25T21:42:01Z</dcterms:created>
  <dcterms:modified xmlns:dcterms="http://purl.org/dc/terms/" xmlns:xsi="http://www.w3.org/2001/XMLSchema-instance" xsi:type="dcterms:W3CDTF">2024-09-25T21:42:01Z</dcterms:modified>
</cp:coreProperties>
</file>