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xVal>
          <yVal>
            <numRef>
              <f>gráficos!$B$7:$B$407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  <c r="AA2" t="n">
        <v>181.9586980195994</v>
      </c>
      <c r="AB2" t="n">
        <v>248.9639180815098</v>
      </c>
      <c r="AC2" t="n">
        <v>225.2031511629365</v>
      </c>
      <c r="AD2" t="n">
        <v>181958.6980195994</v>
      </c>
      <c r="AE2" t="n">
        <v>248963.9180815098</v>
      </c>
      <c r="AF2" t="n">
        <v>3.762204725668404e-06</v>
      </c>
      <c r="AG2" t="n">
        <v>0.6675</v>
      </c>
      <c r="AH2" t="n">
        <v>225203.1511629365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  <c r="AA3" t="n">
        <v>156.4884053794629</v>
      </c>
      <c r="AB3" t="n">
        <v>214.1143400212859</v>
      </c>
      <c r="AC3" t="n">
        <v>193.6795679210792</v>
      </c>
      <c r="AD3" t="n">
        <v>156488.4053794629</v>
      </c>
      <c r="AE3" t="n">
        <v>214114.3400212859</v>
      </c>
      <c r="AF3" t="n">
        <v>4.130572078780002e-06</v>
      </c>
      <c r="AG3" t="n">
        <v>0.6079166666666667</v>
      </c>
      <c r="AH3" t="n">
        <v>193679.5679210792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  <c r="AA4" t="n">
        <v>142.152546794583</v>
      </c>
      <c r="AB4" t="n">
        <v>194.4993858520186</v>
      </c>
      <c r="AC4" t="n">
        <v>175.9366374479595</v>
      </c>
      <c r="AD4" t="n">
        <v>142152.546794583</v>
      </c>
      <c r="AE4" t="n">
        <v>194499.3858520186</v>
      </c>
      <c r="AF4" t="n">
        <v>4.379545497579742e-06</v>
      </c>
      <c r="AG4" t="n">
        <v>0.5733333333333334</v>
      </c>
      <c r="AH4" t="n">
        <v>175936.6374479595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  <c r="AA5" t="n">
        <v>131.8033045509159</v>
      </c>
      <c r="AB5" t="n">
        <v>180.3390960378962</v>
      </c>
      <c r="AC5" t="n">
        <v>163.1277858196008</v>
      </c>
      <c r="AD5" t="n">
        <v>131803.3045509159</v>
      </c>
      <c r="AE5" t="n">
        <v>180339.0960378962</v>
      </c>
      <c r="AF5" t="n">
        <v>4.58012248566145e-06</v>
      </c>
      <c r="AG5" t="n">
        <v>0.5483333333333333</v>
      </c>
      <c r="AH5" t="n">
        <v>163127.7858196008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124.6399766439627</v>
      </c>
      <c r="AB6" t="n">
        <v>170.5379147718842</v>
      </c>
      <c r="AC6" t="n">
        <v>154.2620155375697</v>
      </c>
      <c r="AD6" t="n">
        <v>124639.9766439627</v>
      </c>
      <c r="AE6" t="n">
        <v>170537.9147718842</v>
      </c>
      <c r="AF6" t="n">
        <v>4.726215820730579e-06</v>
      </c>
      <c r="AG6" t="n">
        <v>0.53125</v>
      </c>
      <c r="AH6" t="n">
        <v>154262.0155375696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  <c r="AA7" t="n">
        <v>118.1099785808064</v>
      </c>
      <c r="AB7" t="n">
        <v>161.6032833386956</v>
      </c>
      <c r="AC7" t="n">
        <v>146.1800927885277</v>
      </c>
      <c r="AD7" t="n">
        <v>118109.9785808064</v>
      </c>
      <c r="AE7" t="n">
        <v>161603.2833386956</v>
      </c>
      <c r="AF7" t="n">
        <v>4.864474117202764e-06</v>
      </c>
      <c r="AG7" t="n">
        <v>0.51625</v>
      </c>
      <c r="AH7" t="n">
        <v>146180.0927885277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  <c r="AA8" t="n">
        <v>113.6248780646128</v>
      </c>
      <c r="AB8" t="n">
        <v>155.4665709437727</v>
      </c>
      <c r="AC8" t="n">
        <v>140.6290596116444</v>
      </c>
      <c r="AD8" t="n">
        <v>113624.8780646128</v>
      </c>
      <c r="AE8" t="n">
        <v>155466.5709437727</v>
      </c>
      <c r="AF8" t="n">
        <v>4.963617490217912e-06</v>
      </c>
      <c r="AG8" t="n">
        <v>0.5058333333333334</v>
      </c>
      <c r="AH8" t="n">
        <v>140629.0596116444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  <c r="AA9" t="n">
        <v>109.8326368761265</v>
      </c>
      <c r="AB9" t="n">
        <v>150.2778592478147</v>
      </c>
      <c r="AC9" t="n">
        <v>135.9355512775444</v>
      </c>
      <c r="AD9" t="n">
        <v>109832.6368761265</v>
      </c>
      <c r="AE9" t="n">
        <v>150277.8592478147</v>
      </c>
      <c r="AF9" t="n">
        <v>5.038231165471865e-06</v>
      </c>
      <c r="AG9" t="n">
        <v>0.4983333333333334</v>
      </c>
      <c r="AH9" t="n">
        <v>135935.5512775443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  <c r="AA10" t="n">
        <v>105.9155846183185</v>
      </c>
      <c r="AB10" t="n">
        <v>144.918375540535</v>
      </c>
      <c r="AC10" t="n">
        <v>131.0875691732031</v>
      </c>
      <c r="AD10" t="n">
        <v>105915.5846183185</v>
      </c>
      <c r="AE10" t="n">
        <v>144918.375540535</v>
      </c>
      <c r="AF10" t="n">
        <v>5.116039125692263e-06</v>
      </c>
      <c r="AG10" t="n">
        <v>0.4908333333333333</v>
      </c>
      <c r="AH10" t="n">
        <v>131087.5691732031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  <c r="AA11" t="n">
        <v>103.9611084259033</v>
      </c>
      <c r="AB11" t="n">
        <v>142.2441749886698</v>
      </c>
      <c r="AC11" t="n">
        <v>128.668590568743</v>
      </c>
      <c r="AD11" t="n">
        <v>103961.1084259034</v>
      </c>
      <c r="AE11" t="n">
        <v>142244.1749886698</v>
      </c>
      <c r="AF11" t="n">
        <v>5.157504560728385e-06</v>
      </c>
      <c r="AG11" t="n">
        <v>0.4870833333333333</v>
      </c>
      <c r="AH11" t="n">
        <v>128668.590568743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  <c r="AA12" t="n">
        <v>100.3583120305201</v>
      </c>
      <c r="AB12" t="n">
        <v>137.3146700163497</v>
      </c>
      <c r="AC12" t="n">
        <v>124.2095506323759</v>
      </c>
      <c r="AD12" t="n">
        <v>100358.3120305201</v>
      </c>
      <c r="AE12" t="n">
        <v>137314.6700163497</v>
      </c>
      <c r="AF12" t="n">
        <v>5.219401365644225e-06</v>
      </c>
      <c r="AG12" t="n">
        <v>0.48125</v>
      </c>
      <c r="AH12" t="n">
        <v>124209.5506323759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98.24445871894297</v>
      </c>
      <c r="AB13" t="n">
        <v>134.422402658825</v>
      </c>
      <c r="AC13" t="n">
        <v>121.5933172121296</v>
      </c>
      <c r="AD13" t="n">
        <v>98244.45871894296</v>
      </c>
      <c r="AE13" t="n">
        <v>134422.402658825</v>
      </c>
      <c r="AF13" t="n">
        <v>5.270509925107352e-06</v>
      </c>
      <c r="AG13" t="n">
        <v>0.4766666666666666</v>
      </c>
      <c r="AH13" t="n">
        <v>121593.3172121296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  <c r="AA14" t="n">
        <v>96.23741528113069</v>
      </c>
      <c r="AB14" t="n">
        <v>131.6762772827043</v>
      </c>
      <c r="AC14" t="n">
        <v>119.1092781876939</v>
      </c>
      <c r="AD14" t="n">
        <v>96237.4152811307</v>
      </c>
      <c r="AE14" t="n">
        <v>131676.2772827042</v>
      </c>
      <c r="AF14" t="n">
        <v>5.294256119008852e-06</v>
      </c>
      <c r="AG14" t="n">
        <v>0.4741666666666667</v>
      </c>
      <c r="AH14" t="n">
        <v>119109.2781876939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  <c r="AA15" t="n">
        <v>93.83728996120333</v>
      </c>
      <c r="AB15" t="n">
        <v>128.3923199339252</v>
      </c>
      <c r="AC15" t="n">
        <v>116.1387371192182</v>
      </c>
      <c r="AD15" t="n">
        <v>93837.28996120332</v>
      </c>
      <c r="AE15" t="n">
        <v>128392.3199339252</v>
      </c>
      <c r="AF15" t="n">
        <v>5.345123600361304e-06</v>
      </c>
      <c r="AG15" t="n">
        <v>0.47</v>
      </c>
      <c r="AH15" t="n">
        <v>116138.7371192182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  <c r="AA16" t="n">
        <v>93.13217918661523</v>
      </c>
      <c r="AB16" t="n">
        <v>127.4275562648424</v>
      </c>
      <c r="AC16" t="n">
        <v>115.266049140658</v>
      </c>
      <c r="AD16" t="n">
        <v>93132.17918661523</v>
      </c>
      <c r="AE16" t="n">
        <v>127427.5562648424</v>
      </c>
      <c r="AF16" t="n">
        <v>5.340965002952159e-06</v>
      </c>
      <c r="AG16" t="n">
        <v>0.47</v>
      </c>
      <c r="AH16" t="n">
        <v>115266.049140658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  <c r="AA17" t="n">
        <v>92.33304382970579</v>
      </c>
      <c r="AB17" t="n">
        <v>126.3341440141556</v>
      </c>
      <c r="AC17" t="n">
        <v>114.2769906205627</v>
      </c>
      <c r="AD17" t="n">
        <v>92333.04382970578</v>
      </c>
      <c r="AE17" t="n">
        <v>126334.1440141556</v>
      </c>
      <c r="AF17" t="n">
        <v>5.367363056071085e-06</v>
      </c>
      <c r="AG17" t="n">
        <v>0.4679166666666667</v>
      </c>
      <c r="AH17" t="n">
        <v>114276.9906205627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  <c r="AA18" t="n">
        <v>92.50778388933604</v>
      </c>
      <c r="AB18" t="n">
        <v>126.573231072729</v>
      </c>
      <c r="AC18" t="n">
        <v>114.4932595458267</v>
      </c>
      <c r="AD18" t="n">
        <v>92507.78388933605</v>
      </c>
      <c r="AE18" t="n">
        <v>126573.231072729</v>
      </c>
      <c r="AF18" t="n">
        <v>5.365253622602678e-06</v>
      </c>
      <c r="AG18" t="n">
        <v>0.4679166666666667</v>
      </c>
      <c r="AH18" t="n">
        <v>114493.2595458267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4.6709</v>
      </c>
      <c r="E2" t="n">
        <v>21.41</v>
      </c>
      <c r="F2" t="n">
        <v>10.69</v>
      </c>
      <c r="G2" t="n">
        <v>4.61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191.92</v>
      </c>
      <c r="Q2" t="n">
        <v>1362.48</v>
      </c>
      <c r="R2" t="n">
        <v>116.28</v>
      </c>
      <c r="S2" t="n">
        <v>25.13</v>
      </c>
      <c r="T2" t="n">
        <v>44315.98</v>
      </c>
      <c r="U2" t="n">
        <v>0.22</v>
      </c>
      <c r="V2" t="n">
        <v>0.67</v>
      </c>
      <c r="W2" t="n">
        <v>1.4</v>
      </c>
      <c r="X2" t="n">
        <v>2.86</v>
      </c>
      <c r="Y2" t="n">
        <v>1</v>
      </c>
      <c r="Z2" t="n">
        <v>10</v>
      </c>
      <c r="AA2" t="n">
        <v>335.905961570571</v>
      </c>
      <c r="AB2" t="n">
        <v>459.6013557459993</v>
      </c>
      <c r="AC2" t="n">
        <v>415.7376474081545</v>
      </c>
      <c r="AD2" t="n">
        <v>335905.961570571</v>
      </c>
      <c r="AE2" t="n">
        <v>459601.3557459993</v>
      </c>
      <c r="AF2" t="n">
        <v>2.390390073198783e-06</v>
      </c>
      <c r="AG2" t="n">
        <v>0.8920833333333333</v>
      </c>
      <c r="AH2" t="n">
        <v>415737.6474081546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5.3603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177.39</v>
      </c>
      <c r="Q3" t="n">
        <v>1361.9</v>
      </c>
      <c r="R3" t="n">
        <v>92.44</v>
      </c>
      <c r="S3" t="n">
        <v>25.13</v>
      </c>
      <c r="T3" t="n">
        <v>32577.7</v>
      </c>
      <c r="U3" t="n">
        <v>0.27</v>
      </c>
      <c r="V3" t="n">
        <v>0.72</v>
      </c>
      <c r="W3" t="n">
        <v>1.35</v>
      </c>
      <c r="X3" t="n">
        <v>2.11</v>
      </c>
      <c r="Y3" t="n">
        <v>1</v>
      </c>
      <c r="Z3" t="n">
        <v>10</v>
      </c>
      <c r="AA3" t="n">
        <v>271.8326622349863</v>
      </c>
      <c r="AB3" t="n">
        <v>371.9334408805852</v>
      </c>
      <c r="AC3" t="n">
        <v>336.4366352948041</v>
      </c>
      <c r="AD3" t="n">
        <v>271832.6622349863</v>
      </c>
      <c r="AE3" t="n">
        <v>371933.4408805852</v>
      </c>
      <c r="AF3" t="n">
        <v>2.743198935829805e-06</v>
      </c>
      <c r="AG3" t="n">
        <v>0.7775</v>
      </c>
      <c r="AH3" t="n">
        <v>336436.6352948041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5.8652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168.5</v>
      </c>
      <c r="Q4" t="n">
        <v>1361.65</v>
      </c>
      <c r="R4" t="n">
        <v>78.59</v>
      </c>
      <c r="S4" t="n">
        <v>25.13</v>
      </c>
      <c r="T4" t="n">
        <v>25757.86</v>
      </c>
      <c r="U4" t="n">
        <v>0.32</v>
      </c>
      <c r="V4" t="n">
        <v>0.76</v>
      </c>
      <c r="W4" t="n">
        <v>1.32</v>
      </c>
      <c r="X4" t="n">
        <v>1.67</v>
      </c>
      <c r="Y4" t="n">
        <v>1</v>
      </c>
      <c r="Z4" t="n">
        <v>10</v>
      </c>
      <c r="AA4" t="n">
        <v>236.9182849555646</v>
      </c>
      <c r="AB4" t="n">
        <v>324.1620495731124</v>
      </c>
      <c r="AC4" t="n">
        <v>293.2244785262449</v>
      </c>
      <c r="AD4" t="n">
        <v>236918.2849555647</v>
      </c>
      <c r="AE4" t="n">
        <v>324162.0495731125</v>
      </c>
      <c r="AF4" t="n">
        <v>3.001587672038686e-06</v>
      </c>
      <c r="AG4" t="n">
        <v>0.7104166666666667</v>
      </c>
      <c r="AH4" t="n">
        <v>293224.4785262449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6.2688</v>
      </c>
      <c r="E5" t="n">
        <v>15.95</v>
      </c>
      <c r="F5" t="n">
        <v>9.18</v>
      </c>
      <c r="G5" t="n">
        <v>8.1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161.82</v>
      </c>
      <c r="Q5" t="n">
        <v>1361.66</v>
      </c>
      <c r="R5" t="n">
        <v>69.06</v>
      </c>
      <c r="S5" t="n">
        <v>25.13</v>
      </c>
      <c r="T5" t="n">
        <v>21062.6</v>
      </c>
      <c r="U5" t="n">
        <v>0.36</v>
      </c>
      <c r="V5" t="n">
        <v>0.78</v>
      </c>
      <c r="W5" t="n">
        <v>1.29</v>
      </c>
      <c r="X5" t="n">
        <v>1.36</v>
      </c>
      <c r="Y5" t="n">
        <v>1</v>
      </c>
      <c r="Z5" t="n">
        <v>10</v>
      </c>
      <c r="AA5" t="n">
        <v>213.6503601914352</v>
      </c>
      <c r="AB5" t="n">
        <v>292.3258484024533</v>
      </c>
      <c r="AC5" t="n">
        <v>264.4266797129143</v>
      </c>
      <c r="AD5" t="n">
        <v>213650.3601914352</v>
      </c>
      <c r="AE5" t="n">
        <v>292325.8484024533</v>
      </c>
      <c r="AF5" t="n">
        <v>3.208134897100886e-06</v>
      </c>
      <c r="AG5" t="n">
        <v>0.6645833333333333</v>
      </c>
      <c r="AH5" t="n">
        <v>264426.6797129143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6.5779</v>
      </c>
      <c r="E6" t="n">
        <v>15.2</v>
      </c>
      <c r="F6" t="n">
        <v>8.98</v>
      </c>
      <c r="G6" t="n">
        <v>9.289999999999999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157.47</v>
      </c>
      <c r="Q6" t="n">
        <v>1361.65</v>
      </c>
      <c r="R6" t="n">
        <v>63.12</v>
      </c>
      <c r="S6" t="n">
        <v>25.13</v>
      </c>
      <c r="T6" t="n">
        <v>18140.46</v>
      </c>
      <c r="U6" t="n">
        <v>0.4</v>
      </c>
      <c r="V6" t="n">
        <v>0.8</v>
      </c>
      <c r="W6" t="n">
        <v>1.27</v>
      </c>
      <c r="X6" t="n">
        <v>1.16</v>
      </c>
      <c r="Y6" t="n">
        <v>1</v>
      </c>
      <c r="Z6" t="n">
        <v>10</v>
      </c>
      <c r="AA6" t="n">
        <v>198.701906438701</v>
      </c>
      <c r="AB6" t="n">
        <v>271.8727144987367</v>
      </c>
      <c r="AC6" t="n">
        <v>245.9255642028082</v>
      </c>
      <c r="AD6" t="n">
        <v>198701.906438701</v>
      </c>
      <c r="AE6" t="n">
        <v>271872.7144987367</v>
      </c>
      <c r="AF6" t="n">
        <v>3.366320593995648e-06</v>
      </c>
      <c r="AG6" t="n">
        <v>0.6333333333333333</v>
      </c>
      <c r="AH6" t="n">
        <v>245925.5642028082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6.857</v>
      </c>
      <c r="E7" t="n">
        <v>14.58</v>
      </c>
      <c r="F7" t="n">
        <v>8.81</v>
      </c>
      <c r="G7" t="n">
        <v>10.57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153.53</v>
      </c>
      <c r="Q7" t="n">
        <v>1361.71</v>
      </c>
      <c r="R7" t="n">
        <v>57.35</v>
      </c>
      <c r="S7" t="n">
        <v>25.13</v>
      </c>
      <c r="T7" t="n">
        <v>15298.23</v>
      </c>
      <c r="U7" t="n">
        <v>0.44</v>
      </c>
      <c r="V7" t="n">
        <v>0.82</v>
      </c>
      <c r="W7" t="n">
        <v>1.26</v>
      </c>
      <c r="X7" t="n">
        <v>0.99</v>
      </c>
      <c r="Y7" t="n">
        <v>1</v>
      </c>
      <c r="Z7" t="n">
        <v>10</v>
      </c>
      <c r="AA7" t="n">
        <v>186.4211736943764</v>
      </c>
      <c r="AB7" t="n">
        <v>255.0696741702689</v>
      </c>
      <c r="AC7" t="n">
        <v>230.7261824600689</v>
      </c>
      <c r="AD7" t="n">
        <v>186421.1736943764</v>
      </c>
      <c r="AE7" t="n">
        <v>255069.6741702689</v>
      </c>
      <c r="AF7" t="n">
        <v>3.50915342480551e-06</v>
      </c>
      <c r="AG7" t="n">
        <v>0.6075</v>
      </c>
      <c r="AH7" t="n">
        <v>230726.1824600688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7.0374</v>
      </c>
      <c r="E8" t="n">
        <v>14.21</v>
      </c>
      <c r="F8" t="n">
        <v>8.710000000000001</v>
      </c>
      <c r="G8" t="n">
        <v>11.62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150.83</v>
      </c>
      <c r="Q8" t="n">
        <v>1361.53</v>
      </c>
      <c r="R8" t="n">
        <v>54.58</v>
      </c>
      <c r="S8" t="n">
        <v>25.13</v>
      </c>
      <c r="T8" t="n">
        <v>13937.18</v>
      </c>
      <c r="U8" t="n">
        <v>0.46</v>
      </c>
      <c r="V8" t="n">
        <v>0.83</v>
      </c>
      <c r="W8" t="n">
        <v>1.25</v>
      </c>
      <c r="X8" t="n">
        <v>0.89</v>
      </c>
      <c r="Y8" t="n">
        <v>1</v>
      </c>
      <c r="Z8" t="n">
        <v>10</v>
      </c>
      <c r="AA8" t="n">
        <v>178.9477951254777</v>
      </c>
      <c r="AB8" t="n">
        <v>244.8442679101136</v>
      </c>
      <c r="AC8" t="n">
        <v>221.4766746219317</v>
      </c>
      <c r="AD8" t="n">
        <v>178947.7951254777</v>
      </c>
      <c r="AE8" t="n">
        <v>244844.2679101136</v>
      </c>
      <c r="AF8" t="n">
        <v>3.601475326196047e-06</v>
      </c>
      <c r="AG8" t="n">
        <v>0.5920833333333334</v>
      </c>
      <c r="AH8" t="n">
        <v>221476.6746219317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7.2381</v>
      </c>
      <c r="E9" t="n">
        <v>13.82</v>
      </c>
      <c r="F9" t="n">
        <v>8.6</v>
      </c>
      <c r="G9" t="n">
        <v>12.89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147.79</v>
      </c>
      <c r="Q9" t="n">
        <v>1361.6</v>
      </c>
      <c r="R9" t="n">
        <v>50.99</v>
      </c>
      <c r="S9" t="n">
        <v>25.13</v>
      </c>
      <c r="T9" t="n">
        <v>12164.3</v>
      </c>
      <c r="U9" t="n">
        <v>0.49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171.0517499646625</v>
      </c>
      <c r="AB9" t="n">
        <v>234.0405505721645</v>
      </c>
      <c r="AC9" t="n">
        <v>211.7040489036005</v>
      </c>
      <c r="AD9" t="n">
        <v>171051.7499646625</v>
      </c>
      <c r="AE9" t="n">
        <v>234040.5505721645</v>
      </c>
      <c r="AF9" t="n">
        <v>3.704186000304033e-06</v>
      </c>
      <c r="AG9" t="n">
        <v>0.5758333333333333</v>
      </c>
      <c r="AH9" t="n">
        <v>211704.0489036005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7.3955</v>
      </c>
      <c r="E10" t="n">
        <v>13.52</v>
      </c>
      <c r="F10" t="n">
        <v>8.52</v>
      </c>
      <c r="G10" t="n">
        <v>14.21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145.78</v>
      </c>
      <c r="Q10" t="n">
        <v>1361.44</v>
      </c>
      <c r="R10" t="n">
        <v>48.53</v>
      </c>
      <c r="S10" t="n">
        <v>25.13</v>
      </c>
      <c r="T10" t="n">
        <v>10955.21</v>
      </c>
      <c r="U10" t="n">
        <v>0.52</v>
      </c>
      <c r="V10" t="n">
        <v>0.84</v>
      </c>
      <c r="W10" t="n">
        <v>1.24</v>
      </c>
      <c r="X10" t="n">
        <v>0.7</v>
      </c>
      <c r="Y10" t="n">
        <v>1</v>
      </c>
      <c r="Z10" t="n">
        <v>10</v>
      </c>
      <c r="AA10" t="n">
        <v>165.4686159530224</v>
      </c>
      <c r="AB10" t="n">
        <v>226.4014603069534</v>
      </c>
      <c r="AC10" t="n">
        <v>204.7940226917682</v>
      </c>
      <c r="AD10" t="n">
        <v>165468.6159530224</v>
      </c>
      <c r="AE10" t="n">
        <v>226401.4603069534</v>
      </c>
      <c r="AF10" t="n">
        <v>3.78473737102948e-06</v>
      </c>
      <c r="AG10" t="n">
        <v>0.5633333333333334</v>
      </c>
      <c r="AH10" t="n">
        <v>204794.0226917682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7.5223</v>
      </c>
      <c r="E11" t="n">
        <v>13.29</v>
      </c>
      <c r="F11" t="n">
        <v>8.460000000000001</v>
      </c>
      <c r="G11" t="n">
        <v>15.39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143.65</v>
      </c>
      <c r="Q11" t="n">
        <v>1361.38</v>
      </c>
      <c r="R11" t="n">
        <v>46.72</v>
      </c>
      <c r="S11" t="n">
        <v>25.13</v>
      </c>
      <c r="T11" t="n">
        <v>10067.9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160.7988166865076</v>
      </c>
      <c r="AB11" t="n">
        <v>220.0120349335073</v>
      </c>
      <c r="AC11" t="n">
        <v>199.0143951083469</v>
      </c>
      <c r="AD11" t="n">
        <v>160798.8166865076</v>
      </c>
      <c r="AE11" t="n">
        <v>220012.0349335073</v>
      </c>
      <c r="AF11" t="n">
        <v>3.849628818348328e-06</v>
      </c>
      <c r="AG11" t="n">
        <v>0.55375</v>
      </c>
      <c r="AH11" t="n">
        <v>199014.3951083469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7.6581</v>
      </c>
      <c r="E12" t="n">
        <v>13.06</v>
      </c>
      <c r="F12" t="n">
        <v>8.390000000000001</v>
      </c>
      <c r="G12" t="n">
        <v>16.79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141.42</v>
      </c>
      <c r="Q12" t="n">
        <v>1361.55</v>
      </c>
      <c r="R12" t="n">
        <v>44.67</v>
      </c>
      <c r="S12" t="n">
        <v>25.13</v>
      </c>
      <c r="T12" t="n">
        <v>9057.790000000001</v>
      </c>
      <c r="U12" t="n">
        <v>0.5600000000000001</v>
      </c>
      <c r="V12" t="n">
        <v>0.86</v>
      </c>
      <c r="W12" t="n">
        <v>1.22</v>
      </c>
      <c r="X12" t="n">
        <v>0.57</v>
      </c>
      <c r="Y12" t="n">
        <v>1</v>
      </c>
      <c r="Z12" t="n">
        <v>10</v>
      </c>
      <c r="AA12" t="n">
        <v>155.9751429761496</v>
      </c>
      <c r="AB12" t="n">
        <v>213.4120717575338</v>
      </c>
      <c r="AC12" t="n">
        <v>193.0443231547797</v>
      </c>
      <c r="AD12" t="n">
        <v>155975.1429761496</v>
      </c>
      <c r="AE12" t="n">
        <v>213412.0717575338</v>
      </c>
      <c r="AF12" t="n">
        <v>3.919126125492645e-06</v>
      </c>
      <c r="AG12" t="n">
        <v>0.5441666666666667</v>
      </c>
      <c r="AH12" t="n">
        <v>193044.3231547797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7.7378</v>
      </c>
      <c r="E13" t="n">
        <v>12.92</v>
      </c>
      <c r="F13" t="n">
        <v>8.369999999999999</v>
      </c>
      <c r="G13" t="n">
        <v>17.94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140.19</v>
      </c>
      <c r="Q13" t="n">
        <v>1361.56</v>
      </c>
      <c r="R13" t="n">
        <v>43.52</v>
      </c>
      <c r="S13" t="n">
        <v>25.13</v>
      </c>
      <c r="T13" t="n">
        <v>8492.65</v>
      </c>
      <c r="U13" t="n">
        <v>0.58</v>
      </c>
      <c r="V13" t="n">
        <v>0.86</v>
      </c>
      <c r="W13" t="n">
        <v>1.23</v>
      </c>
      <c r="X13" t="n">
        <v>0.55</v>
      </c>
      <c r="Y13" t="n">
        <v>1</v>
      </c>
      <c r="Z13" t="n">
        <v>10</v>
      </c>
      <c r="AA13" t="n">
        <v>153.3966817711799</v>
      </c>
      <c r="AB13" t="n">
        <v>209.884107383216</v>
      </c>
      <c r="AC13" t="n">
        <v>189.8530627488166</v>
      </c>
      <c r="AD13" t="n">
        <v>153396.6817711799</v>
      </c>
      <c r="AE13" t="n">
        <v>209884.107383216</v>
      </c>
      <c r="AF13" t="n">
        <v>3.959913573058199e-06</v>
      </c>
      <c r="AG13" t="n">
        <v>0.5383333333333333</v>
      </c>
      <c r="AH13" t="n">
        <v>189853.0627488166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7.8331</v>
      </c>
      <c r="E14" t="n">
        <v>12.77</v>
      </c>
      <c r="F14" t="n">
        <v>8.32</v>
      </c>
      <c r="G14" t="n">
        <v>19.21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138.48</v>
      </c>
      <c r="Q14" t="n">
        <v>1361.44</v>
      </c>
      <c r="R14" t="n">
        <v>42.28</v>
      </c>
      <c r="S14" t="n">
        <v>25.13</v>
      </c>
      <c r="T14" t="n">
        <v>7880.44</v>
      </c>
      <c r="U14" t="n">
        <v>0.59</v>
      </c>
      <c r="V14" t="n">
        <v>0.86</v>
      </c>
      <c r="W14" t="n">
        <v>1.22</v>
      </c>
      <c r="X14" t="n">
        <v>0.5</v>
      </c>
      <c r="Y14" t="n">
        <v>1</v>
      </c>
      <c r="Z14" t="n">
        <v>10</v>
      </c>
      <c r="AA14" t="n">
        <v>150.0728477682977</v>
      </c>
      <c r="AB14" t="n">
        <v>205.3362910632678</v>
      </c>
      <c r="AC14" t="n">
        <v>185.7392836355425</v>
      </c>
      <c r="AD14" t="n">
        <v>150072.8477682977</v>
      </c>
      <c r="AE14" t="n">
        <v>205336.2910632678</v>
      </c>
      <c r="AF14" t="n">
        <v>4.008684510987901e-06</v>
      </c>
      <c r="AG14" t="n">
        <v>0.5320833333333334</v>
      </c>
      <c r="AH14" t="n">
        <v>185739.2836355425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7.9341</v>
      </c>
      <c r="E15" t="n">
        <v>12.6</v>
      </c>
      <c r="F15" t="n">
        <v>8.27</v>
      </c>
      <c r="G15" t="n">
        <v>20.68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136.32</v>
      </c>
      <c r="Q15" t="n">
        <v>1361.44</v>
      </c>
      <c r="R15" t="n">
        <v>40.67</v>
      </c>
      <c r="S15" t="n">
        <v>25.13</v>
      </c>
      <c r="T15" t="n">
        <v>7084.09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146.4095508773236</v>
      </c>
      <c r="AB15" t="n">
        <v>200.3240066437869</v>
      </c>
      <c r="AC15" t="n">
        <v>181.20536460627</v>
      </c>
      <c r="AD15" t="n">
        <v>146409.5508773236</v>
      </c>
      <c r="AE15" t="n">
        <v>200324.0066437869</v>
      </c>
      <c r="AF15" t="n">
        <v>4.060372493473733e-06</v>
      </c>
      <c r="AG15" t="n">
        <v>0.525</v>
      </c>
      <c r="AH15" t="n">
        <v>181205.36460627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7.9699</v>
      </c>
      <c r="E16" t="n">
        <v>12.55</v>
      </c>
      <c r="F16" t="n">
        <v>8.27</v>
      </c>
      <c r="G16" t="n">
        <v>21.58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135.52</v>
      </c>
      <c r="Q16" t="n">
        <v>1361.4</v>
      </c>
      <c r="R16" t="n">
        <v>40.71</v>
      </c>
      <c r="S16" t="n">
        <v>25.13</v>
      </c>
      <c r="T16" t="n">
        <v>7113.15</v>
      </c>
      <c r="U16" t="n">
        <v>0.62</v>
      </c>
      <c r="V16" t="n">
        <v>0.87</v>
      </c>
      <c r="W16" t="n">
        <v>1.22</v>
      </c>
      <c r="X16" t="n">
        <v>0.45</v>
      </c>
      <c r="Y16" t="n">
        <v>1</v>
      </c>
      <c r="Z16" t="n">
        <v>10</v>
      </c>
      <c r="AA16" t="n">
        <v>145.2131857868607</v>
      </c>
      <c r="AB16" t="n">
        <v>198.6870871471136</v>
      </c>
      <c r="AC16" t="n">
        <v>179.7246704089276</v>
      </c>
      <c r="AD16" t="n">
        <v>145213.1857868607</v>
      </c>
      <c r="AE16" t="n">
        <v>198687.0871471136</v>
      </c>
      <c r="AF16" t="n">
        <v>4.078693580335049e-06</v>
      </c>
      <c r="AG16" t="n">
        <v>0.5229166666666667</v>
      </c>
      <c r="AH16" t="n">
        <v>179724.6704089276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8.023199999999999</v>
      </c>
      <c r="E17" t="n">
        <v>12.46</v>
      </c>
      <c r="F17" t="n">
        <v>8.24</v>
      </c>
      <c r="G17" t="n">
        <v>22.48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133.69</v>
      </c>
      <c r="Q17" t="n">
        <v>1361.5</v>
      </c>
      <c r="R17" t="n">
        <v>39.91</v>
      </c>
      <c r="S17" t="n">
        <v>25.13</v>
      </c>
      <c r="T17" t="n">
        <v>6717.15</v>
      </c>
      <c r="U17" t="n">
        <v>0.63</v>
      </c>
      <c r="V17" t="n">
        <v>0.87</v>
      </c>
      <c r="W17" t="n">
        <v>1.21</v>
      </c>
      <c r="X17" t="n">
        <v>0.42</v>
      </c>
      <c r="Y17" t="n">
        <v>1</v>
      </c>
      <c r="Z17" t="n">
        <v>10</v>
      </c>
      <c r="AA17" t="n">
        <v>142.8443559619612</v>
      </c>
      <c r="AB17" t="n">
        <v>195.4459496752914</v>
      </c>
      <c r="AC17" t="n">
        <v>176.7928625484502</v>
      </c>
      <c r="AD17" t="n">
        <v>142844.3559619612</v>
      </c>
      <c r="AE17" t="n">
        <v>195445.9496752915</v>
      </c>
      <c r="AF17" t="n">
        <v>4.105970505745889e-06</v>
      </c>
      <c r="AG17" t="n">
        <v>0.5191666666666667</v>
      </c>
      <c r="AH17" t="n">
        <v>176792.8625484502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8.123799999999999</v>
      </c>
      <c r="E18" t="n">
        <v>12.31</v>
      </c>
      <c r="F18" t="n">
        <v>8.199999999999999</v>
      </c>
      <c r="G18" t="n">
        <v>24.6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131.89</v>
      </c>
      <c r="Q18" t="n">
        <v>1361.48</v>
      </c>
      <c r="R18" t="n">
        <v>38.52</v>
      </c>
      <c r="S18" t="n">
        <v>25.13</v>
      </c>
      <c r="T18" t="n">
        <v>6030.36</v>
      </c>
      <c r="U18" t="n">
        <v>0.65</v>
      </c>
      <c r="V18" t="n">
        <v>0.88</v>
      </c>
      <c r="W18" t="n">
        <v>1.21</v>
      </c>
      <c r="X18" t="n">
        <v>0.38</v>
      </c>
      <c r="Y18" t="n">
        <v>1</v>
      </c>
      <c r="Z18" t="n">
        <v>10</v>
      </c>
      <c r="AA18" t="n">
        <v>139.6644527406549</v>
      </c>
      <c r="AB18" t="n">
        <v>191.0950658004731</v>
      </c>
      <c r="AC18" t="n">
        <v>172.8572209241392</v>
      </c>
      <c r="AD18" t="n">
        <v>139664.4527406549</v>
      </c>
      <c r="AE18" t="n">
        <v>191095.0658004731</v>
      </c>
      <c r="AF18" t="n">
        <v>4.15745378335059e-06</v>
      </c>
      <c r="AG18" t="n">
        <v>0.5129166666666667</v>
      </c>
      <c r="AH18" t="n">
        <v>172857.2209241392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8.1738</v>
      </c>
      <c r="E19" t="n">
        <v>12.23</v>
      </c>
      <c r="F19" t="n">
        <v>8.18</v>
      </c>
      <c r="G19" t="n">
        <v>25.84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130.64</v>
      </c>
      <c r="Q19" t="n">
        <v>1361.44</v>
      </c>
      <c r="R19" t="n">
        <v>37.77</v>
      </c>
      <c r="S19" t="n">
        <v>25.13</v>
      </c>
      <c r="T19" t="n">
        <v>5662.17</v>
      </c>
      <c r="U19" t="n">
        <v>0.67</v>
      </c>
      <c r="V19" t="n">
        <v>0.88</v>
      </c>
      <c r="W19" t="n">
        <v>1.21</v>
      </c>
      <c r="X19" t="n">
        <v>0.36</v>
      </c>
      <c r="Y19" t="n">
        <v>1</v>
      </c>
      <c r="Z19" t="n">
        <v>10</v>
      </c>
      <c r="AA19" t="n">
        <v>137.8730375452096</v>
      </c>
      <c r="AB19" t="n">
        <v>188.6439724984056</v>
      </c>
      <c r="AC19" t="n">
        <v>170.6400565266891</v>
      </c>
      <c r="AD19" t="n">
        <v>137873.0375452096</v>
      </c>
      <c r="AE19" t="n">
        <v>188643.9724984056</v>
      </c>
      <c r="AF19" t="n">
        <v>4.183041893492091e-06</v>
      </c>
      <c r="AG19" t="n">
        <v>0.5095833333333334</v>
      </c>
      <c r="AH19" t="n">
        <v>170640.0565266891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8.222200000000001</v>
      </c>
      <c r="E20" t="n">
        <v>12.16</v>
      </c>
      <c r="F20" t="n">
        <v>8.16</v>
      </c>
      <c r="G20" t="n">
        <v>27.22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128.66</v>
      </c>
      <c r="Q20" t="n">
        <v>1361.34</v>
      </c>
      <c r="R20" t="n">
        <v>37.38</v>
      </c>
      <c r="S20" t="n">
        <v>25.13</v>
      </c>
      <c r="T20" t="n">
        <v>5469.06</v>
      </c>
      <c r="U20" t="n">
        <v>0.67</v>
      </c>
      <c r="V20" t="n">
        <v>0.88</v>
      </c>
      <c r="W20" t="n">
        <v>1.21</v>
      </c>
      <c r="X20" t="n">
        <v>0.34</v>
      </c>
      <c r="Y20" t="n">
        <v>1</v>
      </c>
      <c r="Z20" t="n">
        <v>10</v>
      </c>
      <c r="AA20" t="n">
        <v>135.6492737959654</v>
      </c>
      <c r="AB20" t="n">
        <v>185.6013208311584</v>
      </c>
      <c r="AC20" t="n">
        <v>167.8877912641747</v>
      </c>
      <c r="AD20" t="n">
        <v>135649.2737959654</v>
      </c>
      <c r="AE20" t="n">
        <v>185601.3208311584</v>
      </c>
      <c r="AF20" t="n">
        <v>4.207811184109065e-06</v>
      </c>
      <c r="AG20" t="n">
        <v>0.5066666666666667</v>
      </c>
      <c r="AH20" t="n">
        <v>167887.7912641747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8.271100000000001</v>
      </c>
      <c r="E21" t="n">
        <v>12.09</v>
      </c>
      <c r="F21" t="n">
        <v>8.15</v>
      </c>
      <c r="G21" t="n">
        <v>28.76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128.09</v>
      </c>
      <c r="Q21" t="n">
        <v>1361.36</v>
      </c>
      <c r="R21" t="n">
        <v>36.72</v>
      </c>
      <c r="S21" t="n">
        <v>25.13</v>
      </c>
      <c r="T21" t="n">
        <v>5147.27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134.4252968043139</v>
      </c>
      <c r="AB21" t="n">
        <v>183.9266215131277</v>
      </c>
      <c r="AC21" t="n">
        <v>166.372922898601</v>
      </c>
      <c r="AD21" t="n">
        <v>134425.2968043139</v>
      </c>
      <c r="AE21" t="n">
        <v>183926.6215131277</v>
      </c>
      <c r="AF21" t="n">
        <v>4.232836355827454e-06</v>
      </c>
      <c r="AG21" t="n">
        <v>0.50375</v>
      </c>
      <c r="AH21" t="n">
        <v>166372.922898601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8.3299</v>
      </c>
      <c r="E22" t="n">
        <v>12</v>
      </c>
      <c r="F22" t="n">
        <v>8.119999999999999</v>
      </c>
      <c r="G22" t="n">
        <v>30.45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125.6</v>
      </c>
      <c r="Q22" t="n">
        <v>1361.36</v>
      </c>
      <c r="R22" t="n">
        <v>36.2</v>
      </c>
      <c r="S22" t="n">
        <v>25.13</v>
      </c>
      <c r="T22" t="n">
        <v>4892.62</v>
      </c>
      <c r="U22" t="n">
        <v>0.6899999999999999</v>
      </c>
      <c r="V22" t="n">
        <v>0.89</v>
      </c>
      <c r="W22" t="n">
        <v>1.2</v>
      </c>
      <c r="X22" t="n">
        <v>0.3</v>
      </c>
      <c r="Y22" t="n">
        <v>1</v>
      </c>
      <c r="Z22" t="n">
        <v>10</v>
      </c>
      <c r="AA22" t="n">
        <v>131.5927106638393</v>
      </c>
      <c r="AB22" t="n">
        <v>180.0509521908515</v>
      </c>
      <c r="AC22" t="n">
        <v>162.8671420169056</v>
      </c>
      <c r="AD22" t="n">
        <v>131592.7106638393</v>
      </c>
      <c r="AE22" t="n">
        <v>180050.9521908515</v>
      </c>
      <c r="AF22" t="n">
        <v>4.262927973353859e-06</v>
      </c>
      <c r="AG22" t="n">
        <v>0.5</v>
      </c>
      <c r="AH22" t="n">
        <v>162867.1420169056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8.3225</v>
      </c>
      <c r="E23" t="n">
        <v>12.02</v>
      </c>
      <c r="F23" t="n">
        <v>8.130000000000001</v>
      </c>
      <c r="G23" t="n">
        <v>30.49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125.84</v>
      </c>
      <c r="Q23" t="n">
        <v>1361.46</v>
      </c>
      <c r="R23" t="n">
        <v>36.37</v>
      </c>
      <c r="S23" t="n">
        <v>25.13</v>
      </c>
      <c r="T23" t="n">
        <v>4973.31</v>
      </c>
      <c r="U23" t="n">
        <v>0.6899999999999999</v>
      </c>
      <c r="V23" t="n">
        <v>0.88</v>
      </c>
      <c r="W23" t="n">
        <v>1.21</v>
      </c>
      <c r="X23" t="n">
        <v>0.31</v>
      </c>
      <c r="Y23" t="n">
        <v>1</v>
      </c>
      <c r="Z23" t="n">
        <v>10</v>
      </c>
      <c r="AA23" t="n">
        <v>132.0248801789129</v>
      </c>
      <c r="AB23" t="n">
        <v>180.6422655873482</v>
      </c>
      <c r="AC23" t="n">
        <v>163.4020212927544</v>
      </c>
      <c r="AD23" t="n">
        <v>132024.8801789129</v>
      </c>
      <c r="AE23" t="n">
        <v>180642.2655873482</v>
      </c>
      <c r="AF23" t="n">
        <v>4.259140933052916e-06</v>
      </c>
      <c r="AG23" t="n">
        <v>0.5008333333333334</v>
      </c>
      <c r="AH23" t="n">
        <v>163402.0212927544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8.380100000000001</v>
      </c>
      <c r="E24" t="n">
        <v>11.93</v>
      </c>
      <c r="F24" t="n">
        <v>8.1</v>
      </c>
      <c r="G24" t="n">
        <v>32.41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124.81</v>
      </c>
      <c r="Q24" t="n">
        <v>1361.34</v>
      </c>
      <c r="R24" t="n">
        <v>35.45</v>
      </c>
      <c r="S24" t="n">
        <v>25.13</v>
      </c>
      <c r="T24" t="n">
        <v>4523.24</v>
      </c>
      <c r="U24" t="n">
        <v>0.71</v>
      </c>
      <c r="V24" t="n">
        <v>0.89</v>
      </c>
      <c r="W24" t="n">
        <v>1.21</v>
      </c>
      <c r="X24" t="n">
        <v>0.28</v>
      </c>
      <c r="Y24" t="n">
        <v>1</v>
      </c>
      <c r="Z24" t="n">
        <v>10</v>
      </c>
      <c r="AA24" t="n">
        <v>130.1912233747106</v>
      </c>
      <c r="AB24" t="n">
        <v>178.1333754526111</v>
      </c>
      <c r="AC24" t="n">
        <v>161.1325761112263</v>
      </c>
      <c r="AD24" t="n">
        <v>130191.2233747106</v>
      </c>
      <c r="AE24" t="n">
        <v>178133.3754526111</v>
      </c>
      <c r="AF24" t="n">
        <v>4.288618435935926e-06</v>
      </c>
      <c r="AG24" t="n">
        <v>0.4970833333333333</v>
      </c>
      <c r="AH24" t="n">
        <v>161132.5761112263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8.435700000000001</v>
      </c>
      <c r="E25" t="n">
        <v>11.85</v>
      </c>
      <c r="F25" t="n">
        <v>8.08</v>
      </c>
      <c r="G25" t="n">
        <v>34.63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12</v>
      </c>
      <c r="N25" t="n">
        <v>90.29000000000001</v>
      </c>
      <c r="O25" t="n">
        <v>38327.57</v>
      </c>
      <c r="P25" t="n">
        <v>122.34</v>
      </c>
      <c r="Q25" t="n">
        <v>1361.38</v>
      </c>
      <c r="R25" t="n">
        <v>34.74</v>
      </c>
      <c r="S25" t="n">
        <v>25.13</v>
      </c>
      <c r="T25" t="n">
        <v>4170.64</v>
      </c>
      <c r="U25" t="n">
        <v>0.72</v>
      </c>
      <c r="V25" t="n">
        <v>0.89</v>
      </c>
      <c r="W25" t="n">
        <v>1.2</v>
      </c>
      <c r="X25" t="n">
        <v>0.26</v>
      </c>
      <c r="Y25" t="n">
        <v>1</v>
      </c>
      <c r="Z25" t="n">
        <v>10</v>
      </c>
      <c r="AA25" t="n">
        <v>127.6394713039554</v>
      </c>
      <c r="AB25" t="n">
        <v>174.6419556940493</v>
      </c>
      <c r="AC25" t="n">
        <v>157.9743725541822</v>
      </c>
      <c r="AD25" t="n">
        <v>127639.4713039554</v>
      </c>
      <c r="AE25" t="n">
        <v>174641.9556940493</v>
      </c>
      <c r="AF25" t="n">
        <v>4.317072414413276e-06</v>
      </c>
      <c r="AG25" t="n">
        <v>0.49375</v>
      </c>
      <c r="AH25" t="n">
        <v>157974.3725541822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8.438599999999999</v>
      </c>
      <c r="E26" t="n">
        <v>11.85</v>
      </c>
      <c r="F26" t="n">
        <v>8.08</v>
      </c>
      <c r="G26" t="n">
        <v>34.61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122.12</v>
      </c>
      <c r="Q26" t="n">
        <v>1361.4</v>
      </c>
      <c r="R26" t="n">
        <v>34.36</v>
      </c>
      <c r="S26" t="n">
        <v>25.13</v>
      </c>
      <c r="T26" t="n">
        <v>3982.45</v>
      </c>
      <c r="U26" t="n">
        <v>0.73</v>
      </c>
      <c r="V26" t="n">
        <v>0.89</v>
      </c>
      <c r="W26" t="n">
        <v>1.21</v>
      </c>
      <c r="X26" t="n">
        <v>0.25</v>
      </c>
      <c r="Y26" t="n">
        <v>1</v>
      </c>
      <c r="Z26" t="n">
        <v>10</v>
      </c>
      <c r="AA26" t="n">
        <v>127.4557465044547</v>
      </c>
      <c r="AB26" t="n">
        <v>174.3905753180065</v>
      </c>
      <c r="AC26" t="n">
        <v>157.7469835684142</v>
      </c>
      <c r="AD26" t="n">
        <v>127455.7465044547</v>
      </c>
      <c r="AE26" t="n">
        <v>174390.5753180064</v>
      </c>
      <c r="AF26" t="n">
        <v>4.318556524801483e-06</v>
      </c>
      <c r="AG26" t="n">
        <v>0.49375</v>
      </c>
      <c r="AH26" t="n">
        <v>157746.9835684142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8.491400000000001</v>
      </c>
      <c r="E27" t="n">
        <v>11.78</v>
      </c>
      <c r="F27" t="n">
        <v>8.06</v>
      </c>
      <c r="G27" t="n">
        <v>37.19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120.23</v>
      </c>
      <c r="Q27" t="n">
        <v>1361.38</v>
      </c>
      <c r="R27" t="n">
        <v>34.08</v>
      </c>
      <c r="S27" t="n">
        <v>25.13</v>
      </c>
      <c r="T27" t="n">
        <v>3845.55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125.3541440712696</v>
      </c>
      <c r="AB27" t="n">
        <v>171.5150701527683</v>
      </c>
      <c r="AC27" t="n">
        <v>155.1459125803487</v>
      </c>
      <c r="AD27" t="n">
        <v>125354.1440712696</v>
      </c>
      <c r="AE27" t="n">
        <v>171515.0701527683</v>
      </c>
      <c r="AF27" t="n">
        <v>4.345577569110909e-06</v>
      </c>
      <c r="AG27" t="n">
        <v>0.4908333333333333</v>
      </c>
      <c r="AH27" t="n">
        <v>155145.9125803487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8.4908</v>
      </c>
      <c r="E28" t="n">
        <v>11.78</v>
      </c>
      <c r="F28" t="n">
        <v>8.06</v>
      </c>
      <c r="G28" t="n">
        <v>37.19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118.16</v>
      </c>
      <c r="Q28" t="n">
        <v>1361.49</v>
      </c>
      <c r="R28" t="n">
        <v>34.09</v>
      </c>
      <c r="S28" t="n">
        <v>25.13</v>
      </c>
      <c r="T28" t="n">
        <v>3849.46</v>
      </c>
      <c r="U28" t="n">
        <v>0.74</v>
      </c>
      <c r="V28" t="n">
        <v>0.89</v>
      </c>
      <c r="W28" t="n">
        <v>1.2</v>
      </c>
      <c r="X28" t="n">
        <v>0.24</v>
      </c>
      <c r="Y28" t="n">
        <v>1</v>
      </c>
      <c r="Z28" t="n">
        <v>10</v>
      </c>
      <c r="AA28" t="n">
        <v>124.035876919069</v>
      </c>
      <c r="AB28" t="n">
        <v>169.7113588772862</v>
      </c>
      <c r="AC28" t="n">
        <v>153.5143449774733</v>
      </c>
      <c r="AD28" t="n">
        <v>124035.876919069</v>
      </c>
      <c r="AE28" t="n">
        <v>169711.3588772862</v>
      </c>
      <c r="AF28" t="n">
        <v>4.34527051178921e-06</v>
      </c>
      <c r="AG28" t="n">
        <v>0.4908333333333333</v>
      </c>
      <c r="AH28" t="n">
        <v>153514.3449774733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8.537100000000001</v>
      </c>
      <c r="E29" t="n">
        <v>11.71</v>
      </c>
      <c r="F29" t="n">
        <v>8.050000000000001</v>
      </c>
      <c r="G29" t="n">
        <v>40.25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117.19</v>
      </c>
      <c r="Q29" t="n">
        <v>1361.42</v>
      </c>
      <c r="R29" t="n">
        <v>33.78</v>
      </c>
      <c r="S29" t="n">
        <v>25.13</v>
      </c>
      <c r="T29" t="n">
        <v>3700.47</v>
      </c>
      <c r="U29" t="n">
        <v>0.74</v>
      </c>
      <c r="V29" t="n">
        <v>0.89</v>
      </c>
      <c r="W29" t="n">
        <v>1.2</v>
      </c>
      <c r="X29" t="n">
        <v>0.23</v>
      </c>
      <c r="Y29" t="n">
        <v>1</v>
      </c>
      <c r="Z29" t="n">
        <v>10</v>
      </c>
      <c r="AA29" t="n">
        <v>122.695196319328</v>
      </c>
      <c r="AB29" t="n">
        <v>167.8769805340678</v>
      </c>
      <c r="AC29" t="n">
        <v>151.8550371287649</v>
      </c>
      <c r="AD29" t="n">
        <v>122695.196319328</v>
      </c>
      <c r="AE29" t="n">
        <v>167876.9805340678</v>
      </c>
      <c r="AF29" t="n">
        <v>4.368965101780241e-06</v>
      </c>
      <c r="AG29" t="n">
        <v>0.4879166666666667</v>
      </c>
      <c r="AH29" t="n">
        <v>151855.0371287649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8.5413</v>
      </c>
      <c r="E30" t="n">
        <v>11.71</v>
      </c>
      <c r="F30" t="n">
        <v>8.039999999999999</v>
      </c>
      <c r="G30" t="n">
        <v>40.22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9</v>
      </c>
      <c r="N30" t="n">
        <v>91.77</v>
      </c>
      <c r="O30" t="n">
        <v>38663.62</v>
      </c>
      <c r="P30" t="n">
        <v>115.42</v>
      </c>
      <c r="Q30" t="n">
        <v>1361.37</v>
      </c>
      <c r="R30" t="n">
        <v>33.52</v>
      </c>
      <c r="S30" t="n">
        <v>25.13</v>
      </c>
      <c r="T30" t="n">
        <v>3569.5</v>
      </c>
      <c r="U30" t="n">
        <v>0.75</v>
      </c>
      <c r="V30" t="n">
        <v>0.89</v>
      </c>
      <c r="W30" t="n">
        <v>1.2</v>
      </c>
      <c r="X30" t="n">
        <v>0.22</v>
      </c>
      <c r="Y30" t="n">
        <v>1</v>
      </c>
      <c r="Z30" t="n">
        <v>10</v>
      </c>
      <c r="AA30" t="n">
        <v>121.4576103039296</v>
      </c>
      <c r="AB30" t="n">
        <v>166.1836607493588</v>
      </c>
      <c r="AC30" t="n">
        <v>150.3233254077188</v>
      </c>
      <c r="AD30" t="n">
        <v>121457.6103039296</v>
      </c>
      <c r="AE30" t="n">
        <v>166183.6607493588</v>
      </c>
      <c r="AF30" t="n">
        <v>4.371114503032127e-06</v>
      </c>
      <c r="AG30" t="n">
        <v>0.4879166666666667</v>
      </c>
      <c r="AH30" t="n">
        <v>150323.3254077188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8.595000000000001</v>
      </c>
      <c r="E31" t="n">
        <v>11.63</v>
      </c>
      <c r="F31" t="n">
        <v>8.029999999999999</v>
      </c>
      <c r="G31" t="n">
        <v>43.78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114</v>
      </c>
      <c r="Q31" t="n">
        <v>1361.35</v>
      </c>
      <c r="R31" t="n">
        <v>32.99</v>
      </c>
      <c r="S31" t="n">
        <v>25.13</v>
      </c>
      <c r="T31" t="n">
        <v>3310.02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119.7508795252569</v>
      </c>
      <c r="AB31" t="n">
        <v>163.8484364023323</v>
      </c>
      <c r="AC31" t="n">
        <v>148.2109715948637</v>
      </c>
      <c r="AD31" t="n">
        <v>119750.879525257</v>
      </c>
      <c r="AE31" t="n">
        <v>163848.4364023323</v>
      </c>
      <c r="AF31" t="n">
        <v>4.3985961333241e-06</v>
      </c>
      <c r="AG31" t="n">
        <v>0.4845833333333334</v>
      </c>
      <c r="AH31" t="n">
        <v>148210.9715948637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8.6022</v>
      </c>
      <c r="E32" t="n">
        <v>11.62</v>
      </c>
      <c r="F32" t="n">
        <v>8.02</v>
      </c>
      <c r="G32" t="n">
        <v>43.73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114.24</v>
      </c>
      <c r="Q32" t="n">
        <v>1361.38</v>
      </c>
      <c r="R32" t="n">
        <v>32.58</v>
      </c>
      <c r="S32" t="n">
        <v>25.13</v>
      </c>
      <c r="T32" t="n">
        <v>3103.69</v>
      </c>
      <c r="U32" t="n">
        <v>0.77</v>
      </c>
      <c r="V32" t="n">
        <v>0.9</v>
      </c>
      <c r="W32" t="n">
        <v>1.2</v>
      </c>
      <c r="X32" t="n">
        <v>0.2</v>
      </c>
      <c r="Y32" t="n">
        <v>1</v>
      </c>
      <c r="Z32" t="n">
        <v>10</v>
      </c>
      <c r="AA32" t="n">
        <v>119.7511726130132</v>
      </c>
      <c r="AB32" t="n">
        <v>163.8488374179305</v>
      </c>
      <c r="AC32" t="n">
        <v>148.2113343380962</v>
      </c>
      <c r="AD32" t="n">
        <v>119751.1726130132</v>
      </c>
      <c r="AE32" t="n">
        <v>163848.8374179305</v>
      </c>
      <c r="AF32" t="n">
        <v>4.402280821184476e-06</v>
      </c>
      <c r="AG32" t="n">
        <v>0.4841666666666666</v>
      </c>
      <c r="AH32" t="n">
        <v>148211.3343380961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8.599299999999999</v>
      </c>
      <c r="E33" t="n">
        <v>11.63</v>
      </c>
      <c r="F33" t="n">
        <v>8.02</v>
      </c>
      <c r="G33" t="n">
        <v>43.75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3</v>
      </c>
      <c r="N33" t="n">
        <v>92.67</v>
      </c>
      <c r="O33" t="n">
        <v>38866.96</v>
      </c>
      <c r="P33" t="n">
        <v>113.5</v>
      </c>
      <c r="Q33" t="n">
        <v>1361.38</v>
      </c>
      <c r="R33" t="n">
        <v>32.78</v>
      </c>
      <c r="S33" t="n">
        <v>25.13</v>
      </c>
      <c r="T33" t="n">
        <v>3207.29</v>
      </c>
      <c r="U33" t="n">
        <v>0.77</v>
      </c>
      <c r="V33" t="n">
        <v>0.9</v>
      </c>
      <c r="W33" t="n">
        <v>1.2</v>
      </c>
      <c r="X33" t="n">
        <v>0.2</v>
      </c>
      <c r="Y33" t="n">
        <v>1</v>
      </c>
      <c r="Z33" t="n">
        <v>10</v>
      </c>
      <c r="AA33" t="n">
        <v>119.3254406604229</v>
      </c>
      <c r="AB33" t="n">
        <v>163.2663321784285</v>
      </c>
      <c r="AC33" t="n">
        <v>147.6844225811008</v>
      </c>
      <c r="AD33" t="n">
        <v>119325.4406604229</v>
      </c>
      <c r="AE33" t="n">
        <v>163266.3321784285</v>
      </c>
      <c r="AF33" t="n">
        <v>4.400796710796269e-06</v>
      </c>
      <c r="AG33" t="n">
        <v>0.4845833333333334</v>
      </c>
      <c r="AH33" t="n">
        <v>147684.4225811007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8.598699999999999</v>
      </c>
      <c r="E34" t="n">
        <v>11.63</v>
      </c>
      <c r="F34" t="n">
        <v>8.02</v>
      </c>
      <c r="G34" t="n">
        <v>43.75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3</v>
      </c>
      <c r="N34" t="n">
        <v>92.97</v>
      </c>
      <c r="O34" t="n">
        <v>38934.97</v>
      </c>
      <c r="P34" t="n">
        <v>112.88</v>
      </c>
      <c r="Q34" t="n">
        <v>1361.41</v>
      </c>
      <c r="R34" t="n">
        <v>32.69</v>
      </c>
      <c r="S34" t="n">
        <v>25.13</v>
      </c>
      <c r="T34" t="n">
        <v>3159.86</v>
      </c>
      <c r="U34" t="n">
        <v>0.77</v>
      </c>
      <c r="V34" t="n">
        <v>0.9</v>
      </c>
      <c r="W34" t="n">
        <v>1.2</v>
      </c>
      <c r="X34" t="n">
        <v>0.2</v>
      </c>
      <c r="Y34" t="n">
        <v>1</v>
      </c>
      <c r="Z34" t="n">
        <v>10</v>
      </c>
      <c r="AA34" t="n">
        <v>118.9409775581569</v>
      </c>
      <c r="AB34" t="n">
        <v>162.7402928005935</v>
      </c>
      <c r="AC34" t="n">
        <v>147.2085876631853</v>
      </c>
      <c r="AD34" t="n">
        <v>118940.9775581569</v>
      </c>
      <c r="AE34" t="n">
        <v>162740.2928005935</v>
      </c>
      <c r="AF34" t="n">
        <v>4.400489653474571e-06</v>
      </c>
      <c r="AG34" t="n">
        <v>0.4845833333333334</v>
      </c>
      <c r="AH34" t="n">
        <v>147208.5876631853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8.5997</v>
      </c>
      <c r="E35" t="n">
        <v>11.63</v>
      </c>
      <c r="F35" t="n">
        <v>8.02</v>
      </c>
      <c r="G35" t="n">
        <v>43.75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2</v>
      </c>
      <c r="N35" t="n">
        <v>93.27</v>
      </c>
      <c r="O35" t="n">
        <v>39003.11</v>
      </c>
      <c r="P35" t="n">
        <v>111.95</v>
      </c>
      <c r="Q35" t="n">
        <v>1361.38</v>
      </c>
      <c r="R35" t="n">
        <v>32.75</v>
      </c>
      <c r="S35" t="n">
        <v>25.13</v>
      </c>
      <c r="T35" t="n">
        <v>3191.46</v>
      </c>
      <c r="U35" t="n">
        <v>0.77</v>
      </c>
      <c r="V35" t="n">
        <v>0.9</v>
      </c>
      <c r="W35" t="n">
        <v>1.2</v>
      </c>
      <c r="X35" t="n">
        <v>0.2</v>
      </c>
      <c r="Y35" t="n">
        <v>1</v>
      </c>
      <c r="Z35" t="n">
        <v>10</v>
      </c>
      <c r="AA35" t="n">
        <v>118.3393066400704</v>
      </c>
      <c r="AB35" t="n">
        <v>161.9170601066204</v>
      </c>
      <c r="AC35" t="n">
        <v>146.4639231421103</v>
      </c>
      <c r="AD35" t="n">
        <v>118339.3066400704</v>
      </c>
      <c r="AE35" t="n">
        <v>161917.0601066204</v>
      </c>
      <c r="AF35" t="n">
        <v>4.401001415677401e-06</v>
      </c>
      <c r="AG35" t="n">
        <v>0.4845833333333334</v>
      </c>
      <c r="AH35" t="n">
        <v>146463.9231421103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8.595599999999999</v>
      </c>
      <c r="E36" t="n">
        <v>11.63</v>
      </c>
      <c r="F36" t="n">
        <v>8.029999999999999</v>
      </c>
      <c r="G36" t="n">
        <v>43.78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112.26</v>
      </c>
      <c r="Q36" t="n">
        <v>1361.38</v>
      </c>
      <c r="R36" t="n">
        <v>32.74</v>
      </c>
      <c r="S36" t="n">
        <v>25.13</v>
      </c>
      <c r="T36" t="n">
        <v>3186.48</v>
      </c>
      <c r="U36" t="n">
        <v>0.77</v>
      </c>
      <c r="V36" t="n">
        <v>0.9</v>
      </c>
      <c r="W36" t="n">
        <v>1.21</v>
      </c>
      <c r="X36" t="n">
        <v>0.21</v>
      </c>
      <c r="Y36" t="n">
        <v>1</v>
      </c>
      <c r="Z36" t="n">
        <v>10</v>
      </c>
      <c r="AA36" t="n">
        <v>118.6413124672405</v>
      </c>
      <c r="AB36" t="n">
        <v>162.3302778029111</v>
      </c>
      <c r="AC36" t="n">
        <v>146.8377039214218</v>
      </c>
      <c r="AD36" t="n">
        <v>118641.3124672405</v>
      </c>
      <c r="AE36" t="n">
        <v>162330.2778029111</v>
      </c>
      <c r="AF36" t="n">
        <v>4.398903190645797e-06</v>
      </c>
      <c r="AG36" t="n">
        <v>0.4845833333333334</v>
      </c>
      <c r="AH36" t="n">
        <v>146837.7039214218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7.1726</v>
      </c>
      <c r="E2" t="n">
        <v>13.94</v>
      </c>
      <c r="F2" t="n">
        <v>10.77</v>
      </c>
      <c r="G2" t="n">
        <v>4.72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</v>
      </c>
      <c r="Q2" t="n">
        <v>1362.82</v>
      </c>
      <c r="R2" t="n">
        <v>112.54</v>
      </c>
      <c r="S2" t="n">
        <v>25.13</v>
      </c>
      <c r="T2" t="n">
        <v>42453.84</v>
      </c>
      <c r="U2" t="n">
        <v>0.22</v>
      </c>
      <c r="V2" t="n">
        <v>0.67</v>
      </c>
      <c r="W2" t="n">
        <v>1.59</v>
      </c>
      <c r="X2" t="n">
        <v>2.95</v>
      </c>
      <c r="Y2" t="n">
        <v>1</v>
      </c>
      <c r="Z2" t="n">
        <v>10</v>
      </c>
      <c r="AA2" t="n">
        <v>52.69114254047175</v>
      </c>
      <c r="AB2" t="n">
        <v>72.09434579299753</v>
      </c>
      <c r="AC2" t="n">
        <v>65.21376261557974</v>
      </c>
      <c r="AD2" t="n">
        <v>52691.14254047175</v>
      </c>
      <c r="AE2" t="n">
        <v>72094.34579299753</v>
      </c>
      <c r="AF2" t="n">
        <v>1.094315146314738e-05</v>
      </c>
      <c r="AG2" t="n">
        <v>0.5808333333333333</v>
      </c>
      <c r="AH2" t="n">
        <v>65213.76261557973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8.450699999999999</v>
      </c>
      <c r="E2" t="n">
        <v>11.83</v>
      </c>
      <c r="F2" t="n">
        <v>8.82</v>
      </c>
      <c r="G2" t="n">
        <v>10.58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68.3</v>
      </c>
      <c r="Q2" t="n">
        <v>1361.51</v>
      </c>
      <c r="R2" t="n">
        <v>57.49</v>
      </c>
      <c r="S2" t="n">
        <v>25.13</v>
      </c>
      <c r="T2" t="n">
        <v>15363.97</v>
      </c>
      <c r="U2" t="n">
        <v>0.44</v>
      </c>
      <c r="V2" t="n">
        <v>0.82</v>
      </c>
      <c r="W2" t="n">
        <v>1.27</v>
      </c>
      <c r="X2" t="n">
        <v>1</v>
      </c>
      <c r="Y2" t="n">
        <v>1</v>
      </c>
      <c r="Z2" t="n">
        <v>10</v>
      </c>
      <c r="AA2" t="n">
        <v>78.28942463471573</v>
      </c>
      <c r="AB2" t="n">
        <v>107.1190446708274</v>
      </c>
      <c r="AC2" t="n">
        <v>96.89575338999428</v>
      </c>
      <c r="AD2" t="n">
        <v>78289.42463471573</v>
      </c>
      <c r="AE2" t="n">
        <v>107119.0446708274</v>
      </c>
      <c r="AF2" t="n">
        <v>7.028674813146942e-06</v>
      </c>
      <c r="AG2" t="n">
        <v>0.4929166666666667</v>
      </c>
      <c r="AH2" t="n">
        <v>96895.75338999428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8.8188</v>
      </c>
      <c r="E3" t="n">
        <v>11.34</v>
      </c>
      <c r="F3" t="n">
        <v>8.57</v>
      </c>
      <c r="G3" t="n">
        <v>13.53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62.42</v>
      </c>
      <c r="Q3" t="n">
        <v>1361.78</v>
      </c>
      <c r="R3" t="n">
        <v>49.83</v>
      </c>
      <c r="S3" t="n">
        <v>25.13</v>
      </c>
      <c r="T3" t="n">
        <v>11594.56</v>
      </c>
      <c r="U3" t="n">
        <v>0.5</v>
      </c>
      <c r="V3" t="n">
        <v>0.84</v>
      </c>
      <c r="W3" t="n">
        <v>1.24</v>
      </c>
      <c r="X3" t="n">
        <v>0.75</v>
      </c>
      <c r="Y3" t="n">
        <v>1</v>
      </c>
      <c r="Z3" t="n">
        <v>10</v>
      </c>
      <c r="AA3" t="n">
        <v>70.65476726937131</v>
      </c>
      <c r="AB3" t="n">
        <v>96.67296964625683</v>
      </c>
      <c r="AC3" t="n">
        <v>87.44663710460702</v>
      </c>
      <c r="AD3" t="n">
        <v>70654.76726937131</v>
      </c>
      <c r="AE3" t="n">
        <v>96672.96964625682</v>
      </c>
      <c r="AF3" t="n">
        <v>7.334833498074745e-06</v>
      </c>
      <c r="AG3" t="n">
        <v>0.4725</v>
      </c>
      <c r="AH3" t="n">
        <v>87446.63710460703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8.956300000000001</v>
      </c>
      <c r="E4" t="n">
        <v>11.17</v>
      </c>
      <c r="F4" t="n">
        <v>8.5</v>
      </c>
      <c r="G4" t="n">
        <v>15.45</v>
      </c>
      <c r="H4" t="n">
        <v>0.27</v>
      </c>
      <c r="I4" t="n">
        <v>33</v>
      </c>
      <c r="J4" t="n">
        <v>99.33</v>
      </c>
      <c r="K4" t="n">
        <v>39.72</v>
      </c>
      <c r="L4" t="n">
        <v>1.5</v>
      </c>
      <c r="M4" t="n">
        <v>8</v>
      </c>
      <c r="N4" t="n">
        <v>13.11</v>
      </c>
      <c r="O4" t="n">
        <v>12484.55</v>
      </c>
      <c r="P4" t="n">
        <v>59.35</v>
      </c>
      <c r="Q4" t="n">
        <v>1361.41</v>
      </c>
      <c r="R4" t="n">
        <v>47.09</v>
      </c>
      <c r="S4" t="n">
        <v>25.13</v>
      </c>
      <c r="T4" t="n">
        <v>10251.83</v>
      </c>
      <c r="U4" t="n">
        <v>0.53</v>
      </c>
      <c r="V4" t="n">
        <v>0.85</v>
      </c>
      <c r="W4" t="n">
        <v>1.26</v>
      </c>
      <c r="X4" t="n">
        <v>0.68</v>
      </c>
      <c r="Y4" t="n">
        <v>1</v>
      </c>
      <c r="Z4" t="n">
        <v>10</v>
      </c>
      <c r="AA4" t="n">
        <v>67.50603701162831</v>
      </c>
      <c r="AB4" t="n">
        <v>92.36473799543995</v>
      </c>
      <c r="AC4" t="n">
        <v>83.54957703590165</v>
      </c>
      <c r="AD4" t="n">
        <v>67506.0370116283</v>
      </c>
      <c r="AE4" t="n">
        <v>92364.73799543995</v>
      </c>
      <c r="AF4" t="n">
        <v>7.449195951694884e-06</v>
      </c>
      <c r="AG4" t="n">
        <v>0.4654166666666666</v>
      </c>
      <c r="AH4" t="n">
        <v>83549.57703590165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8.9834</v>
      </c>
      <c r="E5" t="n">
        <v>11.13</v>
      </c>
      <c r="F5" t="n">
        <v>8.49</v>
      </c>
      <c r="G5" t="n">
        <v>15.91</v>
      </c>
      <c r="H5" t="n">
        <v>0.31</v>
      </c>
      <c r="I5" t="n">
        <v>32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59.24</v>
      </c>
      <c r="Q5" t="n">
        <v>1361.45</v>
      </c>
      <c r="R5" t="n">
        <v>46.24</v>
      </c>
      <c r="S5" t="n">
        <v>25.13</v>
      </c>
      <c r="T5" t="n">
        <v>9828.950000000001</v>
      </c>
      <c r="U5" t="n">
        <v>0.54</v>
      </c>
      <c r="V5" t="n">
        <v>0.85</v>
      </c>
      <c r="W5" t="n">
        <v>1.27</v>
      </c>
      <c r="X5" t="n">
        <v>0.67</v>
      </c>
      <c r="Y5" t="n">
        <v>1</v>
      </c>
      <c r="Z5" t="n">
        <v>10</v>
      </c>
      <c r="AA5" t="n">
        <v>67.20559110948754</v>
      </c>
      <c r="AB5" t="n">
        <v>91.95365465739346</v>
      </c>
      <c r="AC5" t="n">
        <v>83.17772691467908</v>
      </c>
      <c r="AD5" t="n">
        <v>67205.59110948755</v>
      </c>
      <c r="AE5" t="n">
        <v>91953.65465739346</v>
      </c>
      <c r="AF5" t="n">
        <v>7.471735751644743e-06</v>
      </c>
      <c r="AG5" t="n">
        <v>0.4637500000000001</v>
      </c>
      <c r="AH5" t="n">
        <v>83177.72691467908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6.0667</v>
      </c>
      <c r="E2" t="n">
        <v>16.48</v>
      </c>
      <c r="F2" t="n">
        <v>9.859999999999999</v>
      </c>
      <c r="G2" t="n">
        <v>5.92</v>
      </c>
      <c r="H2" t="n">
        <v>0.09</v>
      </c>
      <c r="I2" t="n">
        <v>100</v>
      </c>
      <c r="J2" t="n">
        <v>204</v>
      </c>
      <c r="K2" t="n">
        <v>55.27</v>
      </c>
      <c r="L2" t="n">
        <v>1</v>
      </c>
      <c r="M2" t="n">
        <v>98</v>
      </c>
      <c r="N2" t="n">
        <v>42.72</v>
      </c>
      <c r="O2" t="n">
        <v>25393.6</v>
      </c>
      <c r="P2" t="n">
        <v>137.64</v>
      </c>
      <c r="Q2" t="n">
        <v>1361.66</v>
      </c>
      <c r="R2" t="n">
        <v>90.41</v>
      </c>
      <c r="S2" t="n">
        <v>25.13</v>
      </c>
      <c r="T2" t="n">
        <v>31575.91</v>
      </c>
      <c r="U2" t="n">
        <v>0.28</v>
      </c>
      <c r="V2" t="n">
        <v>0.73</v>
      </c>
      <c r="W2" t="n">
        <v>1.34</v>
      </c>
      <c r="X2" t="n">
        <v>2.04</v>
      </c>
      <c r="Y2" t="n">
        <v>1</v>
      </c>
      <c r="Z2" t="n">
        <v>10</v>
      </c>
      <c r="AA2" t="n">
        <v>194.1765816718709</v>
      </c>
      <c r="AB2" t="n">
        <v>265.6809655095242</v>
      </c>
      <c r="AC2" t="n">
        <v>240.3247470469499</v>
      </c>
      <c r="AD2" t="n">
        <v>194176.5816718709</v>
      </c>
      <c r="AE2" t="n">
        <v>265680.9655095242</v>
      </c>
      <c r="AF2" t="n">
        <v>3.585116080435815e-06</v>
      </c>
      <c r="AG2" t="n">
        <v>0.6866666666666666</v>
      </c>
      <c r="AH2" t="n">
        <v>240324.7470469499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6.6942</v>
      </c>
      <c r="E3" t="n">
        <v>14.94</v>
      </c>
      <c r="F3" t="n">
        <v>9.33</v>
      </c>
      <c r="G3" t="n">
        <v>7.47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128.59</v>
      </c>
      <c r="Q3" t="n">
        <v>1361.66</v>
      </c>
      <c r="R3" t="n">
        <v>73.79000000000001</v>
      </c>
      <c r="S3" t="n">
        <v>25.13</v>
      </c>
      <c r="T3" t="n">
        <v>23388.68</v>
      </c>
      <c r="U3" t="n">
        <v>0.34</v>
      </c>
      <c r="V3" t="n">
        <v>0.77</v>
      </c>
      <c r="W3" t="n">
        <v>1.3</v>
      </c>
      <c r="X3" t="n">
        <v>1.51</v>
      </c>
      <c r="Y3" t="n">
        <v>1</v>
      </c>
      <c r="Z3" t="n">
        <v>10</v>
      </c>
      <c r="AA3" t="n">
        <v>165.6528266279302</v>
      </c>
      <c r="AB3" t="n">
        <v>226.6535054791636</v>
      </c>
      <c r="AC3" t="n">
        <v>205.0220130264904</v>
      </c>
      <c r="AD3" t="n">
        <v>165652.8266279302</v>
      </c>
      <c r="AE3" t="n">
        <v>226653.5054791636</v>
      </c>
      <c r="AF3" t="n">
        <v>3.955937176002346e-06</v>
      </c>
      <c r="AG3" t="n">
        <v>0.6224999999999999</v>
      </c>
      <c r="AH3" t="n">
        <v>205022.0130264904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7.139</v>
      </c>
      <c r="E4" t="n">
        <v>14.01</v>
      </c>
      <c r="F4" t="n">
        <v>9.01</v>
      </c>
      <c r="G4" t="n">
        <v>9.01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122.74</v>
      </c>
      <c r="Q4" t="n">
        <v>1361.51</v>
      </c>
      <c r="R4" t="n">
        <v>63.51</v>
      </c>
      <c r="S4" t="n">
        <v>25.13</v>
      </c>
      <c r="T4" t="n">
        <v>18325.5</v>
      </c>
      <c r="U4" t="n">
        <v>0.4</v>
      </c>
      <c r="V4" t="n">
        <v>0.8</v>
      </c>
      <c r="W4" t="n">
        <v>1.28</v>
      </c>
      <c r="X4" t="n">
        <v>1.19</v>
      </c>
      <c r="Y4" t="n">
        <v>1</v>
      </c>
      <c r="Z4" t="n">
        <v>10</v>
      </c>
      <c r="AA4" t="n">
        <v>149.2028590350845</v>
      </c>
      <c r="AB4" t="n">
        <v>204.145934097292</v>
      </c>
      <c r="AC4" t="n">
        <v>184.6625326677225</v>
      </c>
      <c r="AD4" t="n">
        <v>149202.8590350845</v>
      </c>
      <c r="AE4" t="n">
        <v>204145.934097292</v>
      </c>
      <c r="AF4" t="n">
        <v>4.21879171513859e-06</v>
      </c>
      <c r="AG4" t="n">
        <v>0.58375</v>
      </c>
      <c r="AH4" t="n">
        <v>184662.5326677225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7.4619</v>
      </c>
      <c r="E5" t="n">
        <v>13.4</v>
      </c>
      <c r="F5" t="n">
        <v>8.81</v>
      </c>
      <c r="G5" t="n">
        <v>10.57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118.44</v>
      </c>
      <c r="Q5" t="n">
        <v>1361.44</v>
      </c>
      <c r="R5" t="n">
        <v>57.46</v>
      </c>
      <c r="S5" t="n">
        <v>25.13</v>
      </c>
      <c r="T5" t="n">
        <v>15352.56</v>
      </c>
      <c r="U5" t="n">
        <v>0.44</v>
      </c>
      <c r="V5" t="n">
        <v>0.82</v>
      </c>
      <c r="W5" t="n">
        <v>1.26</v>
      </c>
      <c r="X5" t="n">
        <v>0.99</v>
      </c>
      <c r="Y5" t="n">
        <v>1</v>
      </c>
      <c r="Z5" t="n">
        <v>10</v>
      </c>
      <c r="AA5" t="n">
        <v>138.6168506784662</v>
      </c>
      <c r="AB5" t="n">
        <v>189.6616904420461</v>
      </c>
      <c r="AC5" t="n">
        <v>171.5606448981651</v>
      </c>
      <c r="AD5" t="n">
        <v>138616.8506784662</v>
      </c>
      <c r="AE5" t="n">
        <v>189661.6904420462</v>
      </c>
      <c r="AF5" t="n">
        <v>4.409609454992666e-06</v>
      </c>
      <c r="AG5" t="n">
        <v>0.5583333333333333</v>
      </c>
      <c r="AH5" t="n">
        <v>171560.6448981651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7.7436</v>
      </c>
      <c r="E6" t="n">
        <v>12.91</v>
      </c>
      <c r="F6" t="n">
        <v>8.65</v>
      </c>
      <c r="G6" t="n">
        <v>12.35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114.41</v>
      </c>
      <c r="Q6" t="n">
        <v>1361.6</v>
      </c>
      <c r="R6" t="n">
        <v>52.41</v>
      </c>
      <c r="S6" t="n">
        <v>25.13</v>
      </c>
      <c r="T6" t="n">
        <v>12867.42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129.9794948489847</v>
      </c>
      <c r="AB6" t="n">
        <v>177.8436791429097</v>
      </c>
      <c r="AC6" t="n">
        <v>160.8705280107315</v>
      </c>
      <c r="AD6" t="n">
        <v>129979.4948489847</v>
      </c>
      <c r="AE6" t="n">
        <v>177843.6791429097</v>
      </c>
      <c r="AF6" t="n">
        <v>4.576080056779267e-06</v>
      </c>
      <c r="AG6" t="n">
        <v>0.5379166666666667</v>
      </c>
      <c r="AH6" t="n">
        <v>160870.5280107315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7.9348</v>
      </c>
      <c r="E7" t="n">
        <v>12.6</v>
      </c>
      <c r="F7" t="n">
        <v>8.539999999999999</v>
      </c>
      <c r="G7" t="n">
        <v>13.84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111.69</v>
      </c>
      <c r="Q7" t="n">
        <v>1361.68</v>
      </c>
      <c r="R7" t="n">
        <v>48.92</v>
      </c>
      <c r="S7" t="n">
        <v>25.13</v>
      </c>
      <c r="T7" t="n">
        <v>11147.63</v>
      </c>
      <c r="U7" t="n">
        <v>0.51</v>
      </c>
      <c r="V7" t="n">
        <v>0.84</v>
      </c>
      <c r="W7" t="n">
        <v>1.24</v>
      </c>
      <c r="X7" t="n">
        <v>0.72</v>
      </c>
      <c r="Y7" t="n">
        <v>1</v>
      </c>
      <c r="Z7" t="n">
        <v>10</v>
      </c>
      <c r="AA7" t="n">
        <v>124.4711701797645</v>
      </c>
      <c r="AB7" t="n">
        <v>170.3069463203527</v>
      </c>
      <c r="AC7" t="n">
        <v>154.053090390886</v>
      </c>
      <c r="AD7" t="n">
        <v>124471.1701797645</v>
      </c>
      <c r="AE7" t="n">
        <v>170306.9463203527</v>
      </c>
      <c r="AF7" t="n">
        <v>4.689069687810853e-06</v>
      </c>
      <c r="AG7" t="n">
        <v>0.525</v>
      </c>
      <c r="AH7" t="n">
        <v>154053.0903908859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8.082800000000001</v>
      </c>
      <c r="E8" t="n">
        <v>12.37</v>
      </c>
      <c r="F8" t="n">
        <v>8.470000000000001</v>
      </c>
      <c r="G8" t="n">
        <v>15.4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108.85</v>
      </c>
      <c r="Q8" t="n">
        <v>1361.41</v>
      </c>
      <c r="R8" t="n">
        <v>46.69</v>
      </c>
      <c r="S8" t="n">
        <v>25.13</v>
      </c>
      <c r="T8" t="n">
        <v>10048.75</v>
      </c>
      <c r="U8" t="n">
        <v>0.54</v>
      </c>
      <c r="V8" t="n">
        <v>0.85</v>
      </c>
      <c r="W8" t="n">
        <v>1.24</v>
      </c>
      <c r="X8" t="n">
        <v>0.65</v>
      </c>
      <c r="Y8" t="n">
        <v>1</v>
      </c>
      <c r="Z8" t="n">
        <v>10</v>
      </c>
      <c r="AA8" t="n">
        <v>119.9643314074945</v>
      </c>
      <c r="AB8" t="n">
        <v>164.140490684442</v>
      </c>
      <c r="AC8" t="n">
        <v>148.4751526261897</v>
      </c>
      <c r="AD8" t="n">
        <v>119964.3314074945</v>
      </c>
      <c r="AE8" t="n">
        <v>164140.490684442</v>
      </c>
      <c r="AF8" t="n">
        <v>4.776530280868777e-06</v>
      </c>
      <c r="AG8" t="n">
        <v>0.5154166666666666</v>
      </c>
      <c r="AH8" t="n">
        <v>148475.1526261897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8.244999999999999</v>
      </c>
      <c r="E9" t="n">
        <v>12.13</v>
      </c>
      <c r="F9" t="n">
        <v>8.390000000000001</v>
      </c>
      <c r="G9" t="n">
        <v>17.35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106.3</v>
      </c>
      <c r="Q9" t="n">
        <v>1361.56</v>
      </c>
      <c r="R9" t="n">
        <v>44.36</v>
      </c>
      <c r="S9" t="n">
        <v>25.13</v>
      </c>
      <c r="T9" t="n">
        <v>8903.370000000001</v>
      </c>
      <c r="U9" t="n">
        <v>0.57</v>
      </c>
      <c r="V9" t="n">
        <v>0.86</v>
      </c>
      <c r="W9" t="n">
        <v>1.23</v>
      </c>
      <c r="X9" t="n">
        <v>0.57</v>
      </c>
      <c r="Y9" t="n">
        <v>1</v>
      </c>
      <c r="Z9" t="n">
        <v>10</v>
      </c>
      <c r="AA9" t="n">
        <v>115.5677816536536</v>
      </c>
      <c r="AB9" t="n">
        <v>158.1249373491539</v>
      </c>
      <c r="AC9" t="n">
        <v>143.0337152583375</v>
      </c>
      <c r="AD9" t="n">
        <v>115567.7816536536</v>
      </c>
      <c r="AE9" t="n">
        <v>158124.9373491539</v>
      </c>
      <c r="AF9" t="n">
        <v>4.872382363260634e-06</v>
      </c>
      <c r="AG9" t="n">
        <v>0.5054166666666667</v>
      </c>
      <c r="AH9" t="n">
        <v>143033.7152583375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8.3811</v>
      </c>
      <c r="E10" t="n">
        <v>11.93</v>
      </c>
      <c r="F10" t="n">
        <v>8.31</v>
      </c>
      <c r="G10" t="n">
        <v>19.18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103.77</v>
      </c>
      <c r="Q10" t="n">
        <v>1361.44</v>
      </c>
      <c r="R10" t="n">
        <v>42.01</v>
      </c>
      <c r="S10" t="n">
        <v>25.13</v>
      </c>
      <c r="T10" t="n">
        <v>7745.91</v>
      </c>
      <c r="U10" t="n">
        <v>0.6</v>
      </c>
      <c r="V10" t="n">
        <v>0.87</v>
      </c>
      <c r="W10" t="n">
        <v>1.22</v>
      </c>
      <c r="X10" t="n">
        <v>0.49</v>
      </c>
      <c r="Y10" t="n">
        <v>1</v>
      </c>
      <c r="Z10" t="n">
        <v>10</v>
      </c>
      <c r="AA10" t="n">
        <v>111.5932133644921</v>
      </c>
      <c r="AB10" t="n">
        <v>152.6867576703482</v>
      </c>
      <c r="AC10" t="n">
        <v>138.1145478155422</v>
      </c>
      <c r="AD10" t="n">
        <v>111593.2133644921</v>
      </c>
      <c r="AE10" t="n">
        <v>152686.7576703482</v>
      </c>
      <c r="AF10" t="n">
        <v>4.952810651876738e-06</v>
      </c>
      <c r="AG10" t="n">
        <v>0.4970833333333333</v>
      </c>
      <c r="AH10" t="n">
        <v>138114.5478155422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8.452500000000001</v>
      </c>
      <c r="E11" t="n">
        <v>11.83</v>
      </c>
      <c r="F11" t="n">
        <v>8.289999999999999</v>
      </c>
      <c r="G11" t="n">
        <v>20.73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1361.58</v>
      </c>
      <c r="R11" t="n">
        <v>41.33</v>
      </c>
      <c r="S11" t="n">
        <v>25.13</v>
      </c>
      <c r="T11" t="n">
        <v>7415.46</v>
      </c>
      <c r="U11" t="n">
        <v>0.61</v>
      </c>
      <c r="V11" t="n">
        <v>0.87</v>
      </c>
      <c r="W11" t="n">
        <v>1.22</v>
      </c>
      <c r="X11" t="n">
        <v>0.47</v>
      </c>
      <c r="Y11" t="n">
        <v>1</v>
      </c>
      <c r="Z11" t="n">
        <v>10</v>
      </c>
      <c r="AA11" t="n">
        <v>109.408515600739</v>
      </c>
      <c r="AB11" t="n">
        <v>149.6975578079197</v>
      </c>
      <c r="AC11" t="n">
        <v>135.4106329926145</v>
      </c>
      <c r="AD11" t="n">
        <v>109408.515600739</v>
      </c>
      <c r="AE11" t="n">
        <v>149697.5578079197</v>
      </c>
      <c r="AF11" t="n">
        <v>4.995004478527655e-06</v>
      </c>
      <c r="AG11" t="n">
        <v>0.4929166666666667</v>
      </c>
      <c r="AH11" t="n">
        <v>135410.6329926145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8.5501</v>
      </c>
      <c r="E12" t="n">
        <v>11.7</v>
      </c>
      <c r="F12" t="n">
        <v>8.24</v>
      </c>
      <c r="G12" t="n">
        <v>22.47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98.97</v>
      </c>
      <c r="Q12" t="n">
        <v>1361.34</v>
      </c>
      <c r="R12" t="n">
        <v>39.84</v>
      </c>
      <c r="S12" t="n">
        <v>25.13</v>
      </c>
      <c r="T12" t="n">
        <v>6683.01</v>
      </c>
      <c r="U12" t="n">
        <v>0.63</v>
      </c>
      <c r="V12" t="n">
        <v>0.87</v>
      </c>
      <c r="W12" t="n">
        <v>1.21</v>
      </c>
      <c r="X12" t="n">
        <v>0.42</v>
      </c>
      <c r="Y12" t="n">
        <v>1</v>
      </c>
      <c r="Z12" t="n">
        <v>10</v>
      </c>
      <c r="AA12" t="n">
        <v>106.0367289889408</v>
      </c>
      <c r="AB12" t="n">
        <v>145.0841306129329</v>
      </c>
      <c r="AC12" t="n">
        <v>131.2375048141301</v>
      </c>
      <c r="AD12" t="n">
        <v>106036.7289889408</v>
      </c>
      <c r="AE12" t="n">
        <v>145084.1306129329</v>
      </c>
      <c r="AF12" t="n">
        <v>5.052681193949636e-06</v>
      </c>
      <c r="AG12" t="n">
        <v>0.4875</v>
      </c>
      <c r="AH12" t="n">
        <v>131237.5048141301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8.6416</v>
      </c>
      <c r="E13" t="n">
        <v>11.57</v>
      </c>
      <c r="F13" t="n">
        <v>8.199999999999999</v>
      </c>
      <c r="G13" t="n">
        <v>24.59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97.67</v>
      </c>
      <c r="Q13" t="n">
        <v>1361.41</v>
      </c>
      <c r="R13" t="n">
        <v>38.43</v>
      </c>
      <c r="S13" t="n">
        <v>25.13</v>
      </c>
      <c r="T13" t="n">
        <v>5983.6</v>
      </c>
      <c r="U13" t="n">
        <v>0.65</v>
      </c>
      <c r="V13" t="n">
        <v>0.88</v>
      </c>
      <c r="W13" t="n">
        <v>1.21</v>
      </c>
      <c r="X13" t="n">
        <v>0.38</v>
      </c>
      <c r="Y13" t="n">
        <v>1</v>
      </c>
      <c r="Z13" t="n">
        <v>10</v>
      </c>
      <c r="AA13" t="n">
        <v>103.9237891079606</v>
      </c>
      <c r="AB13" t="n">
        <v>142.1931130514485</v>
      </c>
      <c r="AC13" t="n">
        <v>128.6224019111442</v>
      </c>
      <c r="AD13" t="n">
        <v>103923.7891079606</v>
      </c>
      <c r="AE13" t="n">
        <v>142193.1130514485</v>
      </c>
      <c r="AF13" t="n">
        <v>5.106753114657745e-06</v>
      </c>
      <c r="AG13" t="n">
        <v>0.4820833333333334</v>
      </c>
      <c r="AH13" t="n">
        <v>128622.4019111442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8.728999999999999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93.40000000000001</v>
      </c>
      <c r="Q14" t="n">
        <v>1361.34</v>
      </c>
      <c r="R14" t="n">
        <v>37.33</v>
      </c>
      <c r="S14" t="n">
        <v>25.13</v>
      </c>
      <c r="T14" t="n">
        <v>5447.32</v>
      </c>
      <c r="U14" t="n">
        <v>0.67</v>
      </c>
      <c r="V14" t="n">
        <v>0.88</v>
      </c>
      <c r="W14" t="n">
        <v>1.21</v>
      </c>
      <c r="X14" t="n">
        <v>0.34</v>
      </c>
      <c r="Y14" t="n">
        <v>1</v>
      </c>
      <c r="Z14" t="n">
        <v>10</v>
      </c>
      <c r="AA14" t="n">
        <v>100.05572580483</v>
      </c>
      <c r="AB14" t="n">
        <v>136.9006581931986</v>
      </c>
      <c r="AC14" t="n">
        <v>123.835051516557</v>
      </c>
      <c r="AD14" t="n">
        <v>100055.72580483</v>
      </c>
      <c r="AE14" t="n">
        <v>136900.6581931986</v>
      </c>
      <c r="AF14" t="n">
        <v>5.158402140558165e-06</v>
      </c>
      <c r="AG14" t="n">
        <v>0.4775</v>
      </c>
      <c r="AH14" t="n">
        <v>123835.051516557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8.7713</v>
      </c>
      <c r="E15" t="n">
        <v>11.4</v>
      </c>
      <c r="F15" t="n">
        <v>8.15</v>
      </c>
      <c r="G15" t="n">
        <v>28.75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91.16</v>
      </c>
      <c r="Q15" t="n">
        <v>1361.42</v>
      </c>
      <c r="R15" t="n">
        <v>36.84</v>
      </c>
      <c r="S15" t="n">
        <v>25.13</v>
      </c>
      <c r="T15" t="n">
        <v>5206.66</v>
      </c>
      <c r="U15" t="n">
        <v>0.68</v>
      </c>
      <c r="V15" t="n">
        <v>0.88</v>
      </c>
      <c r="W15" t="n">
        <v>1.21</v>
      </c>
      <c r="X15" t="n">
        <v>0.33</v>
      </c>
      <c r="Y15" t="n">
        <v>1</v>
      </c>
      <c r="Z15" t="n">
        <v>10</v>
      </c>
      <c r="AA15" t="n">
        <v>98.14204169634232</v>
      </c>
      <c r="AB15" t="n">
        <v>134.2822711701827</v>
      </c>
      <c r="AC15" t="n">
        <v>121.4665596760876</v>
      </c>
      <c r="AD15" t="n">
        <v>98142.04169634232</v>
      </c>
      <c r="AE15" t="n">
        <v>134282.2711701827</v>
      </c>
      <c r="AF15" t="n">
        <v>5.183399323574046e-06</v>
      </c>
      <c r="AG15" t="n">
        <v>0.475</v>
      </c>
      <c r="AH15" t="n">
        <v>121466.5596760876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8.8164</v>
      </c>
      <c r="E16" t="n">
        <v>11.34</v>
      </c>
      <c r="F16" t="n">
        <v>8.130000000000001</v>
      </c>
      <c r="G16" t="n">
        <v>30.48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13</v>
      </c>
      <c r="N16" t="n">
        <v>44.8</v>
      </c>
      <c r="O16" t="n">
        <v>26081.73</v>
      </c>
      <c r="P16" t="n">
        <v>90.48999999999999</v>
      </c>
      <c r="Q16" t="n">
        <v>1361.41</v>
      </c>
      <c r="R16" t="n">
        <v>36.41</v>
      </c>
      <c r="S16" t="n">
        <v>25.13</v>
      </c>
      <c r="T16" t="n">
        <v>4995.55</v>
      </c>
      <c r="U16" t="n">
        <v>0.6899999999999999</v>
      </c>
      <c r="V16" t="n">
        <v>0.88</v>
      </c>
      <c r="W16" t="n">
        <v>1.2</v>
      </c>
      <c r="X16" t="n">
        <v>0.31</v>
      </c>
      <c r="Y16" t="n">
        <v>1</v>
      </c>
      <c r="Z16" t="n">
        <v>10</v>
      </c>
      <c r="AA16" t="n">
        <v>97.14283574356551</v>
      </c>
      <c r="AB16" t="n">
        <v>132.9151135037387</v>
      </c>
      <c r="AC16" t="n">
        <v>120.2298816185107</v>
      </c>
      <c r="AD16" t="n">
        <v>97142.83574356552</v>
      </c>
      <c r="AE16" t="n">
        <v>132915.1135037387</v>
      </c>
      <c r="AF16" t="n">
        <v>5.210051166458588e-06</v>
      </c>
      <c r="AG16" t="n">
        <v>0.4725</v>
      </c>
      <c r="AH16" t="n">
        <v>120229.8816185107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8.859999999999999</v>
      </c>
      <c r="E17" t="n">
        <v>11.29</v>
      </c>
      <c r="F17" t="n">
        <v>8.109999999999999</v>
      </c>
      <c r="G17" t="n">
        <v>32.45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6</v>
      </c>
      <c r="N17" t="n">
        <v>44.95</v>
      </c>
      <c r="O17" t="n">
        <v>26131.27</v>
      </c>
      <c r="P17" t="n">
        <v>89.38</v>
      </c>
      <c r="Q17" t="n">
        <v>1361.46</v>
      </c>
      <c r="R17" t="n">
        <v>35.5</v>
      </c>
      <c r="S17" t="n">
        <v>25.13</v>
      </c>
      <c r="T17" t="n">
        <v>4546.29</v>
      </c>
      <c r="U17" t="n">
        <v>0.71</v>
      </c>
      <c r="V17" t="n">
        <v>0.89</v>
      </c>
      <c r="W17" t="n">
        <v>1.21</v>
      </c>
      <c r="X17" t="n">
        <v>0.29</v>
      </c>
      <c r="Y17" t="n">
        <v>1</v>
      </c>
      <c r="Z17" t="n">
        <v>10</v>
      </c>
      <c r="AA17" t="n">
        <v>95.90268606417061</v>
      </c>
      <c r="AB17" t="n">
        <v>131.2182860008489</v>
      </c>
      <c r="AC17" t="n">
        <v>118.6949969509838</v>
      </c>
      <c r="AD17" t="n">
        <v>95902.68606417062</v>
      </c>
      <c r="AE17" t="n">
        <v>131218.2860008489</v>
      </c>
      <c r="AF17" t="n">
        <v>5.235816584413489e-06</v>
      </c>
      <c r="AG17" t="n">
        <v>0.4704166666666666</v>
      </c>
      <c r="AH17" t="n">
        <v>118694.9969509838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8.8637</v>
      </c>
      <c r="E18" t="n">
        <v>11.28</v>
      </c>
      <c r="F18" t="n">
        <v>8.109999999999999</v>
      </c>
      <c r="G18" t="n">
        <v>32.44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3</v>
      </c>
      <c r="N18" t="n">
        <v>45.11</v>
      </c>
      <c r="O18" t="n">
        <v>26180.86</v>
      </c>
      <c r="P18" t="n">
        <v>88.43000000000001</v>
      </c>
      <c r="Q18" t="n">
        <v>1361.48</v>
      </c>
      <c r="R18" t="n">
        <v>35.3</v>
      </c>
      <c r="S18" t="n">
        <v>25.13</v>
      </c>
      <c r="T18" t="n">
        <v>4444.14</v>
      </c>
      <c r="U18" t="n">
        <v>0.71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95.27765714732523</v>
      </c>
      <c r="AB18" t="n">
        <v>130.3630938624917</v>
      </c>
      <c r="AC18" t="n">
        <v>117.9214231500415</v>
      </c>
      <c r="AD18" t="n">
        <v>95277.65714732523</v>
      </c>
      <c r="AE18" t="n">
        <v>130363.0938624917</v>
      </c>
      <c r="AF18" t="n">
        <v>5.238003099239937e-06</v>
      </c>
      <c r="AG18" t="n">
        <v>0.47</v>
      </c>
      <c r="AH18" t="n">
        <v>117921.4231500415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8.908899999999999</v>
      </c>
      <c r="E19" t="n">
        <v>11.22</v>
      </c>
      <c r="F19" t="n">
        <v>8.09</v>
      </c>
      <c r="G19" t="n">
        <v>34.68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87.26000000000001</v>
      </c>
      <c r="Q19" t="n">
        <v>1361.42</v>
      </c>
      <c r="R19" t="n">
        <v>34.68</v>
      </c>
      <c r="S19" t="n">
        <v>25.13</v>
      </c>
      <c r="T19" t="n">
        <v>4141</v>
      </c>
      <c r="U19" t="n">
        <v>0.72</v>
      </c>
      <c r="V19" t="n">
        <v>0.89</v>
      </c>
      <c r="W19" t="n">
        <v>1.22</v>
      </c>
      <c r="X19" t="n">
        <v>0.27</v>
      </c>
      <c r="Y19" t="n">
        <v>1</v>
      </c>
      <c r="Z19" t="n">
        <v>10</v>
      </c>
      <c r="AA19" t="n">
        <v>93.99639856361242</v>
      </c>
      <c r="AB19" t="n">
        <v>128.6100193431174</v>
      </c>
      <c r="AC19" t="n">
        <v>116.3356596023401</v>
      </c>
      <c r="AD19" t="n">
        <v>93996.39856361241</v>
      </c>
      <c r="AE19" t="n">
        <v>128610.0193431174</v>
      </c>
      <c r="AF19" t="n">
        <v>5.264714037119789e-06</v>
      </c>
      <c r="AG19" t="n">
        <v>0.4675</v>
      </c>
      <c r="AH19" t="n">
        <v>116335.6596023402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8.9091</v>
      </c>
      <c r="E20" t="n">
        <v>11.22</v>
      </c>
      <c r="F20" t="n">
        <v>8.09</v>
      </c>
      <c r="G20" t="n">
        <v>34.68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87.39</v>
      </c>
      <c r="Q20" t="n">
        <v>1361.42</v>
      </c>
      <c r="R20" t="n">
        <v>34.65</v>
      </c>
      <c r="S20" t="n">
        <v>25.13</v>
      </c>
      <c r="T20" t="n">
        <v>4127.01</v>
      </c>
      <c r="U20" t="n">
        <v>0.73</v>
      </c>
      <c r="V20" t="n">
        <v>0.89</v>
      </c>
      <c r="W20" t="n">
        <v>1.22</v>
      </c>
      <c r="X20" t="n">
        <v>0.27</v>
      </c>
      <c r="Y20" t="n">
        <v>1</v>
      </c>
      <c r="Z20" t="n">
        <v>10</v>
      </c>
      <c r="AA20" t="n">
        <v>94.07382025380484</v>
      </c>
      <c r="AB20" t="n">
        <v>128.7159511152425</v>
      </c>
      <c r="AC20" t="n">
        <v>116.4314813948099</v>
      </c>
      <c r="AD20" t="n">
        <v>94073.82025380484</v>
      </c>
      <c r="AE20" t="n">
        <v>128715.9511152425</v>
      </c>
      <c r="AF20" t="n">
        <v>5.264832227110409e-06</v>
      </c>
      <c r="AG20" t="n">
        <v>0.4675</v>
      </c>
      <c r="AH20" t="n">
        <v>116431.4813948098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7.7724</v>
      </c>
      <c r="E2" t="n">
        <v>12.87</v>
      </c>
      <c r="F2" t="n">
        <v>9.1</v>
      </c>
      <c r="G2" t="n">
        <v>8.529999999999999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87.20999999999999</v>
      </c>
      <c r="Q2" t="n">
        <v>1361.7</v>
      </c>
      <c r="R2" t="n">
        <v>66.45</v>
      </c>
      <c r="S2" t="n">
        <v>25.13</v>
      </c>
      <c r="T2" t="n">
        <v>19776.5</v>
      </c>
      <c r="U2" t="n">
        <v>0.38</v>
      </c>
      <c r="V2" t="n">
        <v>0.79</v>
      </c>
      <c r="W2" t="n">
        <v>1.28</v>
      </c>
      <c r="X2" t="n">
        <v>1.28</v>
      </c>
      <c r="Y2" t="n">
        <v>1</v>
      </c>
      <c r="Z2" t="n">
        <v>10</v>
      </c>
      <c r="AA2" t="n">
        <v>103.3989073420454</v>
      </c>
      <c r="AB2" t="n">
        <v>141.4749466631744</v>
      </c>
      <c r="AC2" t="n">
        <v>127.9727763150139</v>
      </c>
      <c r="AD2" t="n">
        <v>103398.9073420454</v>
      </c>
      <c r="AE2" t="n">
        <v>141474.9466631744</v>
      </c>
      <c r="AF2" t="n">
        <v>5.75624963217276e-06</v>
      </c>
      <c r="AG2" t="n">
        <v>0.53625</v>
      </c>
      <c r="AH2" t="n">
        <v>127972.7763150139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8.2402</v>
      </c>
      <c r="E3" t="n">
        <v>12.14</v>
      </c>
      <c r="F3" t="n">
        <v>8.779999999999999</v>
      </c>
      <c r="G3" t="n">
        <v>10.97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81.47</v>
      </c>
      <c r="Q3" t="n">
        <v>1361.63</v>
      </c>
      <c r="R3" t="n">
        <v>56.23</v>
      </c>
      <c r="S3" t="n">
        <v>25.13</v>
      </c>
      <c r="T3" t="n">
        <v>14744.19</v>
      </c>
      <c r="U3" t="n">
        <v>0.45</v>
      </c>
      <c r="V3" t="n">
        <v>0.82</v>
      </c>
      <c r="W3" t="n">
        <v>1.26</v>
      </c>
      <c r="X3" t="n">
        <v>0.96</v>
      </c>
      <c r="Y3" t="n">
        <v>1</v>
      </c>
      <c r="Z3" t="n">
        <v>10</v>
      </c>
      <c r="AA3" t="n">
        <v>92.59871038969715</v>
      </c>
      <c r="AB3" t="n">
        <v>126.6976407219171</v>
      </c>
      <c r="AC3" t="n">
        <v>114.6057957127063</v>
      </c>
      <c r="AD3" t="n">
        <v>92598.71038969715</v>
      </c>
      <c r="AE3" t="n">
        <v>126697.6407219171</v>
      </c>
      <c r="AF3" t="n">
        <v>6.10270292561242e-06</v>
      </c>
      <c r="AG3" t="n">
        <v>0.5058333333333334</v>
      </c>
      <c r="AH3" t="n">
        <v>114605.7957127063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8.567299999999999</v>
      </c>
      <c r="E4" t="n">
        <v>11.67</v>
      </c>
      <c r="F4" t="n">
        <v>8.57</v>
      </c>
      <c r="G4" t="n">
        <v>13.53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76.31999999999999</v>
      </c>
      <c r="Q4" t="n">
        <v>1361.43</v>
      </c>
      <c r="R4" t="n">
        <v>49.7</v>
      </c>
      <c r="S4" t="n">
        <v>25.13</v>
      </c>
      <c r="T4" t="n">
        <v>11532.4</v>
      </c>
      <c r="U4" t="n">
        <v>0.51</v>
      </c>
      <c r="V4" t="n">
        <v>0.84</v>
      </c>
      <c r="W4" t="n">
        <v>1.25</v>
      </c>
      <c r="X4" t="n">
        <v>0.75</v>
      </c>
      <c r="Y4" t="n">
        <v>1</v>
      </c>
      <c r="Z4" t="n">
        <v>10</v>
      </c>
      <c r="AA4" t="n">
        <v>84.97113087545543</v>
      </c>
      <c r="AB4" t="n">
        <v>116.261249925478</v>
      </c>
      <c r="AC4" t="n">
        <v>105.1654394063096</v>
      </c>
      <c r="AD4" t="n">
        <v>84971.13087545543</v>
      </c>
      <c r="AE4" t="n">
        <v>116261.249925478</v>
      </c>
      <c r="AF4" t="n">
        <v>6.344953614548104e-06</v>
      </c>
      <c r="AG4" t="n">
        <v>0.48625</v>
      </c>
      <c r="AH4" t="n">
        <v>105165.4394063096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8.807600000000001</v>
      </c>
      <c r="E5" t="n">
        <v>11.35</v>
      </c>
      <c r="F5" t="n">
        <v>8.43</v>
      </c>
      <c r="G5" t="n">
        <v>16.32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28</v>
      </c>
      <c r="N5" t="n">
        <v>18.87</v>
      </c>
      <c r="O5" t="n">
        <v>15727.09</v>
      </c>
      <c r="P5" t="n">
        <v>71.67</v>
      </c>
      <c r="Q5" t="n">
        <v>1361.46</v>
      </c>
      <c r="R5" t="n">
        <v>45.51</v>
      </c>
      <c r="S5" t="n">
        <v>25.13</v>
      </c>
      <c r="T5" t="n">
        <v>9468.91</v>
      </c>
      <c r="U5" t="n">
        <v>0.55</v>
      </c>
      <c r="V5" t="n">
        <v>0.85</v>
      </c>
      <c r="W5" t="n">
        <v>1.23</v>
      </c>
      <c r="X5" t="n">
        <v>0.61</v>
      </c>
      <c r="Y5" t="n">
        <v>1</v>
      </c>
      <c r="Z5" t="n">
        <v>10</v>
      </c>
      <c r="AA5" t="n">
        <v>79.31420394302793</v>
      </c>
      <c r="AB5" t="n">
        <v>108.5211929305318</v>
      </c>
      <c r="AC5" t="n">
        <v>98.16408258772036</v>
      </c>
      <c r="AD5" t="n">
        <v>79314.20394302794</v>
      </c>
      <c r="AE5" t="n">
        <v>108521.1929305318</v>
      </c>
      <c r="AF5" t="n">
        <v>6.52292010966044e-06</v>
      </c>
      <c r="AG5" t="n">
        <v>0.4729166666666667</v>
      </c>
      <c r="AH5" t="n">
        <v>98164.08258772036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8.945</v>
      </c>
      <c r="E6" t="n">
        <v>11.18</v>
      </c>
      <c r="F6" t="n">
        <v>8.359999999999999</v>
      </c>
      <c r="G6" t="n">
        <v>18.57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17</v>
      </c>
      <c r="N6" t="n">
        <v>18.95</v>
      </c>
      <c r="O6" t="n">
        <v>15767.7</v>
      </c>
      <c r="P6" t="n">
        <v>68.47</v>
      </c>
      <c r="Q6" t="n">
        <v>1361.45</v>
      </c>
      <c r="R6" t="n">
        <v>43.09</v>
      </c>
      <c r="S6" t="n">
        <v>25.13</v>
      </c>
      <c r="T6" t="n">
        <v>8281.129999999999</v>
      </c>
      <c r="U6" t="n">
        <v>0.58</v>
      </c>
      <c r="V6" t="n">
        <v>0.86</v>
      </c>
      <c r="W6" t="n">
        <v>1.23</v>
      </c>
      <c r="X6" t="n">
        <v>0.54</v>
      </c>
      <c r="Y6" t="n">
        <v>1</v>
      </c>
      <c r="Z6" t="n">
        <v>10</v>
      </c>
      <c r="AA6" t="n">
        <v>75.92377991816907</v>
      </c>
      <c r="AB6" t="n">
        <v>103.8822652047707</v>
      </c>
      <c r="AC6" t="n">
        <v>93.96788761332851</v>
      </c>
      <c r="AD6" t="n">
        <v>75923.77991816908</v>
      </c>
      <c r="AE6" t="n">
        <v>103882.2652047707</v>
      </c>
      <c r="AF6" t="n">
        <v>6.62467872983703e-06</v>
      </c>
      <c r="AG6" t="n">
        <v>0.4658333333333333</v>
      </c>
      <c r="AH6" t="n">
        <v>93967.88761332851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9.043200000000001</v>
      </c>
      <c r="E7" t="n">
        <v>11.06</v>
      </c>
      <c r="F7" t="n">
        <v>8.31</v>
      </c>
      <c r="G7" t="n">
        <v>20.78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3</v>
      </c>
      <c r="N7" t="n">
        <v>19.03</v>
      </c>
      <c r="O7" t="n">
        <v>15808.34</v>
      </c>
      <c r="P7" t="n">
        <v>66.27</v>
      </c>
      <c r="Q7" t="n">
        <v>1361.64</v>
      </c>
      <c r="R7" t="n">
        <v>41.2</v>
      </c>
      <c r="S7" t="n">
        <v>25.13</v>
      </c>
      <c r="T7" t="n">
        <v>7349.89</v>
      </c>
      <c r="U7" t="n">
        <v>0.61</v>
      </c>
      <c r="V7" t="n">
        <v>0.87</v>
      </c>
      <c r="W7" t="n">
        <v>1.24</v>
      </c>
      <c r="X7" t="n">
        <v>0.49</v>
      </c>
      <c r="Y7" t="n">
        <v>1</v>
      </c>
      <c r="Z7" t="n">
        <v>10</v>
      </c>
      <c r="AA7" t="n">
        <v>73.61559265003056</v>
      </c>
      <c r="AB7" t="n">
        <v>100.7241015544697</v>
      </c>
      <c r="AC7" t="n">
        <v>91.11113466930071</v>
      </c>
      <c r="AD7" t="n">
        <v>73615.59265003056</v>
      </c>
      <c r="AE7" t="n">
        <v>100724.1015544697</v>
      </c>
      <c r="AF7" t="n">
        <v>6.697405778609529e-06</v>
      </c>
      <c r="AG7" t="n">
        <v>0.4608333333333334</v>
      </c>
      <c r="AH7" t="n">
        <v>91111.13466930071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9.044499999999999</v>
      </c>
      <c r="E8" t="n">
        <v>11.06</v>
      </c>
      <c r="F8" t="n">
        <v>8.31</v>
      </c>
      <c r="G8" t="n">
        <v>20.78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66.31999999999999</v>
      </c>
      <c r="Q8" t="n">
        <v>1361.44</v>
      </c>
      <c r="R8" t="n">
        <v>40.98</v>
      </c>
      <c r="S8" t="n">
        <v>25.13</v>
      </c>
      <c r="T8" t="n">
        <v>7238.93</v>
      </c>
      <c r="U8" t="n">
        <v>0.61</v>
      </c>
      <c r="V8" t="n">
        <v>0.87</v>
      </c>
      <c r="W8" t="n">
        <v>1.25</v>
      </c>
      <c r="X8" t="n">
        <v>0.49</v>
      </c>
      <c r="Y8" t="n">
        <v>1</v>
      </c>
      <c r="Z8" t="n">
        <v>10</v>
      </c>
      <c r="AA8" t="n">
        <v>73.63586167876035</v>
      </c>
      <c r="AB8" t="n">
        <v>100.7518345337842</v>
      </c>
      <c r="AC8" t="n">
        <v>91.13622085199293</v>
      </c>
      <c r="AD8" t="n">
        <v>73635.86167876035</v>
      </c>
      <c r="AE8" t="n">
        <v>100751.8345337842</v>
      </c>
      <c r="AF8" t="n">
        <v>6.698368560314256e-06</v>
      </c>
      <c r="AG8" t="n">
        <v>0.4608333333333334</v>
      </c>
      <c r="AH8" t="n">
        <v>91136.22085199293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5.1076</v>
      </c>
      <c r="E2" t="n">
        <v>19.58</v>
      </c>
      <c r="F2" t="n">
        <v>10.41</v>
      </c>
      <c r="G2" t="n">
        <v>4.99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172.75</v>
      </c>
      <c r="Q2" t="n">
        <v>1362.25</v>
      </c>
      <c r="R2" t="n">
        <v>107.09</v>
      </c>
      <c r="S2" t="n">
        <v>25.13</v>
      </c>
      <c r="T2" t="n">
        <v>39792.4</v>
      </c>
      <c r="U2" t="n">
        <v>0.23</v>
      </c>
      <c r="V2" t="n">
        <v>0.6899999999999999</v>
      </c>
      <c r="W2" t="n">
        <v>1.39</v>
      </c>
      <c r="X2" t="n">
        <v>2.58</v>
      </c>
      <c r="Y2" t="n">
        <v>1</v>
      </c>
      <c r="Z2" t="n">
        <v>10</v>
      </c>
      <c r="AA2" t="n">
        <v>280.5561819396484</v>
      </c>
      <c r="AB2" t="n">
        <v>383.8693453950316</v>
      </c>
      <c r="AC2" t="n">
        <v>347.2333938345391</v>
      </c>
      <c r="AD2" t="n">
        <v>280556.1819396484</v>
      </c>
      <c r="AE2" t="n">
        <v>383869.3453950316</v>
      </c>
      <c r="AF2" t="n">
        <v>2.727358282781927e-06</v>
      </c>
      <c r="AG2" t="n">
        <v>0.8158333333333333</v>
      </c>
      <c r="AH2" t="n">
        <v>347233.3938345391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5.7934</v>
      </c>
      <c r="E3" t="n">
        <v>17.26</v>
      </c>
      <c r="F3" t="n">
        <v>9.710000000000001</v>
      </c>
      <c r="G3" t="n">
        <v>6.26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159.93</v>
      </c>
      <c r="Q3" t="n">
        <v>1361.8</v>
      </c>
      <c r="R3" t="n">
        <v>85.34</v>
      </c>
      <c r="S3" t="n">
        <v>25.13</v>
      </c>
      <c r="T3" t="n">
        <v>29076.52</v>
      </c>
      <c r="U3" t="n">
        <v>0.29</v>
      </c>
      <c r="V3" t="n">
        <v>0.74</v>
      </c>
      <c r="W3" t="n">
        <v>1.33</v>
      </c>
      <c r="X3" t="n">
        <v>1.88</v>
      </c>
      <c r="Y3" t="n">
        <v>1</v>
      </c>
      <c r="Z3" t="n">
        <v>10</v>
      </c>
      <c r="AA3" t="n">
        <v>230.2480383072561</v>
      </c>
      <c r="AB3" t="n">
        <v>315.0355238383876</v>
      </c>
      <c r="AC3" t="n">
        <v>284.96897559848</v>
      </c>
      <c r="AD3" t="n">
        <v>230248.0383072561</v>
      </c>
      <c r="AE3" t="n">
        <v>315035.5238383876</v>
      </c>
      <c r="AF3" t="n">
        <v>3.093562039993112e-06</v>
      </c>
      <c r="AG3" t="n">
        <v>0.7191666666666667</v>
      </c>
      <c r="AH3" t="n">
        <v>284968.97559848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6.2816</v>
      </c>
      <c r="E4" t="n">
        <v>15.92</v>
      </c>
      <c r="F4" t="n">
        <v>9.33</v>
      </c>
      <c r="G4" t="n">
        <v>7.56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152.43</v>
      </c>
      <c r="Q4" t="n">
        <v>1361.96</v>
      </c>
      <c r="R4" t="n">
        <v>73.34999999999999</v>
      </c>
      <c r="S4" t="n">
        <v>25.13</v>
      </c>
      <c r="T4" t="n">
        <v>23176.78</v>
      </c>
      <c r="U4" t="n">
        <v>0.34</v>
      </c>
      <c r="V4" t="n">
        <v>0.77</v>
      </c>
      <c r="W4" t="n">
        <v>1.31</v>
      </c>
      <c r="X4" t="n">
        <v>1.5</v>
      </c>
      <c r="Y4" t="n">
        <v>1</v>
      </c>
      <c r="Z4" t="n">
        <v>10</v>
      </c>
      <c r="AA4" t="n">
        <v>203.3459972953489</v>
      </c>
      <c r="AB4" t="n">
        <v>278.2269644916279</v>
      </c>
      <c r="AC4" t="n">
        <v>251.6733734946258</v>
      </c>
      <c r="AD4" t="n">
        <v>203345.9972953489</v>
      </c>
      <c r="AE4" t="n">
        <v>278226.9644916279</v>
      </c>
      <c r="AF4" t="n">
        <v>3.35425127048378e-06</v>
      </c>
      <c r="AG4" t="n">
        <v>0.6633333333333333</v>
      </c>
      <c r="AH4" t="n">
        <v>251673.3734946258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6.6887</v>
      </c>
      <c r="E5" t="n">
        <v>14.95</v>
      </c>
      <c r="F5" t="n">
        <v>9.01</v>
      </c>
      <c r="G5" t="n">
        <v>8.869999999999999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146.25</v>
      </c>
      <c r="Q5" t="n">
        <v>1361.65</v>
      </c>
      <c r="R5" t="n">
        <v>63.83</v>
      </c>
      <c r="S5" t="n">
        <v>25.13</v>
      </c>
      <c r="T5" t="n">
        <v>18480.38</v>
      </c>
      <c r="U5" t="n">
        <v>0.39</v>
      </c>
      <c r="V5" t="n">
        <v>0.8</v>
      </c>
      <c r="W5" t="n">
        <v>1.27</v>
      </c>
      <c r="X5" t="n">
        <v>1.19</v>
      </c>
      <c r="Y5" t="n">
        <v>1</v>
      </c>
      <c r="Z5" t="n">
        <v>10</v>
      </c>
      <c r="AA5" t="n">
        <v>183.9550174782568</v>
      </c>
      <c r="AB5" t="n">
        <v>251.6953704362421</v>
      </c>
      <c r="AC5" t="n">
        <v>227.6739175385515</v>
      </c>
      <c r="AD5" t="n">
        <v>183955.0174782568</v>
      </c>
      <c r="AE5" t="n">
        <v>251695.3704362421</v>
      </c>
      <c r="AF5" t="n">
        <v>3.571634690665573e-06</v>
      </c>
      <c r="AG5" t="n">
        <v>0.6229166666666667</v>
      </c>
      <c r="AH5" t="n">
        <v>227673.9175385515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6.9727</v>
      </c>
      <c r="E6" t="n">
        <v>14.34</v>
      </c>
      <c r="F6" t="n">
        <v>8.859999999999999</v>
      </c>
      <c r="G6" t="n">
        <v>10.22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142.6</v>
      </c>
      <c r="Q6" t="n">
        <v>1361.61</v>
      </c>
      <c r="R6" t="n">
        <v>58.78</v>
      </c>
      <c r="S6" t="n">
        <v>25.13</v>
      </c>
      <c r="T6" t="n">
        <v>15999.94</v>
      </c>
      <c r="U6" t="n">
        <v>0.43</v>
      </c>
      <c r="V6" t="n">
        <v>0.8100000000000001</v>
      </c>
      <c r="W6" t="n">
        <v>1.27</v>
      </c>
      <c r="X6" t="n">
        <v>1.04</v>
      </c>
      <c r="Y6" t="n">
        <v>1</v>
      </c>
      <c r="Z6" t="n">
        <v>10</v>
      </c>
      <c r="AA6" t="n">
        <v>172.7346237893455</v>
      </c>
      <c r="AB6" t="n">
        <v>236.3431327822479</v>
      </c>
      <c r="AC6" t="n">
        <v>213.7868758992487</v>
      </c>
      <c r="AD6" t="n">
        <v>172734.6237893455</v>
      </c>
      <c r="AE6" t="n">
        <v>236343.1327822479</v>
      </c>
      <c r="AF6" t="n">
        <v>3.723285123806396e-06</v>
      </c>
      <c r="AG6" t="n">
        <v>0.5975</v>
      </c>
      <c r="AH6" t="n">
        <v>213786.8758992487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7.1879</v>
      </c>
      <c r="E7" t="n">
        <v>13.91</v>
      </c>
      <c r="F7" t="n">
        <v>8.73</v>
      </c>
      <c r="G7" t="n">
        <v>11.39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139.54</v>
      </c>
      <c r="Q7" t="n">
        <v>1361.46</v>
      </c>
      <c r="R7" t="n">
        <v>55.43</v>
      </c>
      <c r="S7" t="n">
        <v>25.13</v>
      </c>
      <c r="T7" t="n">
        <v>14355.81</v>
      </c>
      <c r="U7" t="n">
        <v>0.45</v>
      </c>
      <c r="V7" t="n">
        <v>0.82</v>
      </c>
      <c r="W7" t="n">
        <v>1.25</v>
      </c>
      <c r="X7" t="n">
        <v>0.91</v>
      </c>
      <c r="Y7" t="n">
        <v>1</v>
      </c>
      <c r="Z7" t="n">
        <v>10</v>
      </c>
      <c r="AA7" t="n">
        <v>164.5027213081752</v>
      </c>
      <c r="AB7" t="n">
        <v>225.0798806416098</v>
      </c>
      <c r="AC7" t="n">
        <v>203.5985727348359</v>
      </c>
      <c r="AD7" t="n">
        <v>164502.7213081752</v>
      </c>
      <c r="AE7" t="n">
        <v>225079.8806416098</v>
      </c>
      <c r="AF7" t="n">
        <v>3.838197705538456e-06</v>
      </c>
      <c r="AG7" t="n">
        <v>0.5795833333333333</v>
      </c>
      <c r="AH7" t="n">
        <v>203598.5727348359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7.4182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136.15</v>
      </c>
      <c r="Q8" t="n">
        <v>1361.44</v>
      </c>
      <c r="R8" t="n">
        <v>51.1</v>
      </c>
      <c r="S8" t="n">
        <v>25.13</v>
      </c>
      <c r="T8" t="n">
        <v>12222.37</v>
      </c>
      <c r="U8" t="n">
        <v>0.49</v>
      </c>
      <c r="V8" t="n">
        <v>0.84</v>
      </c>
      <c r="W8" t="n">
        <v>1.24</v>
      </c>
      <c r="X8" t="n">
        <v>0.78</v>
      </c>
      <c r="Y8" t="n">
        <v>1</v>
      </c>
      <c r="Z8" t="n">
        <v>10</v>
      </c>
      <c r="AA8" t="n">
        <v>156.2492547089331</v>
      </c>
      <c r="AB8" t="n">
        <v>213.7871235232842</v>
      </c>
      <c r="AC8" t="n">
        <v>193.3835805063955</v>
      </c>
      <c r="AD8" t="n">
        <v>156249.2547089331</v>
      </c>
      <c r="AE8" t="n">
        <v>213787.1235232842</v>
      </c>
      <c r="AF8" t="n">
        <v>3.961173391286102e-06</v>
      </c>
      <c r="AG8" t="n">
        <v>0.5616666666666666</v>
      </c>
      <c r="AH8" t="n">
        <v>193383.5805063955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7.5767</v>
      </c>
      <c r="E9" t="n">
        <v>13.2</v>
      </c>
      <c r="F9" t="n">
        <v>8.529999999999999</v>
      </c>
      <c r="G9" t="n">
        <v>14.21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134.09</v>
      </c>
      <c r="Q9" t="n">
        <v>1361.5</v>
      </c>
      <c r="R9" t="n">
        <v>48.41</v>
      </c>
      <c r="S9" t="n">
        <v>25.13</v>
      </c>
      <c r="T9" t="n">
        <v>10896.36</v>
      </c>
      <c r="U9" t="n">
        <v>0.52</v>
      </c>
      <c r="V9" t="n">
        <v>0.84</v>
      </c>
      <c r="W9" t="n">
        <v>1.24</v>
      </c>
      <c r="X9" t="n">
        <v>0.7</v>
      </c>
      <c r="Y9" t="n">
        <v>1</v>
      </c>
      <c r="Z9" t="n">
        <v>10</v>
      </c>
      <c r="AA9" t="n">
        <v>151.0715500111033</v>
      </c>
      <c r="AB9" t="n">
        <v>206.7027595315071</v>
      </c>
      <c r="AC9" t="n">
        <v>186.975338271024</v>
      </c>
      <c r="AD9" t="n">
        <v>151071.5500111033</v>
      </c>
      <c r="AE9" t="n">
        <v>206702.7595315071</v>
      </c>
      <c r="AF9" t="n">
        <v>4.045809284429836e-06</v>
      </c>
      <c r="AG9" t="n">
        <v>0.5499999999999999</v>
      </c>
      <c r="AH9" t="n">
        <v>186975.338271024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7.6956</v>
      </c>
      <c r="E10" t="n">
        <v>12.99</v>
      </c>
      <c r="F10" t="n">
        <v>8.470000000000001</v>
      </c>
      <c r="G10" t="n">
        <v>15.41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131.88</v>
      </c>
      <c r="Q10" t="n">
        <v>1361.43</v>
      </c>
      <c r="R10" t="n">
        <v>46.89</v>
      </c>
      <c r="S10" t="n">
        <v>25.13</v>
      </c>
      <c r="T10" t="n">
        <v>10152.02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146.8544186686952</v>
      </c>
      <c r="AB10" t="n">
        <v>200.932694382123</v>
      </c>
      <c r="AC10" t="n">
        <v>181.755960041158</v>
      </c>
      <c r="AD10" t="n">
        <v>146854.4186686953</v>
      </c>
      <c r="AE10" t="n">
        <v>200932.694382123</v>
      </c>
      <c r="AF10" t="n">
        <v>4.109299553797596e-06</v>
      </c>
      <c r="AG10" t="n">
        <v>0.54125</v>
      </c>
      <c r="AH10" t="n">
        <v>181755.960041158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7.8336</v>
      </c>
      <c r="E11" t="n">
        <v>12.77</v>
      </c>
      <c r="F11" t="n">
        <v>8.4</v>
      </c>
      <c r="G11" t="n">
        <v>16.79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129.92</v>
      </c>
      <c r="Q11" t="n">
        <v>1361.43</v>
      </c>
      <c r="R11" t="n">
        <v>44.43</v>
      </c>
      <c r="S11" t="n">
        <v>25.13</v>
      </c>
      <c r="T11" t="n">
        <v>8933.559999999999</v>
      </c>
      <c r="U11" t="n">
        <v>0.57</v>
      </c>
      <c r="V11" t="n">
        <v>0.86</v>
      </c>
      <c r="W11" t="n">
        <v>1.23</v>
      </c>
      <c r="X11" t="n">
        <v>0.57</v>
      </c>
      <c r="Y11" t="n">
        <v>1</v>
      </c>
      <c r="Z11" t="n">
        <v>10</v>
      </c>
      <c r="AA11" t="n">
        <v>142.5451444122451</v>
      </c>
      <c r="AB11" t="n">
        <v>195.0365552326882</v>
      </c>
      <c r="AC11" t="n">
        <v>176.4225401368601</v>
      </c>
      <c r="AD11" t="n">
        <v>142545.1444122451</v>
      </c>
      <c r="AE11" t="n">
        <v>195036.5552326882</v>
      </c>
      <c r="AF11" t="n">
        <v>4.182988848774475e-06</v>
      </c>
      <c r="AG11" t="n">
        <v>0.5320833333333334</v>
      </c>
      <c r="AH11" t="n">
        <v>176422.5401368601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7.9194</v>
      </c>
      <c r="E12" t="n">
        <v>12.63</v>
      </c>
      <c r="F12" t="n">
        <v>8.359999999999999</v>
      </c>
      <c r="G12" t="n">
        <v>17.91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127.9</v>
      </c>
      <c r="Q12" t="n">
        <v>1361.58</v>
      </c>
      <c r="R12" t="n">
        <v>43.36</v>
      </c>
      <c r="S12" t="n">
        <v>25.13</v>
      </c>
      <c r="T12" t="n">
        <v>8411.84</v>
      </c>
      <c r="U12" t="n">
        <v>0.58</v>
      </c>
      <c r="V12" t="n">
        <v>0.86</v>
      </c>
      <c r="W12" t="n">
        <v>1.22</v>
      </c>
      <c r="X12" t="n">
        <v>0.54</v>
      </c>
      <c r="Y12" t="n">
        <v>1</v>
      </c>
      <c r="Z12" t="n">
        <v>10</v>
      </c>
      <c r="AA12" t="n">
        <v>139.4070856439404</v>
      </c>
      <c r="AB12" t="n">
        <v>190.7429247845135</v>
      </c>
      <c r="AC12" t="n">
        <v>172.5386877525097</v>
      </c>
      <c r="AD12" t="n">
        <v>139407.0856439404</v>
      </c>
      <c r="AE12" t="n">
        <v>190742.9247845135</v>
      </c>
      <c r="AF12" t="n">
        <v>4.228804366955752e-06</v>
      </c>
      <c r="AG12" t="n">
        <v>0.52625</v>
      </c>
      <c r="AH12" t="n">
        <v>172538.6877525097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8.0494</v>
      </c>
      <c r="E13" t="n">
        <v>12.42</v>
      </c>
      <c r="F13" t="n">
        <v>8.31</v>
      </c>
      <c r="G13" t="n">
        <v>19.94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125.53</v>
      </c>
      <c r="Q13" t="n">
        <v>1361.41</v>
      </c>
      <c r="R13" t="n">
        <v>41.85</v>
      </c>
      <c r="S13" t="n">
        <v>25.13</v>
      </c>
      <c r="T13" t="n">
        <v>7670.11</v>
      </c>
      <c r="U13" t="n">
        <v>0.6</v>
      </c>
      <c r="V13" t="n">
        <v>0.87</v>
      </c>
      <c r="W13" t="n">
        <v>1.22</v>
      </c>
      <c r="X13" t="n">
        <v>0.49</v>
      </c>
      <c r="Y13" t="n">
        <v>1</v>
      </c>
      <c r="Z13" t="n">
        <v>10</v>
      </c>
      <c r="AA13" t="n">
        <v>135.301851953122</v>
      </c>
      <c r="AB13" t="n">
        <v>185.1259629386104</v>
      </c>
      <c r="AC13" t="n">
        <v>167.4578008617223</v>
      </c>
      <c r="AD13" t="n">
        <v>135301.851953122</v>
      </c>
      <c r="AE13" t="n">
        <v>185125.9629386104</v>
      </c>
      <c r="AF13" t="n">
        <v>4.298221818745566e-06</v>
      </c>
      <c r="AG13" t="n">
        <v>0.5175</v>
      </c>
      <c r="AH13" t="n">
        <v>167457.8008617223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8.088100000000001</v>
      </c>
      <c r="E14" t="n">
        <v>12.36</v>
      </c>
      <c r="F14" t="n">
        <v>8.300000000000001</v>
      </c>
      <c r="G14" t="n">
        <v>20.74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124.72</v>
      </c>
      <c r="Q14" t="n">
        <v>1361.53</v>
      </c>
      <c r="R14" t="n">
        <v>41.42</v>
      </c>
      <c r="S14" t="n">
        <v>25.13</v>
      </c>
      <c r="T14" t="n">
        <v>7460.12</v>
      </c>
      <c r="U14" t="n">
        <v>0.61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134.0613471742465</v>
      </c>
      <c r="AB14" t="n">
        <v>183.4286495729454</v>
      </c>
      <c r="AC14" t="n">
        <v>165.9224767014816</v>
      </c>
      <c r="AD14" t="n">
        <v>134061.3471742465</v>
      </c>
      <c r="AE14" t="n">
        <v>183428.6495729454</v>
      </c>
      <c r="AF14" t="n">
        <v>4.318886860162994e-06</v>
      </c>
      <c r="AG14" t="n">
        <v>0.515</v>
      </c>
      <c r="AH14" t="n">
        <v>165922.4767014816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8.197800000000001</v>
      </c>
      <c r="E15" t="n">
        <v>12.2</v>
      </c>
      <c r="F15" t="n">
        <v>8.23</v>
      </c>
      <c r="G15" t="n">
        <v>22.45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122.44</v>
      </c>
      <c r="Q15" t="n">
        <v>1361.48</v>
      </c>
      <c r="R15" t="n">
        <v>39.24</v>
      </c>
      <c r="S15" t="n">
        <v>25.13</v>
      </c>
      <c r="T15" t="n">
        <v>6382.45</v>
      </c>
      <c r="U15" t="n">
        <v>0.64</v>
      </c>
      <c r="V15" t="n">
        <v>0.87</v>
      </c>
      <c r="W15" t="n">
        <v>1.22</v>
      </c>
      <c r="X15" t="n">
        <v>0.41</v>
      </c>
      <c r="Y15" t="n">
        <v>1</v>
      </c>
      <c r="Z15" t="n">
        <v>10</v>
      </c>
      <c r="AA15" t="n">
        <v>130.4042940340066</v>
      </c>
      <c r="AB15" t="n">
        <v>178.4249081286738</v>
      </c>
      <c r="AC15" t="n">
        <v>161.3962853178544</v>
      </c>
      <c r="AD15" t="n">
        <v>130404.2940340066</v>
      </c>
      <c r="AE15" t="n">
        <v>178424.9081286738</v>
      </c>
      <c r="AF15" t="n">
        <v>4.377464509865629e-06</v>
      </c>
      <c r="AG15" t="n">
        <v>0.5083333333333333</v>
      </c>
      <c r="AH15" t="n">
        <v>161396.2853178544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8.244999999999999</v>
      </c>
      <c r="E16" t="n">
        <v>12.13</v>
      </c>
      <c r="F16" t="n">
        <v>8.210000000000001</v>
      </c>
      <c r="G16" t="n">
        <v>23.47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120.3</v>
      </c>
      <c r="Q16" t="n">
        <v>1361.36</v>
      </c>
      <c r="R16" t="n">
        <v>38.86</v>
      </c>
      <c r="S16" t="n">
        <v>25.13</v>
      </c>
      <c r="T16" t="n">
        <v>6194.34</v>
      </c>
      <c r="U16" t="n">
        <v>0.65</v>
      </c>
      <c r="V16" t="n">
        <v>0.88</v>
      </c>
      <c r="W16" t="n">
        <v>1.21</v>
      </c>
      <c r="X16" t="n">
        <v>0.39</v>
      </c>
      <c r="Y16" t="n">
        <v>1</v>
      </c>
      <c r="Z16" t="n">
        <v>10</v>
      </c>
      <c r="AA16" t="n">
        <v>128.1473713568615</v>
      </c>
      <c r="AB16" t="n">
        <v>175.336886953404</v>
      </c>
      <c r="AC16" t="n">
        <v>158.6029805494865</v>
      </c>
      <c r="AD16" t="n">
        <v>128147.3713568615</v>
      </c>
      <c r="AE16" t="n">
        <v>175336.886953404</v>
      </c>
      <c r="AF16" t="n">
        <v>4.402668384669315e-06</v>
      </c>
      <c r="AG16" t="n">
        <v>0.5054166666666667</v>
      </c>
      <c r="AH16" t="n">
        <v>158602.9805494865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8.3436</v>
      </c>
      <c r="E17" t="n">
        <v>11.99</v>
      </c>
      <c r="F17" t="n">
        <v>8.17</v>
      </c>
      <c r="G17" t="n">
        <v>25.81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118.67</v>
      </c>
      <c r="Q17" t="n">
        <v>1361.34</v>
      </c>
      <c r="R17" t="n">
        <v>37.51</v>
      </c>
      <c r="S17" t="n">
        <v>25.13</v>
      </c>
      <c r="T17" t="n">
        <v>5529.75</v>
      </c>
      <c r="U17" t="n">
        <v>0.67</v>
      </c>
      <c r="V17" t="n">
        <v>0.88</v>
      </c>
      <c r="W17" t="n">
        <v>1.21</v>
      </c>
      <c r="X17" t="n">
        <v>0.35</v>
      </c>
      <c r="Y17" t="n">
        <v>1</v>
      </c>
      <c r="Z17" t="n">
        <v>10</v>
      </c>
      <c r="AA17" t="n">
        <v>125.2768660610775</v>
      </c>
      <c r="AB17" t="n">
        <v>171.4093349699583</v>
      </c>
      <c r="AC17" t="n">
        <v>155.0502686149858</v>
      </c>
      <c r="AD17" t="n">
        <v>125276.8660610775</v>
      </c>
      <c r="AE17" t="n">
        <v>171409.3349699583</v>
      </c>
      <c r="AF17" t="n">
        <v>4.455318851949897e-06</v>
      </c>
      <c r="AG17" t="n">
        <v>0.4995833333333333</v>
      </c>
      <c r="AH17" t="n">
        <v>155050.2686149858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8.3848</v>
      </c>
      <c r="E18" t="n">
        <v>11.93</v>
      </c>
      <c r="F18" t="n">
        <v>8.16</v>
      </c>
      <c r="G18" t="n">
        <v>27.21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116.56</v>
      </c>
      <c r="Q18" t="n">
        <v>1361.55</v>
      </c>
      <c r="R18" t="n">
        <v>37.45</v>
      </c>
      <c r="S18" t="n">
        <v>25.13</v>
      </c>
      <c r="T18" t="n">
        <v>5506.36</v>
      </c>
      <c r="U18" t="n">
        <v>0.67</v>
      </c>
      <c r="V18" t="n">
        <v>0.88</v>
      </c>
      <c r="W18" t="n">
        <v>1.21</v>
      </c>
      <c r="X18" t="n">
        <v>0.34</v>
      </c>
      <c r="Y18" t="n">
        <v>1</v>
      </c>
      <c r="Z18" t="n">
        <v>10</v>
      </c>
      <c r="AA18" t="n">
        <v>123.2450429528969</v>
      </c>
      <c r="AB18" t="n">
        <v>168.6293049556378</v>
      </c>
      <c r="AC18" t="n">
        <v>152.5355607634345</v>
      </c>
      <c r="AD18" t="n">
        <v>123245.0429528969</v>
      </c>
      <c r="AE18" t="n">
        <v>168629.3049556378</v>
      </c>
      <c r="AF18" t="n">
        <v>4.477318844363284e-06</v>
      </c>
      <c r="AG18" t="n">
        <v>0.4970833333333333</v>
      </c>
      <c r="AH18" t="n">
        <v>152535.5607634345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8.441000000000001</v>
      </c>
      <c r="E19" t="n">
        <v>11.85</v>
      </c>
      <c r="F19" t="n">
        <v>8.130000000000001</v>
      </c>
      <c r="G19" t="n">
        <v>28.71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114.98</v>
      </c>
      <c r="Q19" t="n">
        <v>1361.38</v>
      </c>
      <c r="R19" t="n">
        <v>36.43</v>
      </c>
      <c r="S19" t="n">
        <v>25.13</v>
      </c>
      <c r="T19" t="n">
        <v>4998.6</v>
      </c>
      <c r="U19" t="n">
        <v>0.6899999999999999</v>
      </c>
      <c r="V19" t="n">
        <v>0.88</v>
      </c>
      <c r="W19" t="n">
        <v>1.21</v>
      </c>
      <c r="X19" t="n">
        <v>0.31</v>
      </c>
      <c r="Y19" t="n">
        <v>1</v>
      </c>
      <c r="Z19" t="n">
        <v>10</v>
      </c>
      <c r="AA19" t="n">
        <v>121.259687887763</v>
      </c>
      <c r="AB19" t="n">
        <v>165.9128545678392</v>
      </c>
      <c r="AC19" t="n">
        <v>150.0783645880844</v>
      </c>
      <c r="AD19" t="n">
        <v>121259.687887763</v>
      </c>
      <c r="AE19" t="n">
        <v>165912.8545678392</v>
      </c>
      <c r="AF19" t="n">
        <v>4.507328542752419e-06</v>
      </c>
      <c r="AG19" t="n">
        <v>0.49375</v>
      </c>
      <c r="AH19" t="n">
        <v>150078.3645880844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8.4886</v>
      </c>
      <c r="E20" t="n">
        <v>11.78</v>
      </c>
      <c r="F20" t="n">
        <v>8.119999999999999</v>
      </c>
      <c r="G20" t="n">
        <v>30.44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113.57</v>
      </c>
      <c r="Q20" t="n">
        <v>1361.45</v>
      </c>
      <c r="R20" t="n">
        <v>36.01</v>
      </c>
      <c r="S20" t="n">
        <v>25.13</v>
      </c>
      <c r="T20" t="n">
        <v>4796.41</v>
      </c>
      <c r="U20" t="n">
        <v>0.7</v>
      </c>
      <c r="V20" t="n">
        <v>0.89</v>
      </c>
      <c r="W20" t="n">
        <v>1.2</v>
      </c>
      <c r="X20" t="n">
        <v>0.3</v>
      </c>
      <c r="Y20" t="n">
        <v>1</v>
      </c>
      <c r="Z20" t="n">
        <v>10</v>
      </c>
      <c r="AA20" t="n">
        <v>119.6292622919852</v>
      </c>
      <c r="AB20" t="n">
        <v>163.6820343383963</v>
      </c>
      <c r="AC20" t="n">
        <v>148.060450710363</v>
      </c>
      <c r="AD20" t="n">
        <v>119629.2622919852</v>
      </c>
      <c r="AE20" t="n">
        <v>163682.0343383963</v>
      </c>
      <c r="AF20" t="n">
        <v>4.532746009715458e-06</v>
      </c>
      <c r="AG20" t="n">
        <v>0.4908333333333333</v>
      </c>
      <c r="AH20" t="n">
        <v>148060.450710363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8.472200000000001</v>
      </c>
      <c r="E21" t="n">
        <v>11.8</v>
      </c>
      <c r="F21" t="n">
        <v>8.140000000000001</v>
      </c>
      <c r="G21" t="n">
        <v>30.53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113.06</v>
      </c>
      <c r="Q21" t="n">
        <v>1361.42</v>
      </c>
      <c r="R21" t="n">
        <v>36.76</v>
      </c>
      <c r="S21" t="n">
        <v>25.13</v>
      </c>
      <c r="T21" t="n">
        <v>5168.8</v>
      </c>
      <c r="U21" t="n">
        <v>0.68</v>
      </c>
      <c r="V21" t="n">
        <v>0.88</v>
      </c>
      <c r="W21" t="n">
        <v>1.2</v>
      </c>
      <c r="X21" t="n">
        <v>0.32</v>
      </c>
      <c r="Y21" t="n">
        <v>1</v>
      </c>
      <c r="Z21" t="n">
        <v>10</v>
      </c>
      <c r="AA21" t="n">
        <v>119.6314342061201</v>
      </c>
      <c r="AB21" t="n">
        <v>163.6850060471338</v>
      </c>
      <c r="AC21" t="n">
        <v>148.0631388033894</v>
      </c>
      <c r="AD21" t="n">
        <v>119631.4342061201</v>
      </c>
      <c r="AE21" t="n">
        <v>163685.0060471338</v>
      </c>
      <c r="AF21" t="n">
        <v>4.523988731181973e-06</v>
      </c>
      <c r="AG21" t="n">
        <v>0.4916666666666667</v>
      </c>
      <c r="AH21" t="n">
        <v>148063.1388033894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8.533200000000001</v>
      </c>
      <c r="E22" t="n">
        <v>11.72</v>
      </c>
      <c r="F22" t="n">
        <v>8.109999999999999</v>
      </c>
      <c r="G22" t="n">
        <v>32.43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111.84</v>
      </c>
      <c r="Q22" t="n">
        <v>1361.42</v>
      </c>
      <c r="R22" t="n">
        <v>35.5</v>
      </c>
      <c r="S22" t="n">
        <v>25.13</v>
      </c>
      <c r="T22" t="n">
        <v>4545.13</v>
      </c>
      <c r="U22" t="n">
        <v>0.71</v>
      </c>
      <c r="V22" t="n">
        <v>0.89</v>
      </c>
      <c r="W22" t="n">
        <v>1.21</v>
      </c>
      <c r="X22" t="n">
        <v>0.29</v>
      </c>
      <c r="Y22" t="n">
        <v>1</v>
      </c>
      <c r="Z22" t="n">
        <v>10</v>
      </c>
      <c r="AA22" t="n">
        <v>117.8561863763337</v>
      </c>
      <c r="AB22" t="n">
        <v>161.2560336480144</v>
      </c>
      <c r="AC22" t="n">
        <v>145.8659841209571</v>
      </c>
      <c r="AD22" t="n">
        <v>117856.1863763337</v>
      </c>
      <c r="AE22" t="n">
        <v>161256.0336480144</v>
      </c>
      <c r="AF22" t="n">
        <v>4.556561535483348e-06</v>
      </c>
      <c r="AG22" t="n">
        <v>0.4883333333333333</v>
      </c>
      <c r="AH22" t="n">
        <v>145865.9841209571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8.595800000000001</v>
      </c>
      <c r="E23" t="n">
        <v>11.63</v>
      </c>
      <c r="F23" t="n">
        <v>8.07</v>
      </c>
      <c r="G23" t="n">
        <v>34.6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109.73</v>
      </c>
      <c r="Q23" t="n">
        <v>1361.39</v>
      </c>
      <c r="R23" t="n">
        <v>34.58</v>
      </c>
      <c r="S23" t="n">
        <v>25.13</v>
      </c>
      <c r="T23" t="n">
        <v>4091.9</v>
      </c>
      <c r="U23" t="n">
        <v>0.73</v>
      </c>
      <c r="V23" t="n">
        <v>0.89</v>
      </c>
      <c r="W23" t="n">
        <v>1.2</v>
      </c>
      <c r="X23" t="n">
        <v>0.25</v>
      </c>
      <c r="Y23" t="n">
        <v>1</v>
      </c>
      <c r="Z23" t="n">
        <v>10</v>
      </c>
      <c r="AA23" t="n">
        <v>115.467691640449</v>
      </c>
      <c r="AB23" t="n">
        <v>157.9879897774277</v>
      </c>
      <c r="AC23" t="n">
        <v>142.9098377706497</v>
      </c>
      <c r="AD23" t="n">
        <v>115467.691640449</v>
      </c>
      <c r="AE23" t="n">
        <v>157987.9897774277</v>
      </c>
      <c r="AF23" t="n">
        <v>4.589988708422134e-06</v>
      </c>
      <c r="AG23" t="n">
        <v>0.4845833333333334</v>
      </c>
      <c r="AH23" t="n">
        <v>142909.8377706497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8.6401</v>
      </c>
      <c r="E24" t="n">
        <v>11.57</v>
      </c>
      <c r="F24" t="n">
        <v>8.06</v>
      </c>
      <c r="G24" t="n">
        <v>37.22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107.97</v>
      </c>
      <c r="Q24" t="n">
        <v>1361.4</v>
      </c>
      <c r="R24" t="n">
        <v>34.1</v>
      </c>
      <c r="S24" t="n">
        <v>25.13</v>
      </c>
      <c r="T24" t="n">
        <v>3853.91</v>
      </c>
      <c r="U24" t="n">
        <v>0.74</v>
      </c>
      <c r="V24" t="n">
        <v>0.89</v>
      </c>
      <c r="W24" t="n">
        <v>1.21</v>
      </c>
      <c r="X24" t="n">
        <v>0.24</v>
      </c>
      <c r="Y24" t="n">
        <v>1</v>
      </c>
      <c r="Z24" t="n">
        <v>10</v>
      </c>
      <c r="AA24" t="n">
        <v>113.722327178827</v>
      </c>
      <c r="AB24" t="n">
        <v>155.599905120992</v>
      </c>
      <c r="AC24" t="n">
        <v>140.7496685621256</v>
      </c>
      <c r="AD24" t="n">
        <v>113722.327178827</v>
      </c>
      <c r="AE24" t="n">
        <v>155599.905120992</v>
      </c>
      <c r="AF24" t="n">
        <v>4.613644040070509e-06</v>
      </c>
      <c r="AG24" t="n">
        <v>0.4820833333333334</v>
      </c>
      <c r="AH24" t="n">
        <v>140749.6685621256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8.635999999999999</v>
      </c>
      <c r="E25" t="n">
        <v>11.58</v>
      </c>
      <c r="F25" t="n">
        <v>8.07</v>
      </c>
      <c r="G25" t="n">
        <v>37.24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105.91</v>
      </c>
      <c r="Q25" t="n">
        <v>1361.46</v>
      </c>
      <c r="R25" t="n">
        <v>34.23</v>
      </c>
      <c r="S25" t="n">
        <v>25.13</v>
      </c>
      <c r="T25" t="n">
        <v>3918.68</v>
      </c>
      <c r="U25" t="n">
        <v>0.73</v>
      </c>
      <c r="V25" t="n">
        <v>0.89</v>
      </c>
      <c r="W25" t="n">
        <v>1.21</v>
      </c>
      <c r="X25" t="n">
        <v>0.25</v>
      </c>
      <c r="Y25" t="n">
        <v>1</v>
      </c>
      <c r="Z25" t="n">
        <v>10</v>
      </c>
      <c r="AA25" t="n">
        <v>112.5292507446937</v>
      </c>
      <c r="AB25" t="n">
        <v>153.9674853089941</v>
      </c>
      <c r="AC25" t="n">
        <v>139.2730446058687</v>
      </c>
      <c r="AD25" t="n">
        <v>112529.2507446937</v>
      </c>
      <c r="AE25" t="n">
        <v>153967.4853089941</v>
      </c>
      <c r="AF25" t="n">
        <v>4.611454720437137e-06</v>
      </c>
      <c r="AG25" t="n">
        <v>0.4825</v>
      </c>
      <c r="AH25" t="n">
        <v>139273.0446058687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8.6783</v>
      </c>
      <c r="E26" t="n">
        <v>11.52</v>
      </c>
      <c r="F26" t="n">
        <v>8.06</v>
      </c>
      <c r="G26" t="n">
        <v>40.32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104.84</v>
      </c>
      <c r="Q26" t="n">
        <v>1361.4</v>
      </c>
      <c r="R26" t="n">
        <v>34.11</v>
      </c>
      <c r="S26" t="n">
        <v>25.13</v>
      </c>
      <c r="T26" t="n">
        <v>3863.73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111.263653172929</v>
      </c>
      <c r="AB26" t="n">
        <v>152.2358388770823</v>
      </c>
      <c r="AC26" t="n">
        <v>137.706664079037</v>
      </c>
      <c r="AD26" t="n">
        <v>111263.653172929</v>
      </c>
      <c r="AE26" t="n">
        <v>152235.8388770823</v>
      </c>
      <c r="AF26" t="n">
        <v>4.634042091288746e-06</v>
      </c>
      <c r="AG26" t="n">
        <v>0.48</v>
      </c>
      <c r="AH26" t="n">
        <v>137706.664079037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8.685600000000001</v>
      </c>
      <c r="E27" t="n">
        <v>11.51</v>
      </c>
      <c r="F27" t="n">
        <v>8.050000000000001</v>
      </c>
      <c r="G27" t="n">
        <v>40.27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103.87</v>
      </c>
      <c r="Q27" t="n">
        <v>1361.36</v>
      </c>
      <c r="R27" t="n">
        <v>33.79</v>
      </c>
      <c r="S27" t="n">
        <v>25.13</v>
      </c>
      <c r="T27" t="n">
        <v>3705.91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110.5137057763176</v>
      </c>
      <c r="AB27" t="n">
        <v>151.209727763695</v>
      </c>
      <c r="AC27" t="n">
        <v>136.7784835701551</v>
      </c>
      <c r="AD27" t="n">
        <v>110513.7057763176</v>
      </c>
      <c r="AE27" t="n">
        <v>151209.727763695</v>
      </c>
      <c r="AF27" t="n">
        <v>4.637940148196945e-06</v>
      </c>
      <c r="AG27" t="n">
        <v>0.4795833333333333</v>
      </c>
      <c r="AH27" t="n">
        <v>136778.483570155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8.050000000000001</v>
      </c>
      <c r="G28" t="n">
        <v>40.27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2</v>
      </c>
      <c r="N28" t="n">
        <v>73.31</v>
      </c>
      <c r="O28" t="n">
        <v>34236.91</v>
      </c>
      <c r="P28" t="n">
        <v>103.05</v>
      </c>
      <c r="Q28" t="n">
        <v>1361.43</v>
      </c>
      <c r="R28" t="n">
        <v>33.65</v>
      </c>
      <c r="S28" t="n">
        <v>25.13</v>
      </c>
      <c r="T28" t="n">
        <v>3636.17</v>
      </c>
      <c r="U28" t="n">
        <v>0.75</v>
      </c>
      <c r="V28" t="n">
        <v>0.89</v>
      </c>
      <c r="W28" t="n">
        <v>1.21</v>
      </c>
      <c r="X28" t="n">
        <v>0.23</v>
      </c>
      <c r="Y28" t="n">
        <v>1</v>
      </c>
      <c r="Z28" t="n">
        <v>10</v>
      </c>
      <c r="AA28" t="n">
        <v>110.0071410995064</v>
      </c>
      <c r="AB28" t="n">
        <v>150.5166236248259</v>
      </c>
      <c r="AC28" t="n">
        <v>136.1515283175216</v>
      </c>
      <c r="AD28" t="n">
        <v>110007.1410995063</v>
      </c>
      <c r="AE28" t="n">
        <v>150516.6236248259</v>
      </c>
      <c r="AF28" t="n">
        <v>4.637619759957914e-06</v>
      </c>
      <c r="AG28" t="n">
        <v>0.4795833333333333</v>
      </c>
      <c r="AH28" t="n">
        <v>136151.5283175216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8.684100000000001</v>
      </c>
      <c r="E29" t="n">
        <v>11.52</v>
      </c>
      <c r="F29" t="n">
        <v>8.06</v>
      </c>
      <c r="G29" t="n">
        <v>40.28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102.76</v>
      </c>
      <c r="Q29" t="n">
        <v>1361.5</v>
      </c>
      <c r="R29" t="n">
        <v>33.7</v>
      </c>
      <c r="S29" t="n">
        <v>25.13</v>
      </c>
      <c r="T29" t="n">
        <v>3663.14</v>
      </c>
      <c r="U29" t="n">
        <v>0.75</v>
      </c>
      <c r="V29" t="n">
        <v>0.89</v>
      </c>
      <c r="W29" t="n">
        <v>1.21</v>
      </c>
      <c r="X29" t="n">
        <v>0.23</v>
      </c>
      <c r="Y29" t="n">
        <v>1</v>
      </c>
      <c r="Z29" t="n">
        <v>10</v>
      </c>
      <c r="AA29" t="n">
        <v>109.8896991824647</v>
      </c>
      <c r="AB29" t="n">
        <v>150.3559344127578</v>
      </c>
      <c r="AC29" t="n">
        <v>136.0061750583245</v>
      </c>
      <c r="AD29" t="n">
        <v>109889.6991824647</v>
      </c>
      <c r="AE29" t="n">
        <v>150355.9344127578</v>
      </c>
      <c r="AF29" t="n">
        <v>4.63713917759937e-06</v>
      </c>
      <c r="AG29" t="n">
        <v>0.48</v>
      </c>
      <c r="AH29" t="n">
        <v>136006.1750583245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8.6843</v>
      </c>
      <c r="E30" t="n">
        <v>11.52</v>
      </c>
      <c r="F30" t="n">
        <v>8.06</v>
      </c>
      <c r="G30" t="n">
        <v>40.28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102.6</v>
      </c>
      <c r="Q30" t="n">
        <v>1361.5</v>
      </c>
      <c r="R30" t="n">
        <v>33.69</v>
      </c>
      <c r="S30" t="n">
        <v>25.13</v>
      </c>
      <c r="T30" t="n">
        <v>3654.43</v>
      </c>
      <c r="U30" t="n">
        <v>0.75</v>
      </c>
      <c r="V30" t="n">
        <v>0.89</v>
      </c>
      <c r="W30" t="n">
        <v>1.21</v>
      </c>
      <c r="X30" t="n">
        <v>0.23</v>
      </c>
      <c r="Y30" t="n">
        <v>1</v>
      </c>
      <c r="Z30" t="n">
        <v>10</v>
      </c>
      <c r="AA30" t="n">
        <v>109.7870367129076</v>
      </c>
      <c r="AB30" t="n">
        <v>150.2154670927614</v>
      </c>
      <c r="AC30" t="n">
        <v>135.8791137422014</v>
      </c>
      <c r="AD30" t="n">
        <v>109787.0367129076</v>
      </c>
      <c r="AE30" t="n">
        <v>150215.4670927614</v>
      </c>
      <c r="AF30" t="n">
        <v>4.637245973679046e-06</v>
      </c>
      <c r="AG30" t="n">
        <v>0.48</v>
      </c>
      <c r="AH30" t="n">
        <v>135879.1137422014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8.682399999999999</v>
      </c>
      <c r="E31" t="n">
        <v>11.52</v>
      </c>
      <c r="F31" t="n">
        <v>8.06</v>
      </c>
      <c r="G31" t="n">
        <v>40.29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102.71</v>
      </c>
      <c r="Q31" t="n">
        <v>1361.5</v>
      </c>
      <c r="R31" t="n">
        <v>33.71</v>
      </c>
      <c r="S31" t="n">
        <v>25.13</v>
      </c>
      <c r="T31" t="n">
        <v>3667.33</v>
      </c>
      <c r="U31" t="n">
        <v>0.75</v>
      </c>
      <c r="V31" t="n">
        <v>0.89</v>
      </c>
      <c r="W31" t="n">
        <v>1.21</v>
      </c>
      <c r="X31" t="n">
        <v>0.24</v>
      </c>
      <c r="Y31" t="n">
        <v>1</v>
      </c>
      <c r="Z31" t="n">
        <v>10</v>
      </c>
      <c r="AA31" t="n">
        <v>109.8787607020643</v>
      </c>
      <c r="AB31" t="n">
        <v>150.3409679013023</v>
      </c>
      <c r="AC31" t="n">
        <v>135.9926369297167</v>
      </c>
      <c r="AD31" t="n">
        <v>109878.7607020643</v>
      </c>
      <c r="AE31" t="n">
        <v>150340.9679013024</v>
      </c>
      <c r="AF31" t="n">
        <v>4.636231410922117e-06</v>
      </c>
      <c r="AG31" t="n">
        <v>0.48</v>
      </c>
      <c r="AH31" t="n">
        <v>135992.6369297167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6.9641</v>
      </c>
      <c r="E2" t="n">
        <v>14.36</v>
      </c>
      <c r="F2" t="n">
        <v>9.460000000000001</v>
      </c>
      <c r="G2" t="n">
        <v>7.09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110.26</v>
      </c>
      <c r="Q2" t="n">
        <v>1361.58</v>
      </c>
      <c r="R2" t="n">
        <v>77.39</v>
      </c>
      <c r="S2" t="n">
        <v>25.13</v>
      </c>
      <c r="T2" t="n">
        <v>25165.41</v>
      </c>
      <c r="U2" t="n">
        <v>0.32</v>
      </c>
      <c r="V2" t="n">
        <v>0.76</v>
      </c>
      <c r="W2" t="n">
        <v>1.32</v>
      </c>
      <c r="X2" t="n">
        <v>1.64</v>
      </c>
      <c r="Y2" t="n">
        <v>1</v>
      </c>
      <c r="Z2" t="n">
        <v>10</v>
      </c>
      <c r="AA2" t="n">
        <v>140.1264992575056</v>
      </c>
      <c r="AB2" t="n">
        <v>191.7272582288817</v>
      </c>
      <c r="AC2" t="n">
        <v>173.4290777944683</v>
      </c>
      <c r="AD2" t="n">
        <v>140126.4992575056</v>
      </c>
      <c r="AE2" t="n">
        <v>191727.2582288817</v>
      </c>
      <c r="AF2" t="n">
        <v>4.592542518315103e-06</v>
      </c>
      <c r="AG2" t="n">
        <v>0.5983333333333333</v>
      </c>
      <c r="AH2" t="n">
        <v>173429.0777944683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7.5385</v>
      </c>
      <c r="E3" t="n">
        <v>13.27</v>
      </c>
      <c r="F3" t="n">
        <v>9.01</v>
      </c>
      <c r="G3" t="n">
        <v>9.01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102.79</v>
      </c>
      <c r="Q3" t="n">
        <v>1361.49</v>
      </c>
      <c r="R3" t="n">
        <v>63.34</v>
      </c>
      <c r="S3" t="n">
        <v>25.13</v>
      </c>
      <c r="T3" t="n">
        <v>18243</v>
      </c>
      <c r="U3" t="n">
        <v>0.4</v>
      </c>
      <c r="V3" t="n">
        <v>0.8</v>
      </c>
      <c r="W3" t="n">
        <v>1.28</v>
      </c>
      <c r="X3" t="n">
        <v>1.19</v>
      </c>
      <c r="Y3" t="n">
        <v>1</v>
      </c>
      <c r="Z3" t="n">
        <v>10</v>
      </c>
      <c r="AA3" t="n">
        <v>122.0678781697589</v>
      </c>
      <c r="AB3" t="n">
        <v>167.0186561665042</v>
      </c>
      <c r="AC3" t="n">
        <v>151.0786300341755</v>
      </c>
      <c r="AD3" t="n">
        <v>122067.8781697589</v>
      </c>
      <c r="AE3" t="n">
        <v>167018.6561665042</v>
      </c>
      <c r="AF3" t="n">
        <v>4.971336105788027e-06</v>
      </c>
      <c r="AG3" t="n">
        <v>0.5529166666666666</v>
      </c>
      <c r="AH3" t="n">
        <v>151078.6300341755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7.9039</v>
      </c>
      <c r="E4" t="n">
        <v>12.65</v>
      </c>
      <c r="F4" t="n">
        <v>8.779999999999999</v>
      </c>
      <c r="G4" t="n">
        <v>10.98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98.09</v>
      </c>
      <c r="Q4" t="n">
        <v>1361.74</v>
      </c>
      <c r="R4" t="n">
        <v>56.34</v>
      </c>
      <c r="S4" t="n">
        <v>25.13</v>
      </c>
      <c r="T4" t="n">
        <v>14801.51</v>
      </c>
      <c r="U4" t="n">
        <v>0.45</v>
      </c>
      <c r="V4" t="n">
        <v>0.82</v>
      </c>
      <c r="W4" t="n">
        <v>1.26</v>
      </c>
      <c r="X4" t="n">
        <v>0.96</v>
      </c>
      <c r="Y4" t="n">
        <v>1</v>
      </c>
      <c r="Z4" t="n">
        <v>10</v>
      </c>
      <c r="AA4" t="n">
        <v>112.2252985390031</v>
      </c>
      <c r="AB4" t="n">
        <v>153.5516044917435</v>
      </c>
      <c r="AC4" t="n">
        <v>138.896854870124</v>
      </c>
      <c r="AD4" t="n">
        <v>112225.2985390031</v>
      </c>
      <c r="AE4" t="n">
        <v>153551.6044917436</v>
      </c>
      <c r="AF4" t="n">
        <v>5.212302639323206e-06</v>
      </c>
      <c r="AG4" t="n">
        <v>0.5270833333333333</v>
      </c>
      <c r="AH4" t="n">
        <v>138896.854870124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8.1738</v>
      </c>
      <c r="E5" t="n">
        <v>12.23</v>
      </c>
      <c r="F5" t="n">
        <v>8.619999999999999</v>
      </c>
      <c r="G5" t="n">
        <v>12.93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94.19</v>
      </c>
      <c r="Q5" t="n">
        <v>1361.44</v>
      </c>
      <c r="R5" t="n">
        <v>51.23</v>
      </c>
      <c r="S5" t="n">
        <v>25.13</v>
      </c>
      <c r="T5" t="n">
        <v>12286.61</v>
      </c>
      <c r="U5" t="n">
        <v>0.49</v>
      </c>
      <c r="V5" t="n">
        <v>0.83</v>
      </c>
      <c r="W5" t="n">
        <v>1.26</v>
      </c>
      <c r="X5" t="n">
        <v>0.8</v>
      </c>
      <c r="Y5" t="n">
        <v>1</v>
      </c>
      <c r="Z5" t="n">
        <v>10</v>
      </c>
      <c r="AA5" t="n">
        <v>105.2779506349637</v>
      </c>
      <c r="AB5" t="n">
        <v>144.0459365940834</v>
      </c>
      <c r="AC5" t="n">
        <v>130.2983945753248</v>
      </c>
      <c r="AD5" t="n">
        <v>105277.9506349637</v>
      </c>
      <c r="AE5" t="n">
        <v>144045.9365940834</v>
      </c>
      <c r="AF5" t="n">
        <v>5.390290782183481e-06</v>
      </c>
      <c r="AG5" t="n">
        <v>0.5095833333333334</v>
      </c>
      <c r="AH5" t="n">
        <v>130298.3945753248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8.393800000000001</v>
      </c>
      <c r="E6" t="n">
        <v>11.91</v>
      </c>
      <c r="F6" t="n">
        <v>8.49</v>
      </c>
      <c r="G6" t="n">
        <v>14.99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90.47</v>
      </c>
      <c r="Q6" t="n">
        <v>1361.52</v>
      </c>
      <c r="R6" t="n">
        <v>47.48</v>
      </c>
      <c r="S6" t="n">
        <v>25.13</v>
      </c>
      <c r="T6" t="n">
        <v>10439.5</v>
      </c>
      <c r="U6" t="n">
        <v>0.53</v>
      </c>
      <c r="V6" t="n">
        <v>0.85</v>
      </c>
      <c r="W6" t="n">
        <v>1.24</v>
      </c>
      <c r="X6" t="n">
        <v>0.67</v>
      </c>
      <c r="Y6" t="n">
        <v>1</v>
      </c>
      <c r="Z6" t="n">
        <v>10</v>
      </c>
      <c r="AA6" t="n">
        <v>99.49597915781905</v>
      </c>
      <c r="AB6" t="n">
        <v>136.1347881364794</v>
      </c>
      <c r="AC6" t="n">
        <v>123.1422750231454</v>
      </c>
      <c r="AD6" t="n">
        <v>99495.97915781905</v>
      </c>
      <c r="AE6" t="n">
        <v>136134.7881364794</v>
      </c>
      <c r="AF6" t="n">
        <v>5.535371891591636e-06</v>
      </c>
      <c r="AG6" t="n">
        <v>0.49625</v>
      </c>
      <c r="AH6" t="n">
        <v>123142.2750231454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8.5814</v>
      </c>
      <c r="E7" t="n">
        <v>11.65</v>
      </c>
      <c r="F7" t="n">
        <v>8.390000000000001</v>
      </c>
      <c r="G7" t="n">
        <v>17.37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87.09</v>
      </c>
      <c r="Q7" t="n">
        <v>1361.34</v>
      </c>
      <c r="R7" t="n">
        <v>44.57</v>
      </c>
      <c r="S7" t="n">
        <v>25.13</v>
      </c>
      <c r="T7" t="n">
        <v>9009.540000000001</v>
      </c>
      <c r="U7" t="n">
        <v>0.5600000000000001</v>
      </c>
      <c r="V7" t="n">
        <v>0.86</v>
      </c>
      <c r="W7" t="n">
        <v>1.23</v>
      </c>
      <c r="X7" t="n">
        <v>0.57</v>
      </c>
      <c r="Y7" t="n">
        <v>1</v>
      </c>
      <c r="Z7" t="n">
        <v>10</v>
      </c>
      <c r="AA7" t="n">
        <v>94.79421804622145</v>
      </c>
      <c r="AB7" t="n">
        <v>129.701631156534</v>
      </c>
      <c r="AC7" t="n">
        <v>117.3230895163714</v>
      </c>
      <c r="AD7" t="n">
        <v>94794.21804622145</v>
      </c>
      <c r="AE7" t="n">
        <v>129701.631156534</v>
      </c>
      <c r="AF7" t="n">
        <v>5.659086510341497e-06</v>
      </c>
      <c r="AG7" t="n">
        <v>0.4854166666666667</v>
      </c>
      <c r="AH7" t="n">
        <v>117323.0895163714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8.7544</v>
      </c>
      <c r="E8" t="n">
        <v>11.42</v>
      </c>
      <c r="F8" t="n">
        <v>8.289999999999999</v>
      </c>
      <c r="G8" t="n">
        <v>19.9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83.48</v>
      </c>
      <c r="Q8" t="n">
        <v>1361.41</v>
      </c>
      <c r="R8" t="n">
        <v>41.41</v>
      </c>
      <c r="S8" t="n">
        <v>25.13</v>
      </c>
      <c r="T8" t="n">
        <v>7448.92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90.29956808382512</v>
      </c>
      <c r="AB8" t="n">
        <v>123.5518527880247</v>
      </c>
      <c r="AC8" t="n">
        <v>111.7602373640825</v>
      </c>
      <c r="AD8" t="n">
        <v>90299.56808382513</v>
      </c>
      <c r="AE8" t="n">
        <v>123551.8527880247</v>
      </c>
      <c r="AF8" t="n">
        <v>5.773173019103364e-06</v>
      </c>
      <c r="AG8" t="n">
        <v>0.4758333333333333</v>
      </c>
      <c r="AH8" t="n">
        <v>111760.2373640825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8.819000000000001</v>
      </c>
      <c r="E9" t="n">
        <v>11.34</v>
      </c>
      <c r="F9" t="n">
        <v>8.27</v>
      </c>
      <c r="G9" t="n">
        <v>21.58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81.23</v>
      </c>
      <c r="Q9" t="n">
        <v>1361.46</v>
      </c>
      <c r="R9" t="n">
        <v>40.55</v>
      </c>
      <c r="S9" t="n">
        <v>25.13</v>
      </c>
      <c r="T9" t="n">
        <v>7028.73</v>
      </c>
      <c r="U9" t="n">
        <v>0.62</v>
      </c>
      <c r="V9" t="n">
        <v>0.87</v>
      </c>
      <c r="W9" t="n">
        <v>1.22</v>
      </c>
      <c r="X9" t="n">
        <v>0.45</v>
      </c>
      <c r="Y9" t="n">
        <v>1</v>
      </c>
      <c r="Z9" t="n">
        <v>10</v>
      </c>
      <c r="AA9" t="n">
        <v>88.17953903805723</v>
      </c>
      <c r="AB9" t="n">
        <v>120.651135518526</v>
      </c>
      <c r="AC9" t="n">
        <v>109.1363604796016</v>
      </c>
      <c r="AD9" t="n">
        <v>88179.53903805724</v>
      </c>
      <c r="AE9" t="n">
        <v>120651.135518526</v>
      </c>
      <c r="AF9" t="n">
        <v>5.815774108502303e-06</v>
      </c>
      <c r="AG9" t="n">
        <v>0.4725</v>
      </c>
      <c r="AH9" t="n">
        <v>109136.3604796016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8.9543</v>
      </c>
      <c r="E10" t="n">
        <v>11.17</v>
      </c>
      <c r="F10" t="n">
        <v>8.199999999999999</v>
      </c>
      <c r="G10" t="n">
        <v>24.6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13</v>
      </c>
      <c r="N10" t="n">
        <v>28.69</v>
      </c>
      <c r="O10" t="n">
        <v>20210.21</v>
      </c>
      <c r="P10" t="n">
        <v>77.95999999999999</v>
      </c>
      <c r="Q10" t="n">
        <v>1361.54</v>
      </c>
      <c r="R10" t="n">
        <v>38.3</v>
      </c>
      <c r="S10" t="n">
        <v>25.13</v>
      </c>
      <c r="T10" t="n">
        <v>5921.61</v>
      </c>
      <c r="U10" t="n">
        <v>0.66</v>
      </c>
      <c r="V10" t="n">
        <v>0.88</v>
      </c>
      <c r="W10" t="n">
        <v>1.22</v>
      </c>
      <c r="X10" t="n">
        <v>0.38</v>
      </c>
      <c r="Y10" t="n">
        <v>1</v>
      </c>
      <c r="Z10" t="n">
        <v>10</v>
      </c>
      <c r="AA10" t="n">
        <v>84.60360431070666</v>
      </c>
      <c r="AB10" t="n">
        <v>115.7583838654613</v>
      </c>
      <c r="AC10" t="n">
        <v>104.7105661772837</v>
      </c>
      <c r="AD10" t="n">
        <v>84603.60431070665</v>
      </c>
      <c r="AE10" t="n">
        <v>115758.3838654612</v>
      </c>
      <c r="AF10" t="n">
        <v>5.904998990788317e-06</v>
      </c>
      <c r="AG10" t="n">
        <v>0.4654166666666666</v>
      </c>
      <c r="AH10" t="n">
        <v>104710.5661772837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8.975300000000001</v>
      </c>
      <c r="E11" t="n">
        <v>11.14</v>
      </c>
      <c r="F11" t="n">
        <v>8.210000000000001</v>
      </c>
      <c r="G11" t="n">
        <v>25.91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6</v>
      </c>
      <c r="N11" t="n">
        <v>28.8</v>
      </c>
      <c r="O11" t="n">
        <v>20254.26</v>
      </c>
      <c r="P11" t="n">
        <v>76.70999999999999</v>
      </c>
      <c r="Q11" t="n">
        <v>1361.38</v>
      </c>
      <c r="R11" t="n">
        <v>38.02</v>
      </c>
      <c r="S11" t="n">
        <v>25.13</v>
      </c>
      <c r="T11" t="n">
        <v>5783.82</v>
      </c>
      <c r="U11" t="n">
        <v>0.66</v>
      </c>
      <c r="V11" t="n">
        <v>0.88</v>
      </c>
      <c r="W11" t="n">
        <v>1.23</v>
      </c>
      <c r="X11" t="n">
        <v>0.38</v>
      </c>
      <c r="Y11" t="n">
        <v>1</v>
      </c>
      <c r="Z11" t="n">
        <v>10</v>
      </c>
      <c r="AA11" t="n">
        <v>83.68715828080261</v>
      </c>
      <c r="AB11" t="n">
        <v>114.5044619766018</v>
      </c>
      <c r="AC11" t="n">
        <v>103.5763168336062</v>
      </c>
      <c r="AD11" t="n">
        <v>83687.1582808026</v>
      </c>
      <c r="AE11" t="n">
        <v>114504.4619766018</v>
      </c>
      <c r="AF11" t="n">
        <v>5.918847642140915e-06</v>
      </c>
      <c r="AG11" t="n">
        <v>0.4641666666666667</v>
      </c>
      <c r="AH11" t="n">
        <v>103576.3168336062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8.979799999999999</v>
      </c>
      <c r="E12" t="n">
        <v>11.14</v>
      </c>
      <c r="F12" t="n">
        <v>8.199999999999999</v>
      </c>
      <c r="G12" t="n">
        <v>25.89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</v>
      </c>
      <c r="N12" t="n">
        <v>28.9</v>
      </c>
      <c r="O12" t="n">
        <v>20298.34</v>
      </c>
      <c r="P12" t="n">
        <v>76.25</v>
      </c>
      <c r="Q12" t="n">
        <v>1361.34</v>
      </c>
      <c r="R12" t="n">
        <v>37.71</v>
      </c>
      <c r="S12" t="n">
        <v>25.13</v>
      </c>
      <c r="T12" t="n">
        <v>5628.45</v>
      </c>
      <c r="U12" t="n">
        <v>0.67</v>
      </c>
      <c r="V12" t="n">
        <v>0.88</v>
      </c>
      <c r="W12" t="n">
        <v>1.23</v>
      </c>
      <c r="X12" t="n">
        <v>0.38</v>
      </c>
      <c r="Y12" t="n">
        <v>1</v>
      </c>
      <c r="Z12" t="n">
        <v>10</v>
      </c>
      <c r="AA12" t="n">
        <v>83.33050144255434</v>
      </c>
      <c r="AB12" t="n">
        <v>114.0164683559215</v>
      </c>
      <c r="AC12" t="n">
        <v>103.1348966391802</v>
      </c>
      <c r="AD12" t="n">
        <v>83330.50144255433</v>
      </c>
      <c r="AE12" t="n">
        <v>114016.4683559215</v>
      </c>
      <c r="AF12" t="n">
        <v>5.921815210287898e-06</v>
      </c>
      <c r="AG12" t="n">
        <v>0.4641666666666667</v>
      </c>
      <c r="AH12" t="n">
        <v>103134.8966391802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8.979100000000001</v>
      </c>
      <c r="E13" t="n">
        <v>11.14</v>
      </c>
      <c r="F13" t="n">
        <v>8.199999999999999</v>
      </c>
      <c r="G13" t="n">
        <v>25.9</v>
      </c>
      <c r="H13" t="n">
        <v>0.41</v>
      </c>
      <c r="I13" t="n">
        <v>19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76.26000000000001</v>
      </c>
      <c r="Q13" t="n">
        <v>1361.34</v>
      </c>
      <c r="R13" t="n">
        <v>37.72</v>
      </c>
      <c r="S13" t="n">
        <v>25.13</v>
      </c>
      <c r="T13" t="n">
        <v>5635.14</v>
      </c>
      <c r="U13" t="n">
        <v>0.67</v>
      </c>
      <c r="V13" t="n">
        <v>0.88</v>
      </c>
      <c r="W13" t="n">
        <v>1.23</v>
      </c>
      <c r="X13" t="n">
        <v>0.38</v>
      </c>
      <c r="Y13" t="n">
        <v>1</v>
      </c>
      <c r="Z13" t="n">
        <v>10</v>
      </c>
      <c r="AA13" t="n">
        <v>83.34263616837789</v>
      </c>
      <c r="AB13" t="n">
        <v>114.0330716231396</v>
      </c>
      <c r="AC13" t="n">
        <v>103.1499153138778</v>
      </c>
      <c r="AD13" t="n">
        <v>83342.6361683779</v>
      </c>
      <c r="AE13" t="n">
        <v>114033.0716231397</v>
      </c>
      <c r="AF13" t="n">
        <v>5.921353588576146e-06</v>
      </c>
      <c r="AG13" t="n">
        <v>0.4641666666666667</v>
      </c>
      <c r="AH13" t="n">
        <v>103149.9153138778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5.7354</v>
      </c>
      <c r="E2" t="n">
        <v>17.44</v>
      </c>
      <c r="F2" t="n">
        <v>10.03</v>
      </c>
      <c r="G2" t="n">
        <v>5.57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148.86</v>
      </c>
      <c r="Q2" t="n">
        <v>1361.78</v>
      </c>
      <c r="R2" t="n">
        <v>95.59</v>
      </c>
      <c r="S2" t="n">
        <v>25.13</v>
      </c>
      <c r="T2" t="n">
        <v>34127.44</v>
      </c>
      <c r="U2" t="n">
        <v>0.26</v>
      </c>
      <c r="V2" t="n">
        <v>0.72</v>
      </c>
      <c r="W2" t="n">
        <v>1.36</v>
      </c>
      <c r="X2" t="n">
        <v>2.21</v>
      </c>
      <c r="Y2" t="n">
        <v>1</v>
      </c>
      <c r="Z2" t="n">
        <v>10</v>
      </c>
      <c r="AA2" t="n">
        <v>219.6958538646039</v>
      </c>
      <c r="AB2" t="n">
        <v>300.5975595544361</v>
      </c>
      <c r="AC2" t="n">
        <v>271.908950361974</v>
      </c>
      <c r="AD2" t="n">
        <v>219695.8538646039</v>
      </c>
      <c r="AE2" t="n">
        <v>300597.5595544361</v>
      </c>
      <c r="AF2" t="n">
        <v>3.267216643954034e-06</v>
      </c>
      <c r="AG2" t="n">
        <v>0.7266666666666667</v>
      </c>
      <c r="AH2" t="n">
        <v>271908.950361974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6.3804</v>
      </c>
      <c r="E3" t="n">
        <v>15.67</v>
      </c>
      <c r="F3" t="n">
        <v>9.460000000000001</v>
      </c>
      <c r="G3" t="n">
        <v>7.01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138.86</v>
      </c>
      <c r="Q3" t="n">
        <v>1361.95</v>
      </c>
      <c r="R3" t="n">
        <v>77.55</v>
      </c>
      <c r="S3" t="n">
        <v>25.13</v>
      </c>
      <c r="T3" t="n">
        <v>25242.9</v>
      </c>
      <c r="U3" t="n">
        <v>0.32</v>
      </c>
      <c r="V3" t="n">
        <v>0.76</v>
      </c>
      <c r="W3" t="n">
        <v>1.32</v>
      </c>
      <c r="X3" t="n">
        <v>1.63</v>
      </c>
      <c r="Y3" t="n">
        <v>1</v>
      </c>
      <c r="Z3" t="n">
        <v>10</v>
      </c>
      <c r="AA3" t="n">
        <v>185.4724312387152</v>
      </c>
      <c r="AB3" t="n">
        <v>253.7715628868709</v>
      </c>
      <c r="AC3" t="n">
        <v>229.5519610956473</v>
      </c>
      <c r="AD3" t="n">
        <v>185472.4312387152</v>
      </c>
      <c r="AE3" t="n">
        <v>253771.5628868709</v>
      </c>
      <c r="AF3" t="n">
        <v>3.634646070907751e-06</v>
      </c>
      <c r="AG3" t="n">
        <v>0.6529166666666667</v>
      </c>
      <c r="AH3" t="n">
        <v>229551.9610956473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6.8341</v>
      </c>
      <c r="E4" t="n">
        <v>14.63</v>
      </c>
      <c r="F4" t="n">
        <v>9.119999999999999</v>
      </c>
      <c r="G4" t="n">
        <v>8.42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132.4</v>
      </c>
      <c r="Q4" t="n">
        <v>1361.59</v>
      </c>
      <c r="R4" t="n">
        <v>67.16</v>
      </c>
      <c r="S4" t="n">
        <v>25.13</v>
      </c>
      <c r="T4" t="n">
        <v>20123.92</v>
      </c>
      <c r="U4" t="n">
        <v>0.37</v>
      </c>
      <c r="V4" t="n">
        <v>0.79</v>
      </c>
      <c r="W4" t="n">
        <v>1.28</v>
      </c>
      <c r="X4" t="n">
        <v>1.3</v>
      </c>
      <c r="Y4" t="n">
        <v>1</v>
      </c>
      <c r="Z4" t="n">
        <v>10</v>
      </c>
      <c r="AA4" t="n">
        <v>166.0870400653032</v>
      </c>
      <c r="AB4" t="n">
        <v>227.2476154603219</v>
      </c>
      <c r="AC4" t="n">
        <v>205.5594219848856</v>
      </c>
      <c r="AD4" t="n">
        <v>166087.0400653032</v>
      </c>
      <c r="AE4" t="n">
        <v>227247.6154603219</v>
      </c>
      <c r="AF4" t="n">
        <v>3.89309991743318e-06</v>
      </c>
      <c r="AG4" t="n">
        <v>0.6095833333333334</v>
      </c>
      <c r="AH4" t="n">
        <v>205559.4219848856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7.175</v>
      </c>
      <c r="E5" t="n">
        <v>13.94</v>
      </c>
      <c r="F5" t="n">
        <v>8.91</v>
      </c>
      <c r="G5" t="n">
        <v>9.9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127.99</v>
      </c>
      <c r="Q5" t="n">
        <v>1361.62</v>
      </c>
      <c r="R5" t="n">
        <v>60.38</v>
      </c>
      <c r="S5" t="n">
        <v>25.13</v>
      </c>
      <c r="T5" t="n">
        <v>16791.46</v>
      </c>
      <c r="U5" t="n">
        <v>0.42</v>
      </c>
      <c r="V5" t="n">
        <v>0.8100000000000001</v>
      </c>
      <c r="W5" t="n">
        <v>1.27</v>
      </c>
      <c r="X5" t="n">
        <v>1.08</v>
      </c>
      <c r="Y5" t="n">
        <v>1</v>
      </c>
      <c r="Z5" t="n">
        <v>10</v>
      </c>
      <c r="AA5" t="n">
        <v>153.7277554616766</v>
      </c>
      <c r="AB5" t="n">
        <v>210.3370970124937</v>
      </c>
      <c r="AC5" t="n">
        <v>190.2628196836511</v>
      </c>
      <c r="AD5" t="n">
        <v>153727.7554616766</v>
      </c>
      <c r="AE5" t="n">
        <v>210337.0970124937</v>
      </c>
      <c r="AF5" t="n">
        <v>4.087296338593679e-06</v>
      </c>
      <c r="AG5" t="n">
        <v>0.5808333333333333</v>
      </c>
      <c r="AH5" t="n">
        <v>190262.8196836511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7.4539</v>
      </c>
      <c r="E6" t="n">
        <v>13.42</v>
      </c>
      <c r="F6" t="n">
        <v>8.74</v>
      </c>
      <c r="G6" t="n">
        <v>11.39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124.2</v>
      </c>
      <c r="Q6" t="n">
        <v>1361.58</v>
      </c>
      <c r="R6" t="n">
        <v>55.37</v>
      </c>
      <c r="S6" t="n">
        <v>25.13</v>
      </c>
      <c r="T6" t="n">
        <v>14325.14</v>
      </c>
      <c r="U6" t="n">
        <v>0.45</v>
      </c>
      <c r="V6" t="n">
        <v>0.82</v>
      </c>
      <c r="W6" t="n">
        <v>1.25</v>
      </c>
      <c r="X6" t="n">
        <v>0.92</v>
      </c>
      <c r="Y6" t="n">
        <v>1</v>
      </c>
      <c r="Z6" t="n">
        <v>10</v>
      </c>
      <c r="AA6" t="n">
        <v>144.3328947433574</v>
      </c>
      <c r="AB6" t="n">
        <v>197.482634105693</v>
      </c>
      <c r="AC6" t="n">
        <v>178.6351686753194</v>
      </c>
      <c r="AD6" t="n">
        <v>144332.8947433574</v>
      </c>
      <c r="AE6" t="n">
        <v>197482.634105693</v>
      </c>
      <c r="AF6" t="n">
        <v>4.24617396212452e-06</v>
      </c>
      <c r="AG6" t="n">
        <v>0.5591666666666667</v>
      </c>
      <c r="AH6" t="n">
        <v>178635.1686753194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7.6774</v>
      </c>
      <c r="E7" t="n">
        <v>13.03</v>
      </c>
      <c r="F7" t="n">
        <v>8.609999999999999</v>
      </c>
      <c r="G7" t="n">
        <v>12.91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120.95</v>
      </c>
      <c r="Q7" t="n">
        <v>1361.54</v>
      </c>
      <c r="R7" t="n">
        <v>51.06</v>
      </c>
      <c r="S7" t="n">
        <v>25.13</v>
      </c>
      <c r="T7" t="n">
        <v>12198.76</v>
      </c>
      <c r="U7" t="n">
        <v>0.49</v>
      </c>
      <c r="V7" t="n">
        <v>0.84</v>
      </c>
      <c r="W7" t="n">
        <v>1.25</v>
      </c>
      <c r="X7" t="n">
        <v>0.79</v>
      </c>
      <c r="Y7" t="n">
        <v>1</v>
      </c>
      <c r="Z7" t="n">
        <v>10</v>
      </c>
      <c r="AA7" t="n">
        <v>137.1784055239972</v>
      </c>
      <c r="AB7" t="n">
        <v>187.6935463219812</v>
      </c>
      <c r="AC7" t="n">
        <v>169.7803376906109</v>
      </c>
      <c r="AD7" t="n">
        <v>137178.4055239972</v>
      </c>
      <c r="AE7" t="n">
        <v>187693.5463219812</v>
      </c>
      <c r="AF7" t="n">
        <v>4.37349253099918e-06</v>
      </c>
      <c r="AG7" t="n">
        <v>0.5429166666666666</v>
      </c>
      <c r="AH7" t="n">
        <v>169780.3376906109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7.8608</v>
      </c>
      <c r="E8" t="n">
        <v>12.72</v>
      </c>
      <c r="F8" t="n">
        <v>8.52</v>
      </c>
      <c r="G8" t="n">
        <v>14.61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118.4</v>
      </c>
      <c r="Q8" t="n">
        <v>1361.36</v>
      </c>
      <c r="R8" t="n">
        <v>48.43</v>
      </c>
      <c r="S8" t="n">
        <v>25.13</v>
      </c>
      <c r="T8" t="n">
        <v>10909.11</v>
      </c>
      <c r="U8" t="n">
        <v>0.52</v>
      </c>
      <c r="V8" t="n">
        <v>0.84</v>
      </c>
      <c r="W8" t="n">
        <v>1.24</v>
      </c>
      <c r="X8" t="n">
        <v>0.7</v>
      </c>
      <c r="Y8" t="n">
        <v>1</v>
      </c>
      <c r="Z8" t="n">
        <v>10</v>
      </c>
      <c r="AA8" t="n">
        <v>131.7749821998664</v>
      </c>
      <c r="AB8" t="n">
        <v>180.3003441476963</v>
      </c>
      <c r="AC8" t="n">
        <v>163.092732355413</v>
      </c>
      <c r="AD8" t="n">
        <v>131774.9821998664</v>
      </c>
      <c r="AE8" t="n">
        <v>180300.3441476962</v>
      </c>
      <c r="AF8" t="n">
        <v>4.477967813019818e-06</v>
      </c>
      <c r="AG8" t="n">
        <v>0.53</v>
      </c>
      <c r="AH8" t="n">
        <v>163092.732355413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7.9807</v>
      </c>
      <c r="E9" t="n">
        <v>12.53</v>
      </c>
      <c r="F9" t="n">
        <v>8.460000000000001</v>
      </c>
      <c r="G9" t="n">
        <v>15.87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116.02</v>
      </c>
      <c r="Q9" t="n">
        <v>1361.51</v>
      </c>
      <c r="R9" t="n">
        <v>46.69</v>
      </c>
      <c r="S9" t="n">
        <v>25.13</v>
      </c>
      <c r="T9" t="n">
        <v>10057.79</v>
      </c>
      <c r="U9" t="n">
        <v>0.54</v>
      </c>
      <c r="V9" t="n">
        <v>0.85</v>
      </c>
      <c r="W9" t="n">
        <v>1.23</v>
      </c>
      <c r="X9" t="n">
        <v>0.64</v>
      </c>
      <c r="Y9" t="n">
        <v>1</v>
      </c>
      <c r="Z9" t="n">
        <v>10</v>
      </c>
      <c r="AA9" t="n">
        <v>127.8867257138632</v>
      </c>
      <c r="AB9" t="n">
        <v>174.9802600857797</v>
      </c>
      <c r="AC9" t="n">
        <v>158.2803896495792</v>
      </c>
      <c r="AD9" t="n">
        <v>127886.7257138632</v>
      </c>
      <c r="AE9" t="n">
        <v>174980.2600857797</v>
      </c>
      <c r="AF9" t="n">
        <v>4.54626981037137e-06</v>
      </c>
      <c r="AG9" t="n">
        <v>0.5220833333333333</v>
      </c>
      <c r="AH9" t="n">
        <v>158280.3896495792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8.171200000000001</v>
      </c>
      <c r="E10" t="n">
        <v>12.24</v>
      </c>
      <c r="F10" t="n">
        <v>8.35</v>
      </c>
      <c r="G10" t="n">
        <v>17.89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112.97</v>
      </c>
      <c r="Q10" t="n">
        <v>1361.45</v>
      </c>
      <c r="R10" t="n">
        <v>43.11</v>
      </c>
      <c r="S10" t="n">
        <v>25.13</v>
      </c>
      <c r="T10" t="n">
        <v>8284.360000000001</v>
      </c>
      <c r="U10" t="n">
        <v>0.58</v>
      </c>
      <c r="V10" t="n">
        <v>0.86</v>
      </c>
      <c r="W10" t="n">
        <v>1.22</v>
      </c>
      <c r="X10" t="n">
        <v>0.53</v>
      </c>
      <c r="Y10" t="n">
        <v>1</v>
      </c>
      <c r="Z10" t="n">
        <v>10</v>
      </c>
      <c r="AA10" t="n">
        <v>122.3587582395313</v>
      </c>
      <c r="AB10" t="n">
        <v>167.4166511106896</v>
      </c>
      <c r="AC10" t="n">
        <v>151.4386408994774</v>
      </c>
      <c r="AD10" t="n">
        <v>122358.7582395313</v>
      </c>
      <c r="AE10" t="n">
        <v>167416.6511106896</v>
      </c>
      <c r="AF10" t="n">
        <v>4.654789664378631e-06</v>
      </c>
      <c r="AG10" t="n">
        <v>0.51</v>
      </c>
      <c r="AH10" t="n">
        <v>151438.6408994774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8.244199999999999</v>
      </c>
      <c r="E11" t="n">
        <v>12.13</v>
      </c>
      <c r="F11" t="n">
        <v>8.33</v>
      </c>
      <c r="G11" t="n">
        <v>19.22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111.11</v>
      </c>
      <c r="Q11" t="n">
        <v>1361.43</v>
      </c>
      <c r="R11" t="n">
        <v>42.38</v>
      </c>
      <c r="S11" t="n">
        <v>25.13</v>
      </c>
      <c r="T11" t="n">
        <v>7931.39</v>
      </c>
      <c r="U11" t="n">
        <v>0.59</v>
      </c>
      <c r="V11" t="n">
        <v>0.86</v>
      </c>
      <c r="W11" t="n">
        <v>1.22</v>
      </c>
      <c r="X11" t="n">
        <v>0.51</v>
      </c>
      <c r="Y11" t="n">
        <v>1</v>
      </c>
      <c r="Z11" t="n">
        <v>10</v>
      </c>
      <c r="AA11" t="n">
        <v>119.9588667524663</v>
      </c>
      <c r="AB11" t="n">
        <v>164.1330137023488</v>
      </c>
      <c r="AC11" t="n">
        <v>148.4683892367735</v>
      </c>
      <c r="AD11" t="n">
        <v>119958.8667524663</v>
      </c>
      <c r="AE11" t="n">
        <v>164133.0137023488</v>
      </c>
      <c r="AF11" t="n">
        <v>4.696374700297424e-06</v>
      </c>
      <c r="AG11" t="n">
        <v>0.5054166666666667</v>
      </c>
      <c r="AH11" t="n">
        <v>148468.3892367735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8.332599999999999</v>
      </c>
      <c r="E12" t="n">
        <v>12</v>
      </c>
      <c r="F12" t="n">
        <v>8.289999999999999</v>
      </c>
      <c r="G12" t="n">
        <v>20.72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109.37</v>
      </c>
      <c r="Q12" t="n">
        <v>1361.42</v>
      </c>
      <c r="R12" t="n">
        <v>41.33</v>
      </c>
      <c r="S12" t="n">
        <v>25.13</v>
      </c>
      <c r="T12" t="n">
        <v>7414.69</v>
      </c>
      <c r="U12" t="n">
        <v>0.61</v>
      </c>
      <c r="V12" t="n">
        <v>0.87</v>
      </c>
      <c r="W12" t="n">
        <v>1.22</v>
      </c>
      <c r="X12" t="n">
        <v>0.47</v>
      </c>
      <c r="Y12" t="n">
        <v>1</v>
      </c>
      <c r="Z12" t="n">
        <v>10</v>
      </c>
      <c r="AA12" t="n">
        <v>117.2662725755639</v>
      </c>
      <c r="AB12" t="n">
        <v>160.4488875606414</v>
      </c>
      <c r="AC12" t="n">
        <v>145.135870923326</v>
      </c>
      <c r="AD12" t="n">
        <v>117266.2725755639</v>
      </c>
      <c r="AE12" t="n">
        <v>160448.8875606414</v>
      </c>
      <c r="AF12" t="n">
        <v>4.746732469821003e-06</v>
      </c>
      <c r="AG12" t="n">
        <v>0.5</v>
      </c>
      <c r="AH12" t="n">
        <v>145135.870923326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8.4337</v>
      </c>
      <c r="E13" t="n">
        <v>11.86</v>
      </c>
      <c r="F13" t="n">
        <v>8.23</v>
      </c>
      <c r="G13" t="n">
        <v>22.45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106.63</v>
      </c>
      <c r="Q13" t="n">
        <v>1361.34</v>
      </c>
      <c r="R13" t="n">
        <v>39.46</v>
      </c>
      <c r="S13" t="n">
        <v>25.13</v>
      </c>
      <c r="T13" t="n">
        <v>6490.98</v>
      </c>
      <c r="U13" t="n">
        <v>0.64</v>
      </c>
      <c r="V13" t="n">
        <v>0.87</v>
      </c>
      <c r="W13" t="n">
        <v>1.21</v>
      </c>
      <c r="X13" t="n">
        <v>0.41</v>
      </c>
      <c r="Y13" t="n">
        <v>1</v>
      </c>
      <c r="Z13" t="n">
        <v>10</v>
      </c>
      <c r="AA13" t="n">
        <v>113.8197767869252</v>
      </c>
      <c r="AB13" t="n">
        <v>155.7332399739652</v>
      </c>
      <c r="AC13" t="n">
        <v>140.8702781238677</v>
      </c>
      <c r="AD13" t="n">
        <v>113819.7767869252</v>
      </c>
      <c r="AE13" t="n">
        <v>155733.2399739652</v>
      </c>
      <c r="AF13" t="n">
        <v>4.804324896278399e-06</v>
      </c>
      <c r="AG13" t="n">
        <v>0.4941666666666666</v>
      </c>
      <c r="AH13" t="n">
        <v>140870.2781238677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8.514699999999999</v>
      </c>
      <c r="E14" t="n">
        <v>11.74</v>
      </c>
      <c r="F14" t="n">
        <v>8.210000000000001</v>
      </c>
      <c r="G14" t="n">
        <v>24.62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104.94</v>
      </c>
      <c r="Q14" t="n">
        <v>1361.38</v>
      </c>
      <c r="R14" t="n">
        <v>38.47</v>
      </c>
      <c r="S14" t="n">
        <v>25.13</v>
      </c>
      <c r="T14" t="n">
        <v>6006.19</v>
      </c>
      <c r="U14" t="n">
        <v>0.65</v>
      </c>
      <c r="V14" t="n">
        <v>0.88</v>
      </c>
      <c r="W14" t="n">
        <v>1.22</v>
      </c>
      <c r="X14" t="n">
        <v>0.39</v>
      </c>
      <c r="Y14" t="n">
        <v>1</v>
      </c>
      <c r="Z14" t="n">
        <v>10</v>
      </c>
      <c r="AA14" t="n">
        <v>111.5688080702926</v>
      </c>
      <c r="AB14" t="n">
        <v>152.6533652701389</v>
      </c>
      <c r="AC14" t="n">
        <v>138.0843423391423</v>
      </c>
      <c r="AD14" t="n">
        <v>111568.8080702926</v>
      </c>
      <c r="AE14" t="n">
        <v>152653.3652701389</v>
      </c>
      <c r="AF14" t="n">
        <v>4.850467196407471e-06</v>
      </c>
      <c r="AG14" t="n">
        <v>0.4891666666666667</v>
      </c>
      <c r="AH14" t="n">
        <v>138084.3423391423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8.568199999999999</v>
      </c>
      <c r="E15" t="n">
        <v>11.67</v>
      </c>
      <c r="F15" t="n">
        <v>8.18</v>
      </c>
      <c r="G15" t="n">
        <v>25.82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102.94</v>
      </c>
      <c r="Q15" t="n">
        <v>1361.4</v>
      </c>
      <c r="R15" t="n">
        <v>37.73</v>
      </c>
      <c r="S15" t="n">
        <v>25.13</v>
      </c>
      <c r="T15" t="n">
        <v>5640.32</v>
      </c>
      <c r="U15" t="n">
        <v>0.67</v>
      </c>
      <c r="V15" t="n">
        <v>0.88</v>
      </c>
      <c r="W15" t="n">
        <v>1.21</v>
      </c>
      <c r="X15" t="n">
        <v>0.36</v>
      </c>
      <c r="Y15" t="n">
        <v>1</v>
      </c>
      <c r="Z15" t="n">
        <v>10</v>
      </c>
      <c r="AA15" t="n">
        <v>109.4685845196491</v>
      </c>
      <c r="AB15" t="n">
        <v>149.7797467528261</v>
      </c>
      <c r="AC15" t="n">
        <v>135.484977939972</v>
      </c>
      <c r="AD15" t="n">
        <v>109468.5845196491</v>
      </c>
      <c r="AE15" t="n">
        <v>149779.7467528261</v>
      </c>
      <c r="AF15" t="n">
        <v>4.88094390081371e-06</v>
      </c>
      <c r="AG15" t="n">
        <v>0.48625</v>
      </c>
      <c r="AH15" t="n">
        <v>135484.977939972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8.658799999999999</v>
      </c>
      <c r="E16" t="n">
        <v>11.55</v>
      </c>
      <c r="F16" t="n">
        <v>8.140000000000001</v>
      </c>
      <c r="G16" t="n">
        <v>28.74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15</v>
      </c>
      <c r="N16" t="n">
        <v>52.36</v>
      </c>
      <c r="O16" t="n">
        <v>28452.71</v>
      </c>
      <c r="P16" t="n">
        <v>100.48</v>
      </c>
      <c r="Q16" t="n">
        <v>1361.45</v>
      </c>
      <c r="R16" t="n">
        <v>36.6</v>
      </c>
      <c r="S16" t="n">
        <v>25.13</v>
      </c>
      <c r="T16" t="n">
        <v>5085.59</v>
      </c>
      <c r="U16" t="n">
        <v>0.6899999999999999</v>
      </c>
      <c r="V16" t="n">
        <v>0.88</v>
      </c>
      <c r="W16" t="n">
        <v>1.21</v>
      </c>
      <c r="X16" t="n">
        <v>0.32</v>
      </c>
      <c r="Y16" t="n">
        <v>1</v>
      </c>
      <c r="Z16" t="n">
        <v>10</v>
      </c>
      <c r="AA16" t="n">
        <v>106.6024438384192</v>
      </c>
      <c r="AB16" t="n">
        <v>145.8581666275666</v>
      </c>
      <c r="AC16" t="n">
        <v>131.9376679178938</v>
      </c>
      <c r="AD16" t="n">
        <v>106602.4438384192</v>
      </c>
      <c r="AE16" t="n">
        <v>145858.1666275666</v>
      </c>
      <c r="AF16" t="n">
        <v>4.932554917995115e-06</v>
      </c>
      <c r="AG16" t="n">
        <v>0.48125</v>
      </c>
      <c r="AH16" t="n">
        <v>131937.6679178938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8.706</v>
      </c>
      <c r="E17" t="n">
        <v>11.49</v>
      </c>
      <c r="F17" t="n">
        <v>8.119999999999999</v>
      </c>
      <c r="G17" t="n">
        <v>30.46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98.27</v>
      </c>
      <c r="Q17" t="n">
        <v>1361.49</v>
      </c>
      <c r="R17" t="n">
        <v>36.06</v>
      </c>
      <c r="S17" t="n">
        <v>25.13</v>
      </c>
      <c r="T17" t="n">
        <v>4819.3</v>
      </c>
      <c r="U17" t="n">
        <v>0.7</v>
      </c>
      <c r="V17" t="n">
        <v>0.89</v>
      </c>
      <c r="W17" t="n">
        <v>1.21</v>
      </c>
      <c r="X17" t="n">
        <v>0.3</v>
      </c>
      <c r="Y17" t="n">
        <v>1</v>
      </c>
      <c r="Z17" t="n">
        <v>10</v>
      </c>
      <c r="AA17" t="n">
        <v>104.5570624382438</v>
      </c>
      <c r="AB17" t="n">
        <v>143.0595855599891</v>
      </c>
      <c r="AC17" t="n">
        <v>129.4061794995718</v>
      </c>
      <c r="AD17" t="n">
        <v>104557.0624382438</v>
      </c>
      <c r="AE17" t="n">
        <v>143059.5855599891</v>
      </c>
      <c r="AF17" t="n">
        <v>4.959442776835759e-06</v>
      </c>
      <c r="AG17" t="n">
        <v>0.47875</v>
      </c>
      <c r="AH17" t="n">
        <v>129406.1794995718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8.7461</v>
      </c>
      <c r="E18" t="n">
        <v>11.43</v>
      </c>
      <c r="F18" t="n">
        <v>8.109999999999999</v>
      </c>
      <c r="G18" t="n">
        <v>32.46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96.81999999999999</v>
      </c>
      <c r="Q18" t="n">
        <v>1361.34</v>
      </c>
      <c r="R18" t="n">
        <v>35.83</v>
      </c>
      <c r="S18" t="n">
        <v>25.13</v>
      </c>
      <c r="T18" t="n">
        <v>4713.22</v>
      </c>
      <c r="U18" t="n">
        <v>0.7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103.1309891285849</v>
      </c>
      <c r="AB18" t="n">
        <v>141.1083691438007</v>
      </c>
      <c r="AC18" t="n">
        <v>127.6411844395943</v>
      </c>
      <c r="AD18" t="n">
        <v>103130.9891285849</v>
      </c>
      <c r="AE18" t="n">
        <v>141108.3691438007</v>
      </c>
      <c r="AF18" t="n">
        <v>4.982286063689781e-06</v>
      </c>
      <c r="AG18" t="n">
        <v>0.47625</v>
      </c>
      <c r="AH18" t="n">
        <v>127641.1844395943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8.7996</v>
      </c>
      <c r="E19" t="n">
        <v>11.36</v>
      </c>
      <c r="F19" t="n">
        <v>8.09</v>
      </c>
      <c r="G19" t="n">
        <v>34.67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94.72</v>
      </c>
      <c r="Q19" t="n">
        <v>1361.34</v>
      </c>
      <c r="R19" t="n">
        <v>34.84</v>
      </c>
      <c r="S19" t="n">
        <v>25.13</v>
      </c>
      <c r="T19" t="n">
        <v>4221.72</v>
      </c>
      <c r="U19" t="n">
        <v>0.72</v>
      </c>
      <c r="V19" t="n">
        <v>0.89</v>
      </c>
      <c r="W19" t="n">
        <v>1.21</v>
      </c>
      <c r="X19" t="n">
        <v>0.27</v>
      </c>
      <c r="Y19" t="n">
        <v>1</v>
      </c>
      <c r="Z19" t="n">
        <v>10</v>
      </c>
      <c r="AA19" t="n">
        <v>101.1196118816328</v>
      </c>
      <c r="AB19" t="n">
        <v>138.3563140588206</v>
      </c>
      <c r="AC19" t="n">
        <v>125.1517816293903</v>
      </c>
      <c r="AD19" t="n">
        <v>101119.6118816328</v>
      </c>
      <c r="AE19" t="n">
        <v>138356.3140588206</v>
      </c>
      <c r="AF19" t="n">
        <v>5.012762768096021e-06</v>
      </c>
      <c r="AG19" t="n">
        <v>0.4733333333333333</v>
      </c>
      <c r="AH19" t="n">
        <v>125151.7816293903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8.797700000000001</v>
      </c>
      <c r="E20" t="n">
        <v>11.37</v>
      </c>
      <c r="F20" t="n">
        <v>8.09</v>
      </c>
      <c r="G20" t="n">
        <v>34.68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94.17</v>
      </c>
      <c r="Q20" t="n">
        <v>1361.39</v>
      </c>
      <c r="R20" t="n">
        <v>34.73</v>
      </c>
      <c r="S20" t="n">
        <v>25.13</v>
      </c>
      <c r="T20" t="n">
        <v>4164.02</v>
      </c>
      <c r="U20" t="n">
        <v>0.72</v>
      </c>
      <c r="V20" t="n">
        <v>0.89</v>
      </c>
      <c r="W20" t="n">
        <v>1.21</v>
      </c>
      <c r="X20" t="n">
        <v>0.27</v>
      </c>
      <c r="Y20" t="n">
        <v>1</v>
      </c>
      <c r="Z20" t="n">
        <v>10</v>
      </c>
      <c r="AA20" t="n">
        <v>100.804097700869</v>
      </c>
      <c r="AB20" t="n">
        <v>137.9246136371965</v>
      </c>
      <c r="AC20" t="n">
        <v>124.7612820901106</v>
      </c>
      <c r="AD20" t="n">
        <v>100804.097700869</v>
      </c>
      <c r="AE20" t="n">
        <v>137924.6136371965</v>
      </c>
      <c r="AF20" t="n">
        <v>5.011680417846079e-06</v>
      </c>
      <c r="AG20" t="n">
        <v>0.4737499999999999</v>
      </c>
      <c r="AH20" t="n">
        <v>124761.2820901106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8.7919</v>
      </c>
      <c r="E21" t="n">
        <v>11.37</v>
      </c>
      <c r="F21" t="n">
        <v>8.1</v>
      </c>
      <c r="G21" t="n">
        <v>34.71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3</v>
      </c>
      <c r="N21" t="n">
        <v>53.23</v>
      </c>
      <c r="O21" t="n">
        <v>28714.14</v>
      </c>
      <c r="P21" t="n">
        <v>93.63</v>
      </c>
      <c r="Q21" t="n">
        <v>1361.51</v>
      </c>
      <c r="R21" t="n">
        <v>34.97</v>
      </c>
      <c r="S21" t="n">
        <v>25.13</v>
      </c>
      <c r="T21" t="n">
        <v>4287.1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100.578376345836</v>
      </c>
      <c r="AB21" t="n">
        <v>137.6157717211173</v>
      </c>
      <c r="AC21" t="n">
        <v>124.4819156130394</v>
      </c>
      <c r="AD21" t="n">
        <v>100578.376345836</v>
      </c>
      <c r="AE21" t="n">
        <v>137615.7717211173</v>
      </c>
      <c r="AF21" t="n">
        <v>5.008376401293627e-06</v>
      </c>
      <c r="AG21" t="n">
        <v>0.4737499999999999</v>
      </c>
      <c r="AH21" t="n">
        <v>124481.9156130394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8.8443</v>
      </c>
      <c r="E22" t="n">
        <v>11.31</v>
      </c>
      <c r="F22" t="n">
        <v>8.08</v>
      </c>
      <c r="G22" t="n">
        <v>37.27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93.09999999999999</v>
      </c>
      <c r="Q22" t="n">
        <v>1361.39</v>
      </c>
      <c r="R22" t="n">
        <v>34.24</v>
      </c>
      <c r="S22" t="n">
        <v>25.13</v>
      </c>
      <c r="T22" t="n">
        <v>3923.46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99.57422581382878</v>
      </c>
      <c r="AB22" t="n">
        <v>136.2418486632307</v>
      </c>
      <c r="AC22" t="n">
        <v>123.239117843484</v>
      </c>
      <c r="AD22" t="n">
        <v>99574.22581382877</v>
      </c>
      <c r="AE22" t="n">
        <v>136241.8486632307</v>
      </c>
      <c r="AF22" t="n">
        <v>5.038226481870952e-06</v>
      </c>
      <c r="AG22" t="n">
        <v>0.47125</v>
      </c>
      <c r="AH22" t="n">
        <v>123239.117843484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8.843299999999999</v>
      </c>
      <c r="E23" t="n">
        <v>11.31</v>
      </c>
      <c r="F23" t="n">
        <v>8.08</v>
      </c>
      <c r="G23" t="n">
        <v>37.28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93.29000000000001</v>
      </c>
      <c r="Q23" t="n">
        <v>1361.39</v>
      </c>
      <c r="R23" t="n">
        <v>34.24</v>
      </c>
      <c r="S23" t="n">
        <v>25.13</v>
      </c>
      <c r="T23" t="n">
        <v>3923.38</v>
      </c>
      <c r="U23" t="n">
        <v>0.73</v>
      </c>
      <c r="V23" t="n">
        <v>0.89</v>
      </c>
      <c r="W23" t="n">
        <v>1.21</v>
      </c>
      <c r="X23" t="n">
        <v>0.26</v>
      </c>
      <c r="Y23" t="n">
        <v>1</v>
      </c>
      <c r="Z23" t="n">
        <v>10</v>
      </c>
      <c r="AA23" t="n">
        <v>99.70177731312256</v>
      </c>
      <c r="AB23" t="n">
        <v>136.4163702517394</v>
      </c>
      <c r="AC23" t="n">
        <v>123.396983336528</v>
      </c>
      <c r="AD23" t="n">
        <v>99701.77731312257</v>
      </c>
      <c r="AE23" t="n">
        <v>136416.3702517393</v>
      </c>
      <c r="AF23" t="n">
        <v>5.037656823844667e-06</v>
      </c>
      <c r="AG23" t="n">
        <v>0.47125</v>
      </c>
      <c r="AH23" t="n">
        <v>123396.983336528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8.817500000000001</v>
      </c>
      <c r="E2" t="n">
        <v>11.34</v>
      </c>
      <c r="F2" t="n">
        <v>8.710000000000001</v>
      </c>
      <c r="G2" t="n">
        <v>12.15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54.74</v>
      </c>
      <c r="Q2" t="n">
        <v>1361.67</v>
      </c>
      <c r="R2" t="n">
        <v>53.25</v>
      </c>
      <c r="S2" t="n">
        <v>25.13</v>
      </c>
      <c r="T2" t="n">
        <v>13278.65</v>
      </c>
      <c r="U2" t="n">
        <v>0.47</v>
      </c>
      <c r="V2" t="n">
        <v>0.83</v>
      </c>
      <c r="W2" t="n">
        <v>1.28</v>
      </c>
      <c r="X2" t="n">
        <v>0.89</v>
      </c>
      <c r="Y2" t="n">
        <v>1</v>
      </c>
      <c r="Z2" t="n">
        <v>10</v>
      </c>
      <c r="AA2" t="n">
        <v>63.69869890766847</v>
      </c>
      <c r="AB2" t="n">
        <v>87.15537003370216</v>
      </c>
      <c r="AC2" t="n">
        <v>78.83738384103658</v>
      </c>
      <c r="AD2" t="n">
        <v>63698.69890766846</v>
      </c>
      <c r="AE2" t="n">
        <v>87155.37003370216</v>
      </c>
      <c r="AF2" t="n">
        <v>8.116179101463273e-06</v>
      </c>
      <c r="AG2" t="n">
        <v>0.4725</v>
      </c>
      <c r="AH2" t="n">
        <v>78837.38384103659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8.903600000000001</v>
      </c>
      <c r="E3" t="n">
        <v>11.23</v>
      </c>
      <c r="F3" t="n">
        <v>8.65</v>
      </c>
      <c r="G3" t="n">
        <v>12.98</v>
      </c>
      <c r="H3" t="n">
        <v>0.27</v>
      </c>
      <c r="I3" t="n">
        <v>40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53.64</v>
      </c>
      <c r="Q3" t="n">
        <v>1361.46</v>
      </c>
      <c r="R3" t="n">
        <v>50.78</v>
      </c>
      <c r="S3" t="n">
        <v>25.13</v>
      </c>
      <c r="T3" t="n">
        <v>12060.95</v>
      </c>
      <c r="U3" t="n">
        <v>0.49</v>
      </c>
      <c r="V3" t="n">
        <v>0.83</v>
      </c>
      <c r="W3" t="n">
        <v>1.3</v>
      </c>
      <c r="X3" t="n">
        <v>0.83</v>
      </c>
      <c r="Y3" t="n">
        <v>1</v>
      </c>
      <c r="Z3" t="n">
        <v>10</v>
      </c>
      <c r="AA3" t="n">
        <v>62.25202553119918</v>
      </c>
      <c r="AB3" t="n">
        <v>85.17596769729288</v>
      </c>
      <c r="AC3" t="n">
        <v>77.04689288550496</v>
      </c>
      <c r="AD3" t="n">
        <v>62252.02553119918</v>
      </c>
      <c r="AE3" t="n">
        <v>85175.96769729287</v>
      </c>
      <c r="AF3" t="n">
        <v>8.195430932553263e-06</v>
      </c>
      <c r="AG3" t="n">
        <v>0.4679166666666667</v>
      </c>
      <c r="AH3" t="n">
        <v>77046.89288550496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8.2156</v>
      </c>
      <c r="E2" t="n">
        <v>12.17</v>
      </c>
      <c r="F2" t="n">
        <v>8.91</v>
      </c>
      <c r="G2" t="n">
        <v>9.720000000000001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74.70999999999999</v>
      </c>
      <c r="Q2" t="n">
        <v>1361.56</v>
      </c>
      <c r="R2" t="n">
        <v>60.88</v>
      </c>
      <c r="S2" t="n">
        <v>25.13</v>
      </c>
      <c r="T2" t="n">
        <v>17033.92</v>
      </c>
      <c r="U2" t="n">
        <v>0.41</v>
      </c>
      <c r="V2" t="n">
        <v>0.8100000000000001</v>
      </c>
      <c r="W2" t="n">
        <v>1.26</v>
      </c>
      <c r="X2" t="n">
        <v>1.09</v>
      </c>
      <c r="Y2" t="n">
        <v>1</v>
      </c>
      <c r="Z2" t="n">
        <v>10</v>
      </c>
      <c r="AA2" t="n">
        <v>86.46770327405693</v>
      </c>
      <c r="AB2" t="n">
        <v>118.308926305358</v>
      </c>
      <c r="AC2" t="n">
        <v>107.0176884264263</v>
      </c>
      <c r="AD2" t="n">
        <v>86467.70327405693</v>
      </c>
      <c r="AE2" t="n">
        <v>118308.926305358</v>
      </c>
      <c r="AF2" t="n">
        <v>6.548818356016388e-06</v>
      </c>
      <c r="AG2" t="n">
        <v>0.5070833333333333</v>
      </c>
      <c r="AH2" t="n">
        <v>107017.6884264263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8.629799999999999</v>
      </c>
      <c r="E3" t="n">
        <v>11.59</v>
      </c>
      <c r="F3" t="n">
        <v>8.640000000000001</v>
      </c>
      <c r="G3" t="n">
        <v>12.64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68.88</v>
      </c>
      <c r="Q3" t="n">
        <v>1361.57</v>
      </c>
      <c r="R3" t="n">
        <v>52.03</v>
      </c>
      <c r="S3" t="n">
        <v>25.13</v>
      </c>
      <c r="T3" t="n">
        <v>12680.1</v>
      </c>
      <c r="U3" t="n">
        <v>0.48</v>
      </c>
      <c r="V3" t="n">
        <v>0.83</v>
      </c>
      <c r="W3" t="n">
        <v>1.25</v>
      </c>
      <c r="X3" t="n">
        <v>0.82</v>
      </c>
      <c r="Y3" t="n">
        <v>1</v>
      </c>
      <c r="Z3" t="n">
        <v>10</v>
      </c>
      <c r="AA3" t="n">
        <v>77.69411045397446</v>
      </c>
      <c r="AB3" t="n">
        <v>106.3045095453295</v>
      </c>
      <c r="AC3" t="n">
        <v>96.15895635366644</v>
      </c>
      <c r="AD3" t="n">
        <v>77694.11045397446</v>
      </c>
      <c r="AE3" t="n">
        <v>106304.5095453295</v>
      </c>
      <c r="AF3" t="n">
        <v>6.878985423919157e-06</v>
      </c>
      <c r="AG3" t="n">
        <v>0.4829166666666667</v>
      </c>
      <c r="AH3" t="n">
        <v>96158.95635366644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8.916399999999999</v>
      </c>
      <c r="E4" t="n">
        <v>11.22</v>
      </c>
      <c r="F4" t="n">
        <v>8.470000000000001</v>
      </c>
      <c r="G4" t="n">
        <v>15.88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23</v>
      </c>
      <c r="N4" t="n">
        <v>14.9</v>
      </c>
      <c r="O4" t="n">
        <v>13559.91</v>
      </c>
      <c r="P4" t="n">
        <v>63.74</v>
      </c>
      <c r="Q4" t="n">
        <v>1361.49</v>
      </c>
      <c r="R4" t="n">
        <v>46.54</v>
      </c>
      <c r="S4" t="n">
        <v>25.13</v>
      </c>
      <c r="T4" t="n">
        <v>9982.860000000001</v>
      </c>
      <c r="U4" t="n">
        <v>0.54</v>
      </c>
      <c r="V4" t="n">
        <v>0.85</v>
      </c>
      <c r="W4" t="n">
        <v>1.24</v>
      </c>
      <c r="X4" t="n">
        <v>0.65</v>
      </c>
      <c r="Y4" t="n">
        <v>1</v>
      </c>
      <c r="Z4" t="n">
        <v>10</v>
      </c>
      <c r="AA4" t="n">
        <v>71.54426149615574</v>
      </c>
      <c r="AB4" t="n">
        <v>97.89001488905842</v>
      </c>
      <c r="AC4" t="n">
        <v>88.54752925756975</v>
      </c>
      <c r="AD4" t="n">
        <v>71544.26149615574</v>
      </c>
      <c r="AE4" t="n">
        <v>97890.01488905842</v>
      </c>
      <c r="AF4" t="n">
        <v>7.107439990942173e-06</v>
      </c>
      <c r="AG4" t="n">
        <v>0.4675</v>
      </c>
      <c r="AH4" t="n">
        <v>88547.52925756975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9.0045</v>
      </c>
      <c r="E5" t="n">
        <v>11.11</v>
      </c>
      <c r="F5" t="n">
        <v>8.43</v>
      </c>
      <c r="G5" t="n">
        <v>17.43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6</v>
      </c>
      <c r="N5" t="n">
        <v>14.97</v>
      </c>
      <c r="O5" t="n">
        <v>13599.17</v>
      </c>
      <c r="P5" t="n">
        <v>62.04</v>
      </c>
      <c r="Q5" t="n">
        <v>1361.58</v>
      </c>
      <c r="R5" t="n">
        <v>44.64</v>
      </c>
      <c r="S5" t="n">
        <v>25.13</v>
      </c>
      <c r="T5" t="n">
        <v>9045.629999999999</v>
      </c>
      <c r="U5" t="n">
        <v>0.5600000000000001</v>
      </c>
      <c r="V5" t="n">
        <v>0.85</v>
      </c>
      <c r="W5" t="n">
        <v>1.25</v>
      </c>
      <c r="X5" t="n">
        <v>0.6</v>
      </c>
      <c r="Y5" t="n">
        <v>1</v>
      </c>
      <c r="Z5" t="n">
        <v>10</v>
      </c>
      <c r="AA5" t="n">
        <v>69.69868226973446</v>
      </c>
      <c r="AB5" t="n">
        <v>95.36481197026106</v>
      </c>
      <c r="AC5" t="n">
        <v>86.26332816119705</v>
      </c>
      <c r="AD5" t="n">
        <v>69698.68226973446</v>
      </c>
      <c r="AE5" t="n">
        <v>95364.81197026106</v>
      </c>
      <c r="AF5" t="n">
        <v>7.177666255264322e-06</v>
      </c>
      <c r="AG5" t="n">
        <v>0.4629166666666666</v>
      </c>
      <c r="AH5" t="n">
        <v>86263.32816119705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9.009</v>
      </c>
      <c r="E6" t="n">
        <v>11.1</v>
      </c>
      <c r="F6" t="n">
        <v>8.42</v>
      </c>
      <c r="G6" t="n">
        <v>17.42</v>
      </c>
      <c r="H6" t="n">
        <v>0.32</v>
      </c>
      <c r="I6" t="n">
        <v>29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61.8</v>
      </c>
      <c r="Q6" t="n">
        <v>1361.42</v>
      </c>
      <c r="R6" t="n">
        <v>44.33</v>
      </c>
      <c r="S6" t="n">
        <v>25.13</v>
      </c>
      <c r="T6" t="n">
        <v>8892.889999999999</v>
      </c>
      <c r="U6" t="n">
        <v>0.57</v>
      </c>
      <c r="V6" t="n">
        <v>0.85</v>
      </c>
      <c r="W6" t="n">
        <v>1.26</v>
      </c>
      <c r="X6" t="n">
        <v>0.6</v>
      </c>
      <c r="Y6" t="n">
        <v>1</v>
      </c>
      <c r="Z6" t="n">
        <v>10</v>
      </c>
      <c r="AA6" t="n">
        <v>69.4857567653676</v>
      </c>
      <c r="AB6" t="n">
        <v>95.07347790157615</v>
      </c>
      <c r="AC6" t="n">
        <v>85.99979860713742</v>
      </c>
      <c r="AD6" t="n">
        <v>69485.75676536759</v>
      </c>
      <c r="AE6" t="n">
        <v>95073.47790157616</v>
      </c>
      <c r="AF6" t="n">
        <v>7.18125329487215e-06</v>
      </c>
      <c r="AG6" t="n">
        <v>0.4625</v>
      </c>
      <c r="AH6" t="n">
        <v>85999.79860713742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4.9755</v>
      </c>
      <c r="E2" t="n">
        <v>20.1</v>
      </c>
      <c r="F2" t="n">
        <v>10.46</v>
      </c>
      <c r="G2" t="n">
        <v>4.87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178.32</v>
      </c>
      <c r="Q2" t="n">
        <v>1362.24</v>
      </c>
      <c r="R2" t="n">
        <v>109.36</v>
      </c>
      <c r="S2" t="n">
        <v>25.13</v>
      </c>
      <c r="T2" t="n">
        <v>40905.81</v>
      </c>
      <c r="U2" t="n">
        <v>0.23</v>
      </c>
      <c r="V2" t="n">
        <v>0.6899999999999999</v>
      </c>
      <c r="W2" t="n">
        <v>1.38</v>
      </c>
      <c r="X2" t="n">
        <v>2.64</v>
      </c>
      <c r="Y2" t="n">
        <v>1</v>
      </c>
      <c r="Z2" t="n">
        <v>10</v>
      </c>
      <c r="AA2" t="n">
        <v>295.8492433485241</v>
      </c>
      <c r="AB2" t="n">
        <v>404.793986696908</v>
      </c>
      <c r="AC2" t="n">
        <v>366.1610167384829</v>
      </c>
      <c r="AD2" t="n">
        <v>295849.2433485241</v>
      </c>
      <c r="AE2" t="n">
        <v>404793.986696908</v>
      </c>
      <c r="AF2" t="n">
        <v>2.618129616373363e-06</v>
      </c>
      <c r="AG2" t="n">
        <v>0.8375</v>
      </c>
      <c r="AH2" t="n">
        <v>366161.0167384829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5.6582</v>
      </c>
      <c r="E3" t="n">
        <v>17.67</v>
      </c>
      <c r="F3" t="n">
        <v>9.76</v>
      </c>
      <c r="G3" t="n">
        <v>6.1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165.11</v>
      </c>
      <c r="Q3" t="n">
        <v>1361.65</v>
      </c>
      <c r="R3" t="n">
        <v>87.34</v>
      </c>
      <c r="S3" t="n">
        <v>25.13</v>
      </c>
      <c r="T3" t="n">
        <v>30059.82</v>
      </c>
      <c r="U3" t="n">
        <v>0.29</v>
      </c>
      <c r="V3" t="n">
        <v>0.74</v>
      </c>
      <c r="W3" t="n">
        <v>1.32</v>
      </c>
      <c r="X3" t="n">
        <v>1.94</v>
      </c>
      <c r="Y3" t="n">
        <v>1</v>
      </c>
      <c r="Z3" t="n">
        <v>10</v>
      </c>
      <c r="AA3" t="n">
        <v>242.1923867591164</v>
      </c>
      <c r="AB3" t="n">
        <v>331.3783083376783</v>
      </c>
      <c r="AC3" t="n">
        <v>299.7520276824057</v>
      </c>
      <c r="AD3" t="n">
        <v>242192.3867591164</v>
      </c>
      <c r="AE3" t="n">
        <v>331378.3083376783</v>
      </c>
      <c r="AF3" t="n">
        <v>2.977369308685311e-06</v>
      </c>
      <c r="AG3" t="n">
        <v>0.7362500000000001</v>
      </c>
      <c r="AH3" t="n">
        <v>299752.0276824057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6.1688</v>
      </c>
      <c r="E4" t="n">
        <v>16.21</v>
      </c>
      <c r="F4" t="n">
        <v>9.34</v>
      </c>
      <c r="G4" t="n">
        <v>7.37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157.06</v>
      </c>
      <c r="Q4" t="n">
        <v>1361.83</v>
      </c>
      <c r="R4" t="n">
        <v>73.98</v>
      </c>
      <c r="S4" t="n">
        <v>25.13</v>
      </c>
      <c r="T4" t="n">
        <v>23478.53</v>
      </c>
      <c r="U4" t="n">
        <v>0.34</v>
      </c>
      <c r="V4" t="n">
        <v>0.77</v>
      </c>
      <c r="W4" t="n">
        <v>1.3</v>
      </c>
      <c r="X4" t="n">
        <v>1.52</v>
      </c>
      <c r="Y4" t="n">
        <v>1</v>
      </c>
      <c r="Z4" t="n">
        <v>10</v>
      </c>
      <c r="AA4" t="n">
        <v>212.1716939542054</v>
      </c>
      <c r="AB4" t="n">
        <v>290.3026720225261</v>
      </c>
      <c r="AC4" t="n">
        <v>262.5965924471408</v>
      </c>
      <c r="AD4" t="n">
        <v>212171.6939542054</v>
      </c>
      <c r="AE4" t="n">
        <v>290302.672022526</v>
      </c>
      <c r="AF4" t="n">
        <v>3.24604923675691e-06</v>
      </c>
      <c r="AG4" t="n">
        <v>0.6754166666666667</v>
      </c>
      <c r="AH4" t="n">
        <v>262596.5924471408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6.5475</v>
      </c>
      <c r="E5" t="n">
        <v>15.27</v>
      </c>
      <c r="F5" t="n">
        <v>9.08</v>
      </c>
      <c r="G5" t="n">
        <v>8.65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151.51</v>
      </c>
      <c r="Q5" t="n">
        <v>1361.71</v>
      </c>
      <c r="R5" t="n">
        <v>65.73999999999999</v>
      </c>
      <c r="S5" t="n">
        <v>25.13</v>
      </c>
      <c r="T5" t="n">
        <v>19424.06</v>
      </c>
      <c r="U5" t="n">
        <v>0.38</v>
      </c>
      <c r="V5" t="n">
        <v>0.79</v>
      </c>
      <c r="W5" t="n">
        <v>1.29</v>
      </c>
      <c r="X5" t="n">
        <v>1.26</v>
      </c>
      <c r="Y5" t="n">
        <v>1</v>
      </c>
      <c r="Z5" t="n">
        <v>10</v>
      </c>
      <c r="AA5" t="n">
        <v>193.6202620010663</v>
      </c>
      <c r="AB5" t="n">
        <v>264.919784392838</v>
      </c>
      <c r="AC5" t="n">
        <v>239.6362119877157</v>
      </c>
      <c r="AD5" t="n">
        <v>193620.2620010663</v>
      </c>
      <c r="AE5" t="n">
        <v>264919.784392838</v>
      </c>
      <c r="AF5" t="n">
        <v>3.445322814431635e-06</v>
      </c>
      <c r="AG5" t="n">
        <v>0.63625</v>
      </c>
      <c r="AH5" t="n">
        <v>239636.2119877157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6.8366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147.59</v>
      </c>
      <c r="Q6" t="n">
        <v>1361.67</v>
      </c>
      <c r="R6" t="n">
        <v>60.24</v>
      </c>
      <c r="S6" t="n">
        <v>25.13</v>
      </c>
      <c r="T6" t="n">
        <v>16721.57</v>
      </c>
      <c r="U6" t="n">
        <v>0.42</v>
      </c>
      <c r="V6" t="n">
        <v>0.8100000000000001</v>
      </c>
      <c r="W6" t="n">
        <v>1.27</v>
      </c>
      <c r="X6" t="n">
        <v>1.08</v>
      </c>
      <c r="Y6" t="n">
        <v>1</v>
      </c>
      <c r="Z6" t="n">
        <v>10</v>
      </c>
      <c r="AA6" t="n">
        <v>181.2780489846234</v>
      </c>
      <c r="AB6" t="n">
        <v>248.0326240437399</v>
      </c>
      <c r="AC6" t="n">
        <v>224.3607385210516</v>
      </c>
      <c r="AD6" t="n">
        <v>181278.0489846233</v>
      </c>
      <c r="AE6" t="n">
        <v>248032.6240437399</v>
      </c>
      <c r="AF6" t="n">
        <v>3.597448484634335e-06</v>
      </c>
      <c r="AG6" t="n">
        <v>0.6095833333333334</v>
      </c>
      <c r="AH6" t="n">
        <v>224360.7385210516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7.0947</v>
      </c>
      <c r="E7" t="n">
        <v>14.1</v>
      </c>
      <c r="F7" t="n">
        <v>8.74</v>
      </c>
      <c r="G7" t="n">
        <v>11.16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143.71</v>
      </c>
      <c r="Q7" t="n">
        <v>1361.71</v>
      </c>
      <c r="R7" t="n">
        <v>55</v>
      </c>
      <c r="S7" t="n">
        <v>25.13</v>
      </c>
      <c r="T7" t="n">
        <v>14135.01</v>
      </c>
      <c r="U7" t="n">
        <v>0.46</v>
      </c>
      <c r="V7" t="n">
        <v>0.82</v>
      </c>
      <c r="W7" t="n">
        <v>1.26</v>
      </c>
      <c r="X7" t="n">
        <v>0.92</v>
      </c>
      <c r="Y7" t="n">
        <v>1</v>
      </c>
      <c r="Z7" t="n">
        <v>10</v>
      </c>
      <c r="AA7" t="n">
        <v>170.7044956005153</v>
      </c>
      <c r="AB7" t="n">
        <v>233.5654218313572</v>
      </c>
      <c r="AC7" t="n">
        <v>211.2742657829683</v>
      </c>
      <c r="AD7" t="n">
        <v>170704.4956005153</v>
      </c>
      <c r="AE7" t="n">
        <v>233565.4218313572</v>
      </c>
      <c r="AF7" t="n">
        <v>3.733261820778635e-06</v>
      </c>
      <c r="AG7" t="n">
        <v>0.5875</v>
      </c>
      <c r="AH7" t="n">
        <v>211274.2657829683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7.277</v>
      </c>
      <c r="E8" t="n">
        <v>13.74</v>
      </c>
      <c r="F8" t="n">
        <v>8.65</v>
      </c>
      <c r="G8" t="n">
        <v>12.35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141.17</v>
      </c>
      <c r="Q8" t="n">
        <v>1361.46</v>
      </c>
      <c r="R8" t="n">
        <v>52.32</v>
      </c>
      <c r="S8" t="n">
        <v>25.13</v>
      </c>
      <c r="T8" t="n">
        <v>12819.99</v>
      </c>
      <c r="U8" t="n">
        <v>0.48</v>
      </c>
      <c r="V8" t="n">
        <v>0.83</v>
      </c>
      <c r="W8" t="n">
        <v>1.25</v>
      </c>
      <c r="X8" t="n">
        <v>0.83</v>
      </c>
      <c r="Y8" t="n">
        <v>1</v>
      </c>
      <c r="Z8" t="n">
        <v>10</v>
      </c>
      <c r="AA8" t="n">
        <v>164.014552932378</v>
      </c>
      <c r="AB8" t="n">
        <v>224.4119471333756</v>
      </c>
      <c r="AC8" t="n">
        <v>202.9943858631767</v>
      </c>
      <c r="AD8" t="n">
        <v>164014.552932378</v>
      </c>
      <c r="AE8" t="n">
        <v>224411.9471333756</v>
      </c>
      <c r="AF8" t="n">
        <v>3.829188869128523e-06</v>
      </c>
      <c r="AG8" t="n">
        <v>0.5725</v>
      </c>
      <c r="AH8" t="n">
        <v>202994.3858631767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7.4757</v>
      </c>
      <c r="E9" t="n">
        <v>13.38</v>
      </c>
      <c r="F9" t="n">
        <v>8.539999999999999</v>
      </c>
      <c r="G9" t="n">
        <v>13.85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138.44</v>
      </c>
      <c r="Q9" t="n">
        <v>1361.51</v>
      </c>
      <c r="R9" t="n">
        <v>48.92</v>
      </c>
      <c r="S9" t="n">
        <v>25.13</v>
      </c>
      <c r="T9" t="n">
        <v>11144.36</v>
      </c>
      <c r="U9" t="n">
        <v>0.51</v>
      </c>
      <c r="V9" t="n">
        <v>0.84</v>
      </c>
      <c r="W9" t="n">
        <v>1.24</v>
      </c>
      <c r="X9" t="n">
        <v>0.72</v>
      </c>
      <c r="Y9" t="n">
        <v>1</v>
      </c>
      <c r="Z9" t="n">
        <v>10</v>
      </c>
      <c r="AA9" t="n">
        <v>157.0582380894923</v>
      </c>
      <c r="AB9" t="n">
        <v>214.8940102743926</v>
      </c>
      <c r="AC9" t="n">
        <v>194.3848275395038</v>
      </c>
      <c r="AD9" t="n">
        <v>157058.2380894923</v>
      </c>
      <c r="AE9" t="n">
        <v>214894.0102743926</v>
      </c>
      <c r="AF9" t="n">
        <v>3.933745668399629e-06</v>
      </c>
      <c r="AG9" t="n">
        <v>0.5575</v>
      </c>
      <c r="AH9" t="n">
        <v>194384.8275395037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7.5881</v>
      </c>
      <c r="E10" t="n">
        <v>13.18</v>
      </c>
      <c r="F10" t="n">
        <v>8.5</v>
      </c>
      <c r="G10" t="n">
        <v>15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136.39</v>
      </c>
      <c r="Q10" t="n">
        <v>1361.49</v>
      </c>
      <c r="R10" t="n">
        <v>47.81</v>
      </c>
      <c r="S10" t="n">
        <v>25.13</v>
      </c>
      <c r="T10" t="n">
        <v>10603.31</v>
      </c>
      <c r="U10" t="n">
        <v>0.53</v>
      </c>
      <c r="V10" t="n">
        <v>0.85</v>
      </c>
      <c r="W10" t="n">
        <v>1.24</v>
      </c>
      <c r="X10" t="n">
        <v>0.68</v>
      </c>
      <c r="Y10" t="n">
        <v>1</v>
      </c>
      <c r="Z10" t="n">
        <v>10</v>
      </c>
      <c r="AA10" t="n">
        <v>153.0473706086524</v>
      </c>
      <c r="AB10" t="n">
        <v>209.4061644401252</v>
      </c>
      <c r="AC10" t="n">
        <v>189.4207340094171</v>
      </c>
      <c r="AD10" t="n">
        <v>153047.3706086524</v>
      </c>
      <c r="AE10" t="n">
        <v>209406.1644401252</v>
      </c>
      <c r="AF10" t="n">
        <v>3.992891034469444e-06</v>
      </c>
      <c r="AG10" t="n">
        <v>0.5491666666666667</v>
      </c>
      <c r="AH10" t="n">
        <v>189420.7340094171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7.7291</v>
      </c>
      <c r="E11" t="n">
        <v>12.94</v>
      </c>
      <c r="F11" t="n">
        <v>8.42</v>
      </c>
      <c r="G11" t="n">
        <v>16.29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134.21</v>
      </c>
      <c r="Q11" t="n">
        <v>1361.75</v>
      </c>
      <c r="R11" t="n">
        <v>45.58</v>
      </c>
      <c r="S11" t="n">
        <v>25.13</v>
      </c>
      <c r="T11" t="n">
        <v>9507.940000000001</v>
      </c>
      <c r="U11" t="n">
        <v>0.55</v>
      </c>
      <c r="V11" t="n">
        <v>0.85</v>
      </c>
      <c r="W11" t="n">
        <v>1.22</v>
      </c>
      <c r="X11" t="n">
        <v>0.6</v>
      </c>
      <c r="Y11" t="n">
        <v>1</v>
      </c>
      <c r="Z11" t="n">
        <v>10</v>
      </c>
      <c r="AA11" t="n">
        <v>148.2898452920091</v>
      </c>
      <c r="AB11" t="n">
        <v>202.8967084146934</v>
      </c>
      <c r="AC11" t="n">
        <v>183.5325313309715</v>
      </c>
      <c r="AD11" t="n">
        <v>148289.8452920092</v>
      </c>
      <c r="AE11" t="n">
        <v>202896.7084146934</v>
      </c>
      <c r="AF11" t="n">
        <v>4.067085844218946e-06</v>
      </c>
      <c r="AG11" t="n">
        <v>0.5391666666666667</v>
      </c>
      <c r="AH11" t="n">
        <v>183532.5313309715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7.8592</v>
      </c>
      <c r="E12" t="n">
        <v>12.72</v>
      </c>
      <c r="F12" t="n">
        <v>8.359999999999999</v>
      </c>
      <c r="G12" t="n">
        <v>17.92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132.14</v>
      </c>
      <c r="Q12" t="n">
        <v>1361.35</v>
      </c>
      <c r="R12" t="n">
        <v>43.31</v>
      </c>
      <c r="S12" t="n">
        <v>25.13</v>
      </c>
      <c r="T12" t="n">
        <v>8388.200000000001</v>
      </c>
      <c r="U12" t="n">
        <v>0.58</v>
      </c>
      <c r="V12" t="n">
        <v>0.86</v>
      </c>
      <c r="W12" t="n">
        <v>1.23</v>
      </c>
      <c r="X12" t="n">
        <v>0.54</v>
      </c>
      <c r="Y12" t="n">
        <v>1</v>
      </c>
      <c r="Z12" t="n">
        <v>10</v>
      </c>
      <c r="AA12" t="n">
        <v>144.0849404997543</v>
      </c>
      <c r="AB12" t="n">
        <v>197.1433721706262</v>
      </c>
      <c r="AC12" t="n">
        <v>178.3282854231781</v>
      </c>
      <c r="AD12" t="n">
        <v>144084.9404997543</v>
      </c>
      <c r="AE12" t="n">
        <v>197143.3721706262</v>
      </c>
      <c r="AF12" t="n">
        <v>4.135545026831784e-06</v>
      </c>
      <c r="AG12" t="n">
        <v>0.53</v>
      </c>
      <c r="AH12" t="n">
        <v>178328.2854231781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7.9523</v>
      </c>
      <c r="E13" t="n">
        <v>12.58</v>
      </c>
      <c r="F13" t="n">
        <v>8.32</v>
      </c>
      <c r="G13" t="n">
        <v>19.19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130.51</v>
      </c>
      <c r="Q13" t="n">
        <v>1361.4</v>
      </c>
      <c r="R13" t="n">
        <v>42.12</v>
      </c>
      <c r="S13" t="n">
        <v>25.13</v>
      </c>
      <c r="T13" t="n">
        <v>7800.11</v>
      </c>
      <c r="U13" t="n">
        <v>0.6</v>
      </c>
      <c r="V13" t="n">
        <v>0.86</v>
      </c>
      <c r="W13" t="n">
        <v>1.22</v>
      </c>
      <c r="X13" t="n">
        <v>0.5</v>
      </c>
      <c r="Y13" t="n">
        <v>1</v>
      </c>
      <c r="Z13" t="n">
        <v>10</v>
      </c>
      <c r="AA13" t="n">
        <v>141.0800091675505</v>
      </c>
      <c r="AB13" t="n">
        <v>193.0318925536928</v>
      </c>
      <c r="AC13" t="n">
        <v>174.6091996503857</v>
      </c>
      <c r="AD13" t="n">
        <v>141080.0091675505</v>
      </c>
      <c r="AE13" t="n">
        <v>193031.8925536928</v>
      </c>
      <c r="AF13" t="n">
        <v>4.184534649439432e-06</v>
      </c>
      <c r="AG13" t="n">
        <v>0.5241666666666667</v>
      </c>
      <c r="AH13" t="n">
        <v>174609.1996503857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8.044499999999999</v>
      </c>
      <c r="E14" t="n">
        <v>12.43</v>
      </c>
      <c r="F14" t="n">
        <v>8.279999999999999</v>
      </c>
      <c r="G14" t="n">
        <v>20.69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128.43</v>
      </c>
      <c r="Q14" t="n">
        <v>1361.46</v>
      </c>
      <c r="R14" t="n">
        <v>40.68</v>
      </c>
      <c r="S14" t="n">
        <v>25.13</v>
      </c>
      <c r="T14" t="n">
        <v>7093.22</v>
      </c>
      <c r="U14" t="n">
        <v>0.62</v>
      </c>
      <c r="V14" t="n">
        <v>0.87</v>
      </c>
      <c r="W14" t="n">
        <v>1.22</v>
      </c>
      <c r="X14" t="n">
        <v>0.46</v>
      </c>
      <c r="Y14" t="n">
        <v>1</v>
      </c>
      <c r="Z14" t="n">
        <v>10</v>
      </c>
      <c r="AA14" t="n">
        <v>137.8495248570338</v>
      </c>
      <c r="AB14" t="n">
        <v>188.6118014011368</v>
      </c>
      <c r="AC14" t="n">
        <v>170.6109557937913</v>
      </c>
      <c r="AD14" t="n">
        <v>137849.5248570338</v>
      </c>
      <c r="AE14" t="n">
        <v>188611.8014011368</v>
      </c>
      <c r="AF14" t="n">
        <v>4.233050688155064e-06</v>
      </c>
      <c r="AG14" t="n">
        <v>0.5179166666666667</v>
      </c>
      <c r="AH14" t="n">
        <v>170610.9557937913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8.0801</v>
      </c>
      <c r="E15" t="n">
        <v>12.38</v>
      </c>
      <c r="F15" t="n">
        <v>8.27</v>
      </c>
      <c r="G15" t="n">
        <v>21.58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127.32</v>
      </c>
      <c r="Q15" t="n">
        <v>1361.46</v>
      </c>
      <c r="R15" t="n">
        <v>40.87</v>
      </c>
      <c r="S15" t="n">
        <v>25.13</v>
      </c>
      <c r="T15" t="n">
        <v>7189.72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136.4474251877427</v>
      </c>
      <c r="AB15" t="n">
        <v>186.6933867773418</v>
      </c>
      <c r="AC15" t="n">
        <v>168.8756319691789</v>
      </c>
      <c r="AD15" t="n">
        <v>136447.4251877427</v>
      </c>
      <c r="AE15" t="n">
        <v>186693.3867773418</v>
      </c>
      <c r="AF15" t="n">
        <v>4.251783562106002e-06</v>
      </c>
      <c r="AG15" t="n">
        <v>0.5158333333333334</v>
      </c>
      <c r="AH15" t="n">
        <v>168875.6319691789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8.1716</v>
      </c>
      <c r="E16" t="n">
        <v>12.24</v>
      </c>
      <c r="F16" t="n">
        <v>8.24</v>
      </c>
      <c r="G16" t="n">
        <v>23.54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125.57</v>
      </c>
      <c r="Q16" t="n">
        <v>1361.49</v>
      </c>
      <c r="R16" t="n">
        <v>39.58</v>
      </c>
      <c r="S16" t="n">
        <v>25.13</v>
      </c>
      <c r="T16" t="n">
        <v>6556.55</v>
      </c>
      <c r="U16" t="n">
        <v>0.64</v>
      </c>
      <c r="V16" t="n">
        <v>0.87</v>
      </c>
      <c r="W16" t="n">
        <v>1.22</v>
      </c>
      <c r="X16" t="n">
        <v>0.42</v>
      </c>
      <c r="Y16" t="n">
        <v>1</v>
      </c>
      <c r="Z16" t="n">
        <v>10</v>
      </c>
      <c r="AA16" t="n">
        <v>133.6058556808967</v>
      </c>
      <c r="AB16" t="n">
        <v>182.805426016878</v>
      </c>
      <c r="AC16" t="n">
        <v>165.3587327269053</v>
      </c>
      <c r="AD16" t="n">
        <v>133605.8556808967</v>
      </c>
      <c r="AE16" t="n">
        <v>182805.426016878</v>
      </c>
      <c r="AF16" t="n">
        <v>4.299931257794508e-06</v>
      </c>
      <c r="AG16" t="n">
        <v>0.51</v>
      </c>
      <c r="AH16" t="n">
        <v>165358.7327269053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8.234</v>
      </c>
      <c r="E17" t="n">
        <v>12.14</v>
      </c>
      <c r="F17" t="n">
        <v>8.199999999999999</v>
      </c>
      <c r="G17" t="n">
        <v>24.6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124.28</v>
      </c>
      <c r="Q17" t="n">
        <v>1361.42</v>
      </c>
      <c r="R17" t="n">
        <v>38.41</v>
      </c>
      <c r="S17" t="n">
        <v>25.13</v>
      </c>
      <c r="T17" t="n">
        <v>5976.83</v>
      </c>
      <c r="U17" t="n">
        <v>0.65</v>
      </c>
      <c r="V17" t="n">
        <v>0.88</v>
      </c>
      <c r="W17" t="n">
        <v>1.21</v>
      </c>
      <c r="X17" t="n">
        <v>0.38</v>
      </c>
      <c r="Y17" t="n">
        <v>1</v>
      </c>
      <c r="Z17" t="n">
        <v>10</v>
      </c>
      <c r="AA17" t="n">
        <v>131.5345469038316</v>
      </c>
      <c r="AB17" t="n">
        <v>179.971369968405</v>
      </c>
      <c r="AC17" t="n">
        <v>162.795155010075</v>
      </c>
      <c r="AD17" t="n">
        <v>131534.5469038316</v>
      </c>
      <c r="AE17" t="n">
        <v>179971.369968405</v>
      </c>
      <c r="AF17" t="n">
        <v>4.332766407641096e-06</v>
      </c>
      <c r="AG17" t="n">
        <v>0.5058333333333334</v>
      </c>
      <c r="AH17" t="n">
        <v>162795.155010075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8.285399999999999</v>
      </c>
      <c r="E18" t="n">
        <v>12.07</v>
      </c>
      <c r="F18" t="n">
        <v>8.18</v>
      </c>
      <c r="G18" t="n">
        <v>25.82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122.72</v>
      </c>
      <c r="Q18" t="n">
        <v>1361.36</v>
      </c>
      <c r="R18" t="n">
        <v>37.82</v>
      </c>
      <c r="S18" t="n">
        <v>25.13</v>
      </c>
      <c r="T18" t="n">
        <v>5683.53</v>
      </c>
      <c r="U18" t="n">
        <v>0.66</v>
      </c>
      <c r="V18" t="n">
        <v>0.88</v>
      </c>
      <c r="W18" t="n">
        <v>1.21</v>
      </c>
      <c r="X18" t="n">
        <v>0.36</v>
      </c>
      <c r="Y18" t="n">
        <v>1</v>
      </c>
      <c r="Z18" t="n">
        <v>10</v>
      </c>
      <c r="AA18" t="n">
        <v>129.5977286045514</v>
      </c>
      <c r="AB18" t="n">
        <v>177.3213297249384</v>
      </c>
      <c r="AC18" t="n">
        <v>160.3980308880891</v>
      </c>
      <c r="AD18" t="n">
        <v>129597.7286045514</v>
      </c>
      <c r="AE18" t="n">
        <v>177321.3297249383</v>
      </c>
      <c r="AF18" t="n">
        <v>4.359813309918574e-06</v>
      </c>
      <c r="AG18" t="n">
        <v>0.5029166666666667</v>
      </c>
      <c r="AH18" t="n">
        <v>160398.0308880891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8.3345</v>
      </c>
      <c r="E19" t="n">
        <v>12</v>
      </c>
      <c r="F19" t="n">
        <v>8.16</v>
      </c>
      <c r="G19" t="n">
        <v>27.19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120.24</v>
      </c>
      <c r="Q19" t="n">
        <v>1361.48</v>
      </c>
      <c r="R19" t="n">
        <v>37.16</v>
      </c>
      <c r="S19" t="n">
        <v>25.13</v>
      </c>
      <c r="T19" t="n">
        <v>5360.64</v>
      </c>
      <c r="U19" t="n">
        <v>0.68</v>
      </c>
      <c r="V19" t="n">
        <v>0.88</v>
      </c>
      <c r="W19" t="n">
        <v>1.21</v>
      </c>
      <c r="X19" t="n">
        <v>0.34</v>
      </c>
      <c r="Y19" t="n">
        <v>1</v>
      </c>
      <c r="Z19" t="n">
        <v>10</v>
      </c>
      <c r="AA19" t="n">
        <v>127.0158229561704</v>
      </c>
      <c r="AB19" t="n">
        <v>173.788652511187</v>
      </c>
      <c r="AC19" t="n">
        <v>157.2025074294735</v>
      </c>
      <c r="AD19" t="n">
        <v>127015.8229561704</v>
      </c>
      <c r="AE19" t="n">
        <v>173788.652511187</v>
      </c>
      <c r="AF19" t="n">
        <v>4.385649942249783e-06</v>
      </c>
      <c r="AG19" t="n">
        <v>0.5</v>
      </c>
      <c r="AH19" t="n">
        <v>157202.5074294735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8.3735</v>
      </c>
      <c r="E20" t="n">
        <v>11.94</v>
      </c>
      <c r="F20" t="n">
        <v>8.15</v>
      </c>
      <c r="G20" t="n">
        <v>28.78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118.9</v>
      </c>
      <c r="Q20" t="n">
        <v>1361.36</v>
      </c>
      <c r="R20" t="n">
        <v>36.89</v>
      </c>
      <c r="S20" t="n">
        <v>25.13</v>
      </c>
      <c r="T20" t="n">
        <v>5231.26</v>
      </c>
      <c r="U20" t="n">
        <v>0.68</v>
      </c>
      <c r="V20" t="n">
        <v>0.88</v>
      </c>
      <c r="W20" t="n">
        <v>1.21</v>
      </c>
      <c r="X20" t="n">
        <v>0.33</v>
      </c>
      <c r="Y20" t="n">
        <v>1</v>
      </c>
      <c r="Z20" t="n">
        <v>10</v>
      </c>
      <c r="AA20" t="n">
        <v>125.5042422819977</v>
      </c>
      <c r="AB20" t="n">
        <v>171.7204411465522</v>
      </c>
      <c r="AC20" t="n">
        <v>155.3316832547258</v>
      </c>
      <c r="AD20" t="n">
        <v>125504.2422819977</v>
      </c>
      <c r="AE20" t="n">
        <v>171720.4411465522</v>
      </c>
      <c r="AF20" t="n">
        <v>4.406171910903901e-06</v>
      </c>
      <c r="AG20" t="n">
        <v>0.4975</v>
      </c>
      <c r="AH20" t="n">
        <v>155331.6832547259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8.427199999999999</v>
      </c>
      <c r="E21" t="n">
        <v>11.87</v>
      </c>
      <c r="F21" t="n">
        <v>8.130000000000001</v>
      </c>
      <c r="G21" t="n">
        <v>30.49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117.93</v>
      </c>
      <c r="Q21" t="n">
        <v>1361.43</v>
      </c>
      <c r="R21" t="n">
        <v>36.36</v>
      </c>
      <c r="S21" t="n">
        <v>25.13</v>
      </c>
      <c r="T21" t="n">
        <v>4968.75</v>
      </c>
      <c r="U21" t="n">
        <v>0.6899999999999999</v>
      </c>
      <c r="V21" t="n">
        <v>0.88</v>
      </c>
      <c r="W21" t="n">
        <v>1.21</v>
      </c>
      <c r="X21" t="n">
        <v>0.31</v>
      </c>
      <c r="Y21" t="n">
        <v>1</v>
      </c>
      <c r="Z21" t="n">
        <v>10</v>
      </c>
      <c r="AA21" t="n">
        <v>123.9835403213878</v>
      </c>
      <c r="AB21" t="n">
        <v>169.639749635411</v>
      </c>
      <c r="AC21" t="n">
        <v>153.4495700211385</v>
      </c>
      <c r="AD21" t="n">
        <v>123983.5403213878</v>
      </c>
      <c r="AE21" t="n">
        <v>169639.749635411</v>
      </c>
      <c r="AF21" t="n">
        <v>4.434429083127647e-06</v>
      </c>
      <c r="AG21" t="n">
        <v>0.4945833333333333</v>
      </c>
      <c r="AH21" t="n">
        <v>153449.5700211385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8.4716</v>
      </c>
      <c r="E22" t="n">
        <v>11.8</v>
      </c>
      <c r="F22" t="n">
        <v>8.119999999999999</v>
      </c>
      <c r="G22" t="n">
        <v>32.48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116.14</v>
      </c>
      <c r="Q22" t="n">
        <v>1361.41</v>
      </c>
      <c r="R22" t="n">
        <v>35.95</v>
      </c>
      <c r="S22" t="n">
        <v>25.13</v>
      </c>
      <c r="T22" t="n">
        <v>4772.73</v>
      </c>
      <c r="U22" t="n">
        <v>0.7</v>
      </c>
      <c r="V22" t="n">
        <v>0.89</v>
      </c>
      <c r="W22" t="n">
        <v>1.21</v>
      </c>
      <c r="X22" t="n">
        <v>0.3</v>
      </c>
      <c r="Y22" t="n">
        <v>1</v>
      </c>
      <c r="Z22" t="n">
        <v>10</v>
      </c>
      <c r="AA22" t="n">
        <v>122.1344101046176</v>
      </c>
      <c r="AB22" t="n">
        <v>167.1096880949597</v>
      </c>
      <c r="AC22" t="n">
        <v>151.1609740031433</v>
      </c>
      <c r="AD22" t="n">
        <v>122134.4101046176</v>
      </c>
      <c r="AE22" t="n">
        <v>167109.6880949597</v>
      </c>
      <c r="AF22" t="n">
        <v>4.457792555133873e-06</v>
      </c>
      <c r="AG22" t="n">
        <v>0.4916666666666667</v>
      </c>
      <c r="AH22" t="n">
        <v>151160.9740031433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8.4878</v>
      </c>
      <c r="E23" t="n">
        <v>11.78</v>
      </c>
      <c r="F23" t="n">
        <v>8.1</v>
      </c>
      <c r="G23" t="n">
        <v>32.39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115.1</v>
      </c>
      <c r="Q23" t="n">
        <v>1361.45</v>
      </c>
      <c r="R23" t="n">
        <v>35.28</v>
      </c>
      <c r="S23" t="n">
        <v>25.13</v>
      </c>
      <c r="T23" t="n">
        <v>4435.02</v>
      </c>
      <c r="U23" t="n">
        <v>0.71</v>
      </c>
      <c r="V23" t="n">
        <v>0.89</v>
      </c>
      <c r="W23" t="n">
        <v>1.2</v>
      </c>
      <c r="X23" t="n">
        <v>0.28</v>
      </c>
      <c r="Y23" t="n">
        <v>1</v>
      </c>
      <c r="Z23" t="n">
        <v>10</v>
      </c>
      <c r="AA23" t="n">
        <v>121.1348690875921</v>
      </c>
      <c r="AB23" t="n">
        <v>165.7420719788285</v>
      </c>
      <c r="AC23" t="n">
        <v>149.923881249674</v>
      </c>
      <c r="AD23" t="n">
        <v>121134.8690875921</v>
      </c>
      <c r="AE23" t="n">
        <v>165742.0719788285</v>
      </c>
      <c r="AF23" t="n">
        <v>4.466317065190198e-06</v>
      </c>
      <c r="AG23" t="n">
        <v>0.4908333333333333</v>
      </c>
      <c r="AH23" t="n">
        <v>149923.881249674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8.541700000000001</v>
      </c>
      <c r="E24" t="n">
        <v>11.71</v>
      </c>
      <c r="F24" t="n">
        <v>8.07</v>
      </c>
      <c r="G24" t="n">
        <v>34.61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113.85</v>
      </c>
      <c r="Q24" t="n">
        <v>1361.61</v>
      </c>
      <c r="R24" t="n">
        <v>34.6</v>
      </c>
      <c r="S24" t="n">
        <v>25.13</v>
      </c>
      <c r="T24" t="n">
        <v>4099.99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119.4291924080773</v>
      </c>
      <c r="AB24" t="n">
        <v>163.4082898967733</v>
      </c>
      <c r="AC24" t="n">
        <v>147.8128320540457</v>
      </c>
      <c r="AD24" t="n">
        <v>119429.1924080773</v>
      </c>
      <c r="AE24" t="n">
        <v>163408.2898967733</v>
      </c>
      <c r="AF24" t="n">
        <v>4.494679478278838e-06</v>
      </c>
      <c r="AG24" t="n">
        <v>0.4879166666666667</v>
      </c>
      <c r="AH24" t="n">
        <v>147812.8320540457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8.5937</v>
      </c>
      <c r="E25" t="n">
        <v>11.64</v>
      </c>
      <c r="F25" t="n">
        <v>8.06</v>
      </c>
      <c r="G25" t="n">
        <v>37.18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111.88</v>
      </c>
      <c r="Q25" t="n">
        <v>1361.38</v>
      </c>
      <c r="R25" t="n">
        <v>33.99</v>
      </c>
      <c r="S25" t="n">
        <v>25.13</v>
      </c>
      <c r="T25" t="n">
        <v>3801.01</v>
      </c>
      <c r="U25" t="n">
        <v>0.74</v>
      </c>
      <c r="V25" t="n">
        <v>0.89</v>
      </c>
      <c r="W25" t="n">
        <v>1.2</v>
      </c>
      <c r="X25" t="n">
        <v>0.24</v>
      </c>
      <c r="Y25" t="n">
        <v>1</v>
      </c>
      <c r="Z25" t="n">
        <v>10</v>
      </c>
      <c r="AA25" t="n">
        <v>117.4146291298881</v>
      </c>
      <c r="AB25" t="n">
        <v>160.6518755432969</v>
      </c>
      <c r="AC25" t="n">
        <v>145.3194860178124</v>
      </c>
      <c r="AD25" t="n">
        <v>117414.6291298881</v>
      </c>
      <c r="AE25" t="n">
        <v>160651.8755432969</v>
      </c>
      <c r="AF25" t="n">
        <v>4.522042103150995e-06</v>
      </c>
      <c r="AG25" t="n">
        <v>0.485</v>
      </c>
      <c r="AH25" t="n">
        <v>145319.4860178124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8.5884</v>
      </c>
      <c r="E26" t="n">
        <v>11.64</v>
      </c>
      <c r="F26" t="n">
        <v>8.06</v>
      </c>
      <c r="G26" t="n">
        <v>37.22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10</v>
      </c>
      <c r="N26" t="n">
        <v>78.34</v>
      </c>
      <c r="O26" t="n">
        <v>35494.74</v>
      </c>
      <c r="P26" t="n">
        <v>110.01</v>
      </c>
      <c r="Q26" t="n">
        <v>1361.34</v>
      </c>
      <c r="R26" t="n">
        <v>34.08</v>
      </c>
      <c r="S26" t="n">
        <v>25.13</v>
      </c>
      <c r="T26" t="n">
        <v>3843.3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116.2986261704717</v>
      </c>
      <c r="AB26" t="n">
        <v>159.1249110596484</v>
      </c>
      <c r="AC26" t="n">
        <v>143.9382528813746</v>
      </c>
      <c r="AD26" t="n">
        <v>116298.6261704717</v>
      </c>
      <c r="AE26" t="n">
        <v>159124.9110596484</v>
      </c>
      <c r="AF26" t="n">
        <v>4.519253220231333e-06</v>
      </c>
      <c r="AG26" t="n">
        <v>0.485</v>
      </c>
      <c r="AH26" t="n">
        <v>143938.2528813746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8.6279</v>
      </c>
      <c r="E27" t="n">
        <v>11.59</v>
      </c>
      <c r="F27" t="n">
        <v>8.06</v>
      </c>
      <c r="G27" t="n">
        <v>40.31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9</v>
      </c>
      <c r="N27" t="n">
        <v>78.59</v>
      </c>
      <c r="O27" t="n">
        <v>35556.78</v>
      </c>
      <c r="P27" t="n">
        <v>108.89</v>
      </c>
      <c r="Q27" t="n">
        <v>1361.34</v>
      </c>
      <c r="R27" t="n">
        <v>34.15</v>
      </c>
      <c r="S27" t="n">
        <v>25.13</v>
      </c>
      <c r="T27" t="n">
        <v>3885.83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115.0655625898143</v>
      </c>
      <c r="AB27" t="n">
        <v>157.437779069668</v>
      </c>
      <c r="AC27" t="n">
        <v>142.4121384006128</v>
      </c>
      <c r="AD27" t="n">
        <v>115065.5625898143</v>
      </c>
      <c r="AE27" t="n">
        <v>157437.779069668</v>
      </c>
      <c r="AF27" t="n">
        <v>4.540038291047683e-06</v>
      </c>
      <c r="AG27" t="n">
        <v>0.4829166666666667</v>
      </c>
      <c r="AH27" t="n">
        <v>142412.1384006128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8.6449</v>
      </c>
      <c r="E28" t="n">
        <v>11.57</v>
      </c>
      <c r="F28" t="n">
        <v>8.039999999999999</v>
      </c>
      <c r="G28" t="n">
        <v>40.2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7</v>
      </c>
      <c r="N28" t="n">
        <v>78.84999999999999</v>
      </c>
      <c r="O28" t="n">
        <v>35618.8</v>
      </c>
      <c r="P28" t="n">
        <v>107.37</v>
      </c>
      <c r="Q28" t="n">
        <v>1361.34</v>
      </c>
      <c r="R28" t="n">
        <v>33.46</v>
      </c>
      <c r="S28" t="n">
        <v>25.13</v>
      </c>
      <c r="T28" t="n">
        <v>3539.62</v>
      </c>
      <c r="U28" t="n">
        <v>0.75</v>
      </c>
      <c r="V28" t="n">
        <v>0.89</v>
      </c>
      <c r="W28" t="n">
        <v>1.2</v>
      </c>
      <c r="X28" t="n">
        <v>0.22</v>
      </c>
      <c r="Y28" t="n">
        <v>1</v>
      </c>
      <c r="Z28" t="n">
        <v>10</v>
      </c>
      <c r="AA28" t="n">
        <v>113.7848441678736</v>
      </c>
      <c r="AB28" t="n">
        <v>155.6854436234604</v>
      </c>
      <c r="AC28" t="n">
        <v>140.8270433899724</v>
      </c>
      <c r="AD28" t="n">
        <v>113784.8441678736</v>
      </c>
      <c r="AE28" t="n">
        <v>155685.4436234604</v>
      </c>
      <c r="AF28" t="n">
        <v>4.548983764563579e-06</v>
      </c>
      <c r="AG28" t="n">
        <v>0.4820833333333334</v>
      </c>
      <c r="AH28" t="n">
        <v>140827.0433899724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8.686</v>
      </c>
      <c r="E29" t="n">
        <v>11.51</v>
      </c>
      <c r="F29" t="n">
        <v>8.039999999999999</v>
      </c>
      <c r="G29" t="n">
        <v>43.84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4</v>
      </c>
      <c r="N29" t="n">
        <v>79.09999999999999</v>
      </c>
      <c r="O29" t="n">
        <v>35680.92</v>
      </c>
      <c r="P29" t="n">
        <v>105.2</v>
      </c>
      <c r="Q29" t="n">
        <v>1361.39</v>
      </c>
      <c r="R29" t="n">
        <v>33.17</v>
      </c>
      <c r="S29" t="n">
        <v>25.13</v>
      </c>
      <c r="T29" t="n">
        <v>3399.44</v>
      </c>
      <c r="U29" t="n">
        <v>0.76</v>
      </c>
      <c r="V29" t="n">
        <v>0.89</v>
      </c>
      <c r="W29" t="n">
        <v>1.21</v>
      </c>
      <c r="X29" t="n">
        <v>0.22</v>
      </c>
      <c r="Y29" t="n">
        <v>1</v>
      </c>
      <c r="Z29" t="n">
        <v>10</v>
      </c>
      <c r="AA29" t="n">
        <v>111.8893286476873</v>
      </c>
      <c r="AB29" t="n">
        <v>153.0919156645</v>
      </c>
      <c r="AC29" t="n">
        <v>138.4810380993751</v>
      </c>
      <c r="AD29" t="n">
        <v>111889.3286476873</v>
      </c>
      <c r="AE29" t="n">
        <v>153091.9156645</v>
      </c>
      <c r="AF29" t="n">
        <v>4.570610762299073e-06</v>
      </c>
      <c r="AG29" t="n">
        <v>0.4795833333333333</v>
      </c>
      <c r="AH29" t="n">
        <v>138481.0380993751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8.6927</v>
      </c>
      <c r="E30" t="n">
        <v>11.5</v>
      </c>
      <c r="F30" t="n">
        <v>8.029999999999999</v>
      </c>
      <c r="G30" t="n">
        <v>43.79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2</v>
      </c>
      <c r="N30" t="n">
        <v>79.36</v>
      </c>
      <c r="O30" t="n">
        <v>35743.15</v>
      </c>
      <c r="P30" t="n">
        <v>105.71</v>
      </c>
      <c r="Q30" t="n">
        <v>1361.39</v>
      </c>
      <c r="R30" t="n">
        <v>32.89</v>
      </c>
      <c r="S30" t="n">
        <v>25.13</v>
      </c>
      <c r="T30" t="n">
        <v>3259.75</v>
      </c>
      <c r="U30" t="n">
        <v>0.76</v>
      </c>
      <c r="V30" t="n">
        <v>0.9</v>
      </c>
      <c r="W30" t="n">
        <v>1.21</v>
      </c>
      <c r="X30" t="n">
        <v>0.21</v>
      </c>
      <c r="Y30" t="n">
        <v>1</v>
      </c>
      <c r="Z30" t="n">
        <v>10</v>
      </c>
      <c r="AA30" t="n">
        <v>112.0725975236083</v>
      </c>
      <c r="AB30" t="n">
        <v>153.3426722257872</v>
      </c>
      <c r="AC30" t="n">
        <v>138.7078628063921</v>
      </c>
      <c r="AD30" t="n">
        <v>112072.5975236083</v>
      </c>
      <c r="AE30" t="n">
        <v>153342.6722257872</v>
      </c>
      <c r="AF30" t="n">
        <v>4.574136331272985e-06</v>
      </c>
      <c r="AG30" t="n">
        <v>0.4791666666666667</v>
      </c>
      <c r="AH30" t="n">
        <v>138707.8628063921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8.6912</v>
      </c>
      <c r="E31" t="n">
        <v>11.51</v>
      </c>
      <c r="F31" t="n">
        <v>8.029999999999999</v>
      </c>
      <c r="G31" t="n">
        <v>43.8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1</v>
      </c>
      <c r="N31" t="n">
        <v>79.61</v>
      </c>
      <c r="O31" t="n">
        <v>35805.48</v>
      </c>
      <c r="P31" t="n">
        <v>105.87</v>
      </c>
      <c r="Q31" t="n">
        <v>1361.39</v>
      </c>
      <c r="R31" t="n">
        <v>32.86</v>
      </c>
      <c r="S31" t="n">
        <v>25.13</v>
      </c>
      <c r="T31" t="n">
        <v>3247.08</v>
      </c>
      <c r="U31" t="n">
        <v>0.76</v>
      </c>
      <c r="V31" t="n">
        <v>0.9</v>
      </c>
      <c r="W31" t="n">
        <v>1.21</v>
      </c>
      <c r="X31" t="n">
        <v>0.21</v>
      </c>
      <c r="Y31" t="n">
        <v>1</v>
      </c>
      <c r="Z31" t="n">
        <v>10</v>
      </c>
      <c r="AA31" t="n">
        <v>112.1952513549161</v>
      </c>
      <c r="AB31" t="n">
        <v>153.5104926088875</v>
      </c>
      <c r="AC31" t="n">
        <v>138.8596666476668</v>
      </c>
      <c r="AD31" t="n">
        <v>112195.2513549161</v>
      </c>
      <c r="AE31" t="n">
        <v>153510.4926088875</v>
      </c>
      <c r="AF31" t="n">
        <v>4.573347024786288e-06</v>
      </c>
      <c r="AG31" t="n">
        <v>0.4795833333333333</v>
      </c>
      <c r="AH31" t="n">
        <v>138859.6666476668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8.6912</v>
      </c>
      <c r="E32" t="n">
        <v>11.51</v>
      </c>
      <c r="F32" t="n">
        <v>8.029999999999999</v>
      </c>
      <c r="G32" t="n">
        <v>43.8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106.02</v>
      </c>
      <c r="Q32" t="n">
        <v>1361.39</v>
      </c>
      <c r="R32" t="n">
        <v>32.84</v>
      </c>
      <c r="S32" t="n">
        <v>25.13</v>
      </c>
      <c r="T32" t="n">
        <v>3237.99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112.2891732281952</v>
      </c>
      <c r="AB32" t="n">
        <v>153.6390006594486</v>
      </c>
      <c r="AC32" t="n">
        <v>138.9759100702445</v>
      </c>
      <c r="AD32" t="n">
        <v>112289.1732281952</v>
      </c>
      <c r="AE32" t="n">
        <v>153639.0006594486</v>
      </c>
      <c r="AF32" t="n">
        <v>4.573347024786288e-06</v>
      </c>
      <c r="AG32" t="n">
        <v>0.4795833333333333</v>
      </c>
      <c r="AH32" t="n">
        <v>138975.9100702445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8.641400000000001</v>
      </c>
      <c r="E2" t="n">
        <v>11.57</v>
      </c>
      <c r="F2" t="n">
        <v>9</v>
      </c>
      <c r="G2" t="n">
        <v>9.640000000000001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47.47</v>
      </c>
      <c r="Q2" t="n">
        <v>1361.71</v>
      </c>
      <c r="R2" t="n">
        <v>61.07</v>
      </c>
      <c r="S2" t="n">
        <v>25.13</v>
      </c>
      <c r="T2" t="n">
        <v>17127.7</v>
      </c>
      <c r="U2" t="n">
        <v>0.41</v>
      </c>
      <c r="V2" t="n">
        <v>0.8</v>
      </c>
      <c r="W2" t="n">
        <v>1.34</v>
      </c>
      <c r="X2" t="n">
        <v>1.18</v>
      </c>
      <c r="Y2" t="n">
        <v>1</v>
      </c>
      <c r="Z2" t="n">
        <v>10</v>
      </c>
      <c r="AA2" t="n">
        <v>57.89485444868065</v>
      </c>
      <c r="AB2" t="n">
        <v>79.21429399737241</v>
      </c>
      <c r="AC2" t="n">
        <v>71.6541929562414</v>
      </c>
      <c r="AD2" t="n">
        <v>57894.85444868065</v>
      </c>
      <c r="AE2" t="n">
        <v>79214.29399737241</v>
      </c>
      <c r="AF2" t="n">
        <v>9.110320116650285e-06</v>
      </c>
      <c r="AG2" t="n">
        <v>0.4820833333333334</v>
      </c>
      <c r="AH2" t="n">
        <v>71654.1929562414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6.7868</v>
      </c>
      <c r="E2" t="n">
        <v>14.73</v>
      </c>
      <c r="F2" t="n">
        <v>9.52</v>
      </c>
      <c r="G2" t="n">
        <v>6.8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115.42</v>
      </c>
      <c r="Q2" t="n">
        <v>1361.84</v>
      </c>
      <c r="R2" t="n">
        <v>79.34999999999999</v>
      </c>
      <c r="S2" t="n">
        <v>25.13</v>
      </c>
      <c r="T2" t="n">
        <v>26126.68</v>
      </c>
      <c r="U2" t="n">
        <v>0.32</v>
      </c>
      <c r="V2" t="n">
        <v>0.76</v>
      </c>
      <c r="W2" t="n">
        <v>1.32</v>
      </c>
      <c r="X2" t="n">
        <v>1.69</v>
      </c>
      <c r="Y2" t="n">
        <v>1</v>
      </c>
      <c r="Z2" t="n">
        <v>10</v>
      </c>
      <c r="AA2" t="n">
        <v>149.4246187928125</v>
      </c>
      <c r="AB2" t="n">
        <v>204.4493555811652</v>
      </c>
      <c r="AC2" t="n">
        <v>184.9369960310298</v>
      </c>
      <c r="AD2" t="n">
        <v>149424.6187928125</v>
      </c>
      <c r="AE2" t="n">
        <v>204449.3555811652</v>
      </c>
      <c r="AF2" t="n">
        <v>4.367500733635314e-06</v>
      </c>
      <c r="AG2" t="n">
        <v>0.61375</v>
      </c>
      <c r="AH2" t="n">
        <v>184936.9960310298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7.3576</v>
      </c>
      <c r="E3" t="n">
        <v>13.59</v>
      </c>
      <c r="F3" t="n">
        <v>9.08</v>
      </c>
      <c r="G3" t="n">
        <v>8.65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108.16</v>
      </c>
      <c r="Q3" t="n">
        <v>1361.83</v>
      </c>
      <c r="R3" t="n">
        <v>65.93000000000001</v>
      </c>
      <c r="S3" t="n">
        <v>25.13</v>
      </c>
      <c r="T3" t="n">
        <v>19518.55</v>
      </c>
      <c r="U3" t="n">
        <v>0.38</v>
      </c>
      <c r="V3" t="n">
        <v>0.79</v>
      </c>
      <c r="W3" t="n">
        <v>1.28</v>
      </c>
      <c r="X3" t="n">
        <v>1.26</v>
      </c>
      <c r="Y3" t="n">
        <v>1</v>
      </c>
      <c r="Z3" t="n">
        <v>10</v>
      </c>
      <c r="AA3" t="n">
        <v>130.419194945161</v>
      </c>
      <c r="AB3" t="n">
        <v>178.445296212697</v>
      </c>
      <c r="AC3" t="n">
        <v>161.4147275917533</v>
      </c>
      <c r="AD3" t="n">
        <v>130419.194945161</v>
      </c>
      <c r="AE3" t="n">
        <v>178445.296212697</v>
      </c>
      <c r="AF3" t="n">
        <v>4.734826928419164e-06</v>
      </c>
      <c r="AG3" t="n">
        <v>0.56625</v>
      </c>
      <c r="AH3" t="n">
        <v>161414.7275917533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7.7223</v>
      </c>
      <c r="E4" t="n">
        <v>12.95</v>
      </c>
      <c r="F4" t="n">
        <v>8.85</v>
      </c>
      <c r="G4" t="n">
        <v>10.41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103.34</v>
      </c>
      <c r="Q4" t="n">
        <v>1361.66</v>
      </c>
      <c r="R4" t="n">
        <v>58.4</v>
      </c>
      <c r="S4" t="n">
        <v>25.13</v>
      </c>
      <c r="T4" t="n">
        <v>15814.07</v>
      </c>
      <c r="U4" t="n">
        <v>0.43</v>
      </c>
      <c r="V4" t="n">
        <v>0.8100000000000001</v>
      </c>
      <c r="W4" t="n">
        <v>1.27</v>
      </c>
      <c r="X4" t="n">
        <v>1.03</v>
      </c>
      <c r="Y4" t="n">
        <v>1</v>
      </c>
      <c r="Z4" t="n">
        <v>10</v>
      </c>
      <c r="AA4" t="n">
        <v>119.854942033254</v>
      </c>
      <c r="AB4" t="n">
        <v>163.9908193166876</v>
      </c>
      <c r="AC4" t="n">
        <v>148.3397656837088</v>
      </c>
      <c r="AD4" t="n">
        <v>119854.942033254</v>
      </c>
      <c r="AE4" t="n">
        <v>163990.8193166876</v>
      </c>
      <c r="AF4" t="n">
        <v>4.969521853502678e-06</v>
      </c>
      <c r="AG4" t="n">
        <v>0.5395833333333333</v>
      </c>
      <c r="AH4" t="n">
        <v>148339.7656837088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8.036300000000001</v>
      </c>
      <c r="E5" t="n">
        <v>12.44</v>
      </c>
      <c r="F5" t="n">
        <v>8.65</v>
      </c>
      <c r="G5" t="n">
        <v>12.35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99.09999999999999</v>
      </c>
      <c r="Q5" t="n">
        <v>1361.67</v>
      </c>
      <c r="R5" t="n">
        <v>52.44</v>
      </c>
      <c r="S5" t="n">
        <v>25.13</v>
      </c>
      <c r="T5" t="n">
        <v>12880.59</v>
      </c>
      <c r="U5" t="n">
        <v>0.48</v>
      </c>
      <c r="V5" t="n">
        <v>0.83</v>
      </c>
      <c r="W5" t="n">
        <v>1.25</v>
      </c>
      <c r="X5" t="n">
        <v>0.83</v>
      </c>
      <c r="Y5" t="n">
        <v>1</v>
      </c>
      <c r="Z5" t="n">
        <v>10</v>
      </c>
      <c r="AA5" t="n">
        <v>111.4555419835778</v>
      </c>
      <c r="AB5" t="n">
        <v>152.4983896133488</v>
      </c>
      <c r="AC5" t="n">
        <v>137.9441573415265</v>
      </c>
      <c r="AD5" t="n">
        <v>111455.5419835778</v>
      </c>
      <c r="AE5" t="n">
        <v>152498.3896133488</v>
      </c>
      <c r="AF5" t="n">
        <v>5.171589872357144e-06</v>
      </c>
      <c r="AG5" t="n">
        <v>0.5183333333333333</v>
      </c>
      <c r="AH5" t="n">
        <v>137944.1573415265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8.242100000000001</v>
      </c>
      <c r="E6" t="n">
        <v>12.13</v>
      </c>
      <c r="F6" t="n">
        <v>8.539999999999999</v>
      </c>
      <c r="G6" t="n">
        <v>14.23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95.44</v>
      </c>
      <c r="Q6" t="n">
        <v>1361.52</v>
      </c>
      <c r="R6" t="n">
        <v>48.9</v>
      </c>
      <c r="S6" t="n">
        <v>25.13</v>
      </c>
      <c r="T6" t="n">
        <v>11141.04</v>
      </c>
      <c r="U6" t="n">
        <v>0.51</v>
      </c>
      <c r="V6" t="n">
        <v>0.84</v>
      </c>
      <c r="W6" t="n">
        <v>1.24</v>
      </c>
      <c r="X6" t="n">
        <v>0.72</v>
      </c>
      <c r="Y6" t="n">
        <v>1</v>
      </c>
      <c r="Z6" t="n">
        <v>10</v>
      </c>
      <c r="AA6" t="n">
        <v>105.8082029847372</v>
      </c>
      <c r="AB6" t="n">
        <v>144.7714512521259</v>
      </c>
      <c r="AC6" t="n">
        <v>130.9546671326702</v>
      </c>
      <c r="AD6" t="n">
        <v>105808.2029847372</v>
      </c>
      <c r="AE6" t="n">
        <v>144771.4512521259</v>
      </c>
      <c r="AF6" t="n">
        <v>5.304028083440741e-06</v>
      </c>
      <c r="AG6" t="n">
        <v>0.5054166666666667</v>
      </c>
      <c r="AH6" t="n">
        <v>130954.6671326702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8.442600000000001</v>
      </c>
      <c r="E7" t="n">
        <v>11.84</v>
      </c>
      <c r="F7" t="n">
        <v>8.42</v>
      </c>
      <c r="G7" t="n">
        <v>16.3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92.22</v>
      </c>
      <c r="Q7" t="n">
        <v>1361.43</v>
      </c>
      <c r="R7" t="n">
        <v>45.47</v>
      </c>
      <c r="S7" t="n">
        <v>25.13</v>
      </c>
      <c r="T7" t="n">
        <v>9450.84</v>
      </c>
      <c r="U7" t="n">
        <v>0.55</v>
      </c>
      <c r="V7" t="n">
        <v>0.85</v>
      </c>
      <c r="W7" t="n">
        <v>1.23</v>
      </c>
      <c r="X7" t="n">
        <v>0.6</v>
      </c>
      <c r="Y7" t="n">
        <v>1</v>
      </c>
      <c r="Z7" t="n">
        <v>10</v>
      </c>
      <c r="AA7" t="n">
        <v>100.6373671982994</v>
      </c>
      <c r="AB7" t="n">
        <v>137.6964856079503</v>
      </c>
      <c r="AC7" t="n">
        <v>124.5549262797959</v>
      </c>
      <c r="AD7" t="n">
        <v>100637.3671982994</v>
      </c>
      <c r="AE7" t="n">
        <v>137696.4856079503</v>
      </c>
      <c r="AF7" t="n">
        <v>5.433055592295263e-06</v>
      </c>
      <c r="AG7" t="n">
        <v>0.4933333333333333</v>
      </c>
      <c r="AH7" t="n">
        <v>124554.9262797959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8.587400000000001</v>
      </c>
      <c r="E8" t="n">
        <v>11.64</v>
      </c>
      <c r="F8" t="n">
        <v>8.359999999999999</v>
      </c>
      <c r="G8" t="n">
        <v>18.57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89.78</v>
      </c>
      <c r="Q8" t="n">
        <v>1361.43</v>
      </c>
      <c r="R8" t="n">
        <v>43.45</v>
      </c>
      <c r="S8" t="n">
        <v>25.13</v>
      </c>
      <c r="T8" t="n">
        <v>8462.379999999999</v>
      </c>
      <c r="U8" t="n">
        <v>0.58</v>
      </c>
      <c r="V8" t="n">
        <v>0.86</v>
      </c>
      <c r="W8" t="n">
        <v>1.22</v>
      </c>
      <c r="X8" t="n">
        <v>0.54</v>
      </c>
      <c r="Y8" t="n">
        <v>1</v>
      </c>
      <c r="Z8" t="n">
        <v>10</v>
      </c>
      <c r="AA8" t="n">
        <v>97.1618154069623</v>
      </c>
      <c r="AB8" t="n">
        <v>132.9410823165218</v>
      </c>
      <c r="AC8" t="n">
        <v>120.2533720042492</v>
      </c>
      <c r="AD8" t="n">
        <v>97161.8154069623</v>
      </c>
      <c r="AE8" t="n">
        <v>132941.0823165218</v>
      </c>
      <c r="AF8" t="n">
        <v>5.526238551308406e-06</v>
      </c>
      <c r="AG8" t="n">
        <v>0.485</v>
      </c>
      <c r="AH8" t="n">
        <v>120253.3720042492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8.7133</v>
      </c>
      <c r="E9" t="n">
        <v>11.48</v>
      </c>
      <c r="F9" t="n">
        <v>8.289999999999999</v>
      </c>
      <c r="G9" t="n">
        <v>20.73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86.55</v>
      </c>
      <c r="Q9" t="n">
        <v>1361.53</v>
      </c>
      <c r="R9" t="n">
        <v>41.44</v>
      </c>
      <c r="S9" t="n">
        <v>25.13</v>
      </c>
      <c r="T9" t="n">
        <v>7469.8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93.47207111611976</v>
      </c>
      <c r="AB9" t="n">
        <v>127.8926113977639</v>
      </c>
      <c r="AC9" t="n">
        <v>115.6867200644026</v>
      </c>
      <c r="AD9" t="n">
        <v>93472.07111611977</v>
      </c>
      <c r="AE9" t="n">
        <v>127892.6113977639</v>
      </c>
      <c r="AF9" t="n">
        <v>5.607258817466932e-06</v>
      </c>
      <c r="AG9" t="n">
        <v>0.4783333333333333</v>
      </c>
      <c r="AH9" t="n">
        <v>115686.7200644026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8.847200000000001</v>
      </c>
      <c r="E10" t="n">
        <v>11.3</v>
      </c>
      <c r="F10" t="n">
        <v>8.220000000000001</v>
      </c>
      <c r="G10" t="n">
        <v>23.48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18</v>
      </c>
      <c r="N10" t="n">
        <v>31.4</v>
      </c>
      <c r="O10" t="n">
        <v>21297.94</v>
      </c>
      <c r="P10" t="n">
        <v>83.33</v>
      </c>
      <c r="Q10" t="n">
        <v>1361.52</v>
      </c>
      <c r="R10" t="n">
        <v>39.07</v>
      </c>
      <c r="S10" t="n">
        <v>25.13</v>
      </c>
      <c r="T10" t="n">
        <v>6299.35</v>
      </c>
      <c r="U10" t="n">
        <v>0.64</v>
      </c>
      <c r="V10" t="n">
        <v>0.88</v>
      </c>
      <c r="W10" t="n">
        <v>1.21</v>
      </c>
      <c r="X10" t="n">
        <v>0.4</v>
      </c>
      <c r="Y10" t="n">
        <v>1</v>
      </c>
      <c r="Z10" t="n">
        <v>10</v>
      </c>
      <c r="AA10" t="n">
        <v>89.80745417651164</v>
      </c>
      <c r="AB10" t="n">
        <v>122.8785208295054</v>
      </c>
      <c r="AC10" t="n">
        <v>111.1511672626567</v>
      </c>
      <c r="AD10" t="n">
        <v>89807.45417651164</v>
      </c>
      <c r="AE10" t="n">
        <v>122878.5208295054</v>
      </c>
      <c r="AF10" t="n">
        <v>5.69342731340519e-06</v>
      </c>
      <c r="AG10" t="n">
        <v>0.4708333333333334</v>
      </c>
      <c r="AH10" t="n">
        <v>111151.1672626567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8.923500000000001</v>
      </c>
      <c r="E11" t="n">
        <v>11.21</v>
      </c>
      <c r="F11" t="n">
        <v>8.19</v>
      </c>
      <c r="G11" t="n">
        <v>25.86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15</v>
      </c>
      <c r="N11" t="n">
        <v>31.51</v>
      </c>
      <c r="O11" t="n">
        <v>21342.91</v>
      </c>
      <c r="P11" t="n">
        <v>80</v>
      </c>
      <c r="Q11" t="n">
        <v>1361.34</v>
      </c>
      <c r="R11" t="n">
        <v>38.08</v>
      </c>
      <c r="S11" t="n">
        <v>25.13</v>
      </c>
      <c r="T11" t="n">
        <v>5813.46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86.90011641318083</v>
      </c>
      <c r="AB11" t="n">
        <v>118.9005730390283</v>
      </c>
      <c r="AC11" t="n">
        <v>107.5528692262168</v>
      </c>
      <c r="AD11" t="n">
        <v>86900.11641318082</v>
      </c>
      <c r="AE11" t="n">
        <v>118900.5730390283</v>
      </c>
      <c r="AF11" t="n">
        <v>5.74252855492938e-06</v>
      </c>
      <c r="AG11" t="n">
        <v>0.4670833333333334</v>
      </c>
      <c r="AH11" t="n">
        <v>107552.8692262168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8.9633</v>
      </c>
      <c r="E12" t="n">
        <v>11.16</v>
      </c>
      <c r="F12" t="n">
        <v>8.17</v>
      </c>
      <c r="G12" t="n">
        <v>27.25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6</v>
      </c>
      <c r="N12" t="n">
        <v>31.63</v>
      </c>
      <c r="O12" t="n">
        <v>21387.92</v>
      </c>
      <c r="P12" t="n">
        <v>78.58</v>
      </c>
      <c r="Q12" t="n">
        <v>1361.4</v>
      </c>
      <c r="R12" t="n">
        <v>37.26</v>
      </c>
      <c r="S12" t="n">
        <v>25.13</v>
      </c>
      <c r="T12" t="n">
        <v>5410.47</v>
      </c>
      <c r="U12" t="n">
        <v>0.67</v>
      </c>
      <c r="V12" t="n">
        <v>0.88</v>
      </c>
      <c r="W12" t="n">
        <v>1.22</v>
      </c>
      <c r="X12" t="n">
        <v>0.35</v>
      </c>
      <c r="Y12" t="n">
        <v>1</v>
      </c>
      <c r="Z12" t="n">
        <v>10</v>
      </c>
      <c r="AA12" t="n">
        <v>85.57695181683128</v>
      </c>
      <c r="AB12" t="n">
        <v>117.0901608644017</v>
      </c>
      <c r="AC12" t="n">
        <v>105.9152402486065</v>
      </c>
      <c r="AD12" t="n">
        <v>85576.95181683128</v>
      </c>
      <c r="AE12" t="n">
        <v>117090.1608644017</v>
      </c>
      <c r="AF12" t="n">
        <v>5.768140998083545e-06</v>
      </c>
      <c r="AG12" t="n">
        <v>0.465</v>
      </c>
      <c r="AH12" t="n">
        <v>105915.2402486065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8.9552</v>
      </c>
      <c r="E13" t="n">
        <v>11.17</v>
      </c>
      <c r="F13" t="n">
        <v>8.18</v>
      </c>
      <c r="G13" t="n">
        <v>27.28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3</v>
      </c>
      <c r="N13" t="n">
        <v>31.74</v>
      </c>
      <c r="O13" t="n">
        <v>21432.96</v>
      </c>
      <c r="P13" t="n">
        <v>78.14</v>
      </c>
      <c r="Q13" t="n">
        <v>1361.4</v>
      </c>
      <c r="R13" t="n">
        <v>37.49</v>
      </c>
      <c r="S13" t="n">
        <v>25.13</v>
      </c>
      <c r="T13" t="n">
        <v>5523.87</v>
      </c>
      <c r="U13" t="n">
        <v>0.67</v>
      </c>
      <c r="V13" t="n">
        <v>0.88</v>
      </c>
      <c r="W13" t="n">
        <v>1.23</v>
      </c>
      <c r="X13" t="n">
        <v>0.36</v>
      </c>
      <c r="Y13" t="n">
        <v>1</v>
      </c>
      <c r="Z13" t="n">
        <v>10</v>
      </c>
      <c r="AA13" t="n">
        <v>85.42578733034239</v>
      </c>
      <c r="AB13" t="n">
        <v>116.8833309450812</v>
      </c>
      <c r="AC13" t="n">
        <v>105.7281498864982</v>
      </c>
      <c r="AD13" t="n">
        <v>85425.78733034238</v>
      </c>
      <c r="AE13" t="n">
        <v>116883.3309450812</v>
      </c>
      <c r="AF13" t="n">
        <v>5.762928415431566e-06</v>
      </c>
      <c r="AG13" t="n">
        <v>0.4654166666666666</v>
      </c>
      <c r="AH13" t="n">
        <v>105728.1498864982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8.9457</v>
      </c>
      <c r="E14" t="n">
        <v>11.18</v>
      </c>
      <c r="F14" t="n">
        <v>8.199999999999999</v>
      </c>
      <c r="G14" t="n">
        <v>27.32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78.14</v>
      </c>
      <c r="Q14" t="n">
        <v>1361.53</v>
      </c>
      <c r="R14" t="n">
        <v>37.68</v>
      </c>
      <c r="S14" t="n">
        <v>25.13</v>
      </c>
      <c r="T14" t="n">
        <v>5622.23</v>
      </c>
      <c r="U14" t="n">
        <v>0.67</v>
      </c>
      <c r="V14" t="n">
        <v>0.88</v>
      </c>
      <c r="W14" t="n">
        <v>1.23</v>
      </c>
      <c r="X14" t="n">
        <v>0.38</v>
      </c>
      <c r="Y14" t="n">
        <v>1</v>
      </c>
      <c r="Z14" t="n">
        <v>10</v>
      </c>
      <c r="AA14" t="n">
        <v>85.59427292349642</v>
      </c>
      <c r="AB14" t="n">
        <v>117.1138603666942</v>
      </c>
      <c r="AC14" t="n">
        <v>105.9366779036626</v>
      </c>
      <c r="AD14" t="n">
        <v>85594.27292349642</v>
      </c>
      <c r="AE14" t="n">
        <v>117113.8603666941</v>
      </c>
      <c r="AF14" t="n">
        <v>5.756814892568135e-06</v>
      </c>
      <c r="AG14" t="n">
        <v>0.4658333333333333</v>
      </c>
      <c r="AH14" t="n">
        <v>105936.6779036626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8.4252</v>
      </c>
      <c r="E2" t="n">
        <v>11.87</v>
      </c>
      <c r="F2" t="n">
        <v>9.279999999999999</v>
      </c>
      <c r="G2" t="n">
        <v>8.07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43.5</v>
      </c>
      <c r="Q2" t="n">
        <v>1361.35</v>
      </c>
      <c r="R2" t="n">
        <v>69.18000000000001</v>
      </c>
      <c r="S2" t="n">
        <v>25.13</v>
      </c>
      <c r="T2" t="n">
        <v>21113.58</v>
      </c>
      <c r="U2" t="n">
        <v>0.36</v>
      </c>
      <c r="V2" t="n">
        <v>0.78</v>
      </c>
      <c r="W2" t="n">
        <v>1.38</v>
      </c>
      <c r="X2" t="n">
        <v>1.46</v>
      </c>
      <c r="Y2" t="n">
        <v>1</v>
      </c>
      <c r="Z2" t="n">
        <v>10</v>
      </c>
      <c r="AA2" t="n">
        <v>55.42466726728831</v>
      </c>
      <c r="AB2" t="n">
        <v>75.83447491882586</v>
      </c>
      <c r="AC2" t="n">
        <v>68.5969390669444</v>
      </c>
      <c r="AD2" t="n">
        <v>55424.66726728831</v>
      </c>
      <c r="AE2" t="n">
        <v>75834.47491882586</v>
      </c>
      <c r="AF2" t="n">
        <v>9.718967884831323e-06</v>
      </c>
      <c r="AG2" t="n">
        <v>0.4945833333333333</v>
      </c>
      <c r="AH2" t="n">
        <v>68596.9390669444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5.5782</v>
      </c>
      <c r="E2" t="n">
        <v>17.93</v>
      </c>
      <c r="F2" t="n">
        <v>10.12</v>
      </c>
      <c r="G2" t="n">
        <v>5.42</v>
      </c>
      <c r="H2" t="n">
        <v>0.08</v>
      </c>
      <c r="I2" t="n">
        <v>112</v>
      </c>
      <c r="J2" t="n">
        <v>232.68</v>
      </c>
      <c r="K2" t="n">
        <v>57.72</v>
      </c>
      <c r="L2" t="n">
        <v>1</v>
      </c>
      <c r="M2" t="n">
        <v>110</v>
      </c>
      <c r="N2" t="n">
        <v>53.95</v>
      </c>
      <c r="O2" t="n">
        <v>28931.02</v>
      </c>
      <c r="P2" t="n">
        <v>154.55</v>
      </c>
      <c r="Q2" t="n">
        <v>1361.65</v>
      </c>
      <c r="R2" t="n">
        <v>98.27</v>
      </c>
      <c r="S2" t="n">
        <v>25.13</v>
      </c>
      <c r="T2" t="n">
        <v>35445.62</v>
      </c>
      <c r="U2" t="n">
        <v>0.26</v>
      </c>
      <c r="V2" t="n">
        <v>0.71</v>
      </c>
      <c r="W2" t="n">
        <v>1.37</v>
      </c>
      <c r="X2" t="n">
        <v>2.29</v>
      </c>
      <c r="Y2" t="n">
        <v>1</v>
      </c>
      <c r="Z2" t="n">
        <v>10</v>
      </c>
      <c r="AA2" t="n">
        <v>233.3355513217271</v>
      </c>
      <c r="AB2" t="n">
        <v>319.2599953562456</v>
      </c>
      <c r="AC2" t="n">
        <v>288.790269483758</v>
      </c>
      <c r="AD2" t="n">
        <v>233335.5513217271</v>
      </c>
      <c r="AE2" t="n">
        <v>319259.9953562455</v>
      </c>
      <c r="AF2" t="n">
        <v>3.123580389543019e-06</v>
      </c>
      <c r="AG2" t="n">
        <v>0.7470833333333333</v>
      </c>
      <c r="AH2" t="n">
        <v>288790.269483758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6.2283</v>
      </c>
      <c r="E3" t="n">
        <v>16.06</v>
      </c>
      <c r="F3" t="n">
        <v>9.52</v>
      </c>
      <c r="G3" t="n">
        <v>6.8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144.12</v>
      </c>
      <c r="Q3" t="n">
        <v>1361.69</v>
      </c>
      <c r="R3" t="n">
        <v>79.54000000000001</v>
      </c>
      <c r="S3" t="n">
        <v>25.13</v>
      </c>
      <c r="T3" t="n">
        <v>26221.99</v>
      </c>
      <c r="U3" t="n">
        <v>0.32</v>
      </c>
      <c r="V3" t="n">
        <v>0.76</v>
      </c>
      <c r="W3" t="n">
        <v>1.32</v>
      </c>
      <c r="X3" t="n">
        <v>1.7</v>
      </c>
      <c r="Y3" t="n">
        <v>1</v>
      </c>
      <c r="Z3" t="n">
        <v>10</v>
      </c>
      <c r="AA3" t="n">
        <v>196.0408271346316</v>
      </c>
      <c r="AB3" t="n">
        <v>268.2317083963774</v>
      </c>
      <c r="AC3" t="n">
        <v>242.6320506126728</v>
      </c>
      <c r="AD3" t="n">
        <v>196040.8271346316</v>
      </c>
      <c r="AE3" t="n">
        <v>268231.7083963774</v>
      </c>
      <c r="AF3" t="n">
        <v>3.487611727831699e-06</v>
      </c>
      <c r="AG3" t="n">
        <v>0.6691666666666666</v>
      </c>
      <c r="AH3" t="n">
        <v>242632.0506126728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6.7014</v>
      </c>
      <c r="E4" t="n">
        <v>14.92</v>
      </c>
      <c r="F4" t="n">
        <v>9.16</v>
      </c>
      <c r="G4" t="n">
        <v>8.199999999999999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137.4</v>
      </c>
      <c r="Q4" t="n">
        <v>1361.63</v>
      </c>
      <c r="R4" t="n">
        <v>68.28</v>
      </c>
      <c r="S4" t="n">
        <v>25.13</v>
      </c>
      <c r="T4" t="n">
        <v>20673.46</v>
      </c>
      <c r="U4" t="n">
        <v>0.37</v>
      </c>
      <c r="V4" t="n">
        <v>0.79</v>
      </c>
      <c r="W4" t="n">
        <v>1.29</v>
      </c>
      <c r="X4" t="n">
        <v>1.34</v>
      </c>
      <c r="Y4" t="n">
        <v>1</v>
      </c>
      <c r="Z4" t="n">
        <v>10</v>
      </c>
      <c r="AA4" t="n">
        <v>174.6205216097957</v>
      </c>
      <c r="AB4" t="n">
        <v>238.9235013801264</v>
      </c>
      <c r="AC4" t="n">
        <v>216.1209777397165</v>
      </c>
      <c r="AD4" t="n">
        <v>174620.5216097957</v>
      </c>
      <c r="AE4" t="n">
        <v>238923.5013801264</v>
      </c>
      <c r="AF4" t="n">
        <v>3.752529780661072e-06</v>
      </c>
      <c r="AG4" t="n">
        <v>0.6216666666666667</v>
      </c>
      <c r="AH4" t="n">
        <v>216120.9777397165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7.0398</v>
      </c>
      <c r="E5" t="n">
        <v>14.2</v>
      </c>
      <c r="F5" t="n">
        <v>8.949999999999999</v>
      </c>
      <c r="G5" t="n">
        <v>9.58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132.76</v>
      </c>
      <c r="Q5" t="n">
        <v>1361.72</v>
      </c>
      <c r="R5" t="n">
        <v>61.65</v>
      </c>
      <c r="S5" t="n">
        <v>25.13</v>
      </c>
      <c r="T5" t="n">
        <v>17416.93</v>
      </c>
      <c r="U5" t="n">
        <v>0.41</v>
      </c>
      <c r="V5" t="n">
        <v>0.8</v>
      </c>
      <c r="W5" t="n">
        <v>1.27</v>
      </c>
      <c r="X5" t="n">
        <v>1.12</v>
      </c>
      <c r="Y5" t="n">
        <v>1</v>
      </c>
      <c r="Z5" t="n">
        <v>10</v>
      </c>
      <c r="AA5" t="n">
        <v>161.4704619115253</v>
      </c>
      <c r="AB5" t="n">
        <v>220.9310095612722</v>
      </c>
      <c r="AC5" t="n">
        <v>199.8456640874272</v>
      </c>
      <c r="AD5" t="n">
        <v>161470.4619115253</v>
      </c>
      <c r="AE5" t="n">
        <v>220931.0095612722</v>
      </c>
      <c r="AF5" t="n">
        <v>3.942020943369715e-06</v>
      </c>
      <c r="AG5" t="n">
        <v>0.5916666666666667</v>
      </c>
      <c r="AH5" t="n">
        <v>199845.6640874272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7.3543</v>
      </c>
      <c r="E6" t="n">
        <v>13.6</v>
      </c>
      <c r="F6" t="n">
        <v>8.75</v>
      </c>
      <c r="G6" t="n">
        <v>11.17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128.44</v>
      </c>
      <c r="Q6" t="n">
        <v>1361.34</v>
      </c>
      <c r="R6" t="n">
        <v>55.13</v>
      </c>
      <c r="S6" t="n">
        <v>25.13</v>
      </c>
      <c r="T6" t="n">
        <v>14200.88</v>
      </c>
      <c r="U6" t="n">
        <v>0.46</v>
      </c>
      <c r="V6" t="n">
        <v>0.82</v>
      </c>
      <c r="W6" t="n">
        <v>1.27</v>
      </c>
      <c r="X6" t="n">
        <v>0.93</v>
      </c>
      <c r="Y6" t="n">
        <v>1</v>
      </c>
      <c r="Z6" t="n">
        <v>10</v>
      </c>
      <c r="AA6" t="n">
        <v>150.3055345106949</v>
      </c>
      <c r="AB6" t="n">
        <v>205.6546633296301</v>
      </c>
      <c r="AC6" t="n">
        <v>186.0272708996416</v>
      </c>
      <c r="AD6" t="n">
        <v>150305.5345106949</v>
      </c>
      <c r="AE6" t="n">
        <v>205654.6633296301</v>
      </c>
      <c r="AF6" t="n">
        <v>4.118129012731029e-06</v>
      </c>
      <c r="AG6" t="n">
        <v>0.5666666666666667</v>
      </c>
      <c r="AH6" t="n">
        <v>186027.2708996416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7.566</v>
      </c>
      <c r="E7" t="n">
        <v>13.22</v>
      </c>
      <c r="F7" t="n">
        <v>8.640000000000001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125.69</v>
      </c>
      <c r="Q7" t="n">
        <v>1361.53</v>
      </c>
      <c r="R7" t="n">
        <v>52.05</v>
      </c>
      <c r="S7" t="n">
        <v>25.13</v>
      </c>
      <c r="T7" t="n">
        <v>12690.03</v>
      </c>
      <c r="U7" t="n">
        <v>0.48</v>
      </c>
      <c r="V7" t="n">
        <v>0.83</v>
      </c>
      <c r="W7" t="n">
        <v>1.25</v>
      </c>
      <c r="X7" t="n">
        <v>0.82</v>
      </c>
      <c r="Y7" t="n">
        <v>1</v>
      </c>
      <c r="Z7" t="n">
        <v>10</v>
      </c>
      <c r="AA7" t="n">
        <v>143.557714646155</v>
      </c>
      <c r="AB7" t="n">
        <v>196.4219984981689</v>
      </c>
      <c r="AC7" t="n">
        <v>177.6757586415656</v>
      </c>
      <c r="AD7" t="n">
        <v>143557.714646155</v>
      </c>
      <c r="AE7" t="n">
        <v>196421.9984981689</v>
      </c>
      <c r="AF7" t="n">
        <v>4.23667298183688e-06</v>
      </c>
      <c r="AG7" t="n">
        <v>0.5508333333333334</v>
      </c>
      <c r="AH7" t="n">
        <v>177675.7586415656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7.7353</v>
      </c>
      <c r="E8" t="n">
        <v>12.93</v>
      </c>
      <c r="F8" t="n">
        <v>8.529999999999999</v>
      </c>
      <c r="G8" t="n">
        <v>13.84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122.74</v>
      </c>
      <c r="Q8" t="n">
        <v>1361.34</v>
      </c>
      <c r="R8" t="n">
        <v>48.82</v>
      </c>
      <c r="S8" t="n">
        <v>25.13</v>
      </c>
      <c r="T8" t="n">
        <v>11098.17</v>
      </c>
      <c r="U8" t="n">
        <v>0.51</v>
      </c>
      <c r="V8" t="n">
        <v>0.84</v>
      </c>
      <c r="W8" t="n">
        <v>1.24</v>
      </c>
      <c r="X8" t="n">
        <v>0.71</v>
      </c>
      <c r="Y8" t="n">
        <v>1</v>
      </c>
      <c r="Z8" t="n">
        <v>10</v>
      </c>
      <c r="AA8" t="n">
        <v>137.7820826255379</v>
      </c>
      <c r="AB8" t="n">
        <v>188.5195239646628</v>
      </c>
      <c r="AC8" t="n">
        <v>170.5274851863422</v>
      </c>
      <c r="AD8" t="n">
        <v>137782.0826255379</v>
      </c>
      <c r="AE8" t="n">
        <v>188519.5239646628</v>
      </c>
      <c r="AF8" t="n">
        <v>4.331474559397676e-06</v>
      </c>
      <c r="AG8" t="n">
        <v>0.53875</v>
      </c>
      <c r="AH8" t="n">
        <v>170527.4851863422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7.8837</v>
      </c>
      <c r="E9" t="n">
        <v>12.68</v>
      </c>
      <c r="F9" t="n">
        <v>8.470000000000001</v>
      </c>
      <c r="G9" t="n">
        <v>15.4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120.3</v>
      </c>
      <c r="Q9" t="n">
        <v>1361.44</v>
      </c>
      <c r="R9" t="n">
        <v>46.89</v>
      </c>
      <c r="S9" t="n">
        <v>25.13</v>
      </c>
      <c r="T9" t="n">
        <v>10150.36</v>
      </c>
      <c r="U9" t="n">
        <v>0.54</v>
      </c>
      <c r="V9" t="n">
        <v>0.85</v>
      </c>
      <c r="W9" t="n">
        <v>1.24</v>
      </c>
      <c r="X9" t="n">
        <v>0.65</v>
      </c>
      <c r="Y9" t="n">
        <v>1</v>
      </c>
      <c r="Z9" t="n">
        <v>10</v>
      </c>
      <c r="AA9" t="n">
        <v>133.2105535928497</v>
      </c>
      <c r="AB9" t="n">
        <v>182.2645562605151</v>
      </c>
      <c r="AC9" t="n">
        <v>164.869482820974</v>
      </c>
      <c r="AD9" t="n">
        <v>133210.5535928497</v>
      </c>
      <c r="AE9" t="n">
        <v>182264.5562605151</v>
      </c>
      <c r="AF9" t="n">
        <v>4.414572929805368e-06</v>
      </c>
      <c r="AG9" t="n">
        <v>0.5283333333333333</v>
      </c>
      <c r="AH9" t="n">
        <v>164869.482820974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8.0052</v>
      </c>
      <c r="E10" t="n">
        <v>12.49</v>
      </c>
      <c r="F10" t="n">
        <v>8.42</v>
      </c>
      <c r="G10" t="n">
        <v>16.83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118.08</v>
      </c>
      <c r="Q10" t="n">
        <v>1361.37</v>
      </c>
      <c r="R10" t="n">
        <v>45.11</v>
      </c>
      <c r="S10" t="n">
        <v>25.13</v>
      </c>
      <c r="T10" t="n">
        <v>9273.68</v>
      </c>
      <c r="U10" t="n">
        <v>0.5600000000000001</v>
      </c>
      <c r="V10" t="n">
        <v>0.85</v>
      </c>
      <c r="W10" t="n">
        <v>1.23</v>
      </c>
      <c r="X10" t="n">
        <v>0.6</v>
      </c>
      <c r="Y10" t="n">
        <v>1</v>
      </c>
      <c r="Z10" t="n">
        <v>10</v>
      </c>
      <c r="AA10" t="n">
        <v>129.4414672924105</v>
      </c>
      <c r="AB10" t="n">
        <v>177.1075261039047</v>
      </c>
      <c r="AC10" t="n">
        <v>160.2046323845716</v>
      </c>
      <c r="AD10" t="n">
        <v>129441.4672924105</v>
      </c>
      <c r="AE10" t="n">
        <v>177107.5261039047</v>
      </c>
      <c r="AF10" t="n">
        <v>4.482608320671503e-06</v>
      </c>
      <c r="AG10" t="n">
        <v>0.5204166666666666</v>
      </c>
      <c r="AH10" t="n">
        <v>160204.6323845716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8.135199999999999</v>
      </c>
      <c r="E11" t="n">
        <v>12.29</v>
      </c>
      <c r="F11" t="n">
        <v>8.35</v>
      </c>
      <c r="G11" t="n">
        <v>18.56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116.24</v>
      </c>
      <c r="Q11" t="n">
        <v>1361.34</v>
      </c>
      <c r="R11" t="n">
        <v>43.32</v>
      </c>
      <c r="S11" t="n">
        <v>25.13</v>
      </c>
      <c r="T11" t="n">
        <v>8393.35</v>
      </c>
      <c r="U11" t="n">
        <v>0.58</v>
      </c>
      <c r="V11" t="n">
        <v>0.86</v>
      </c>
      <c r="W11" t="n">
        <v>1.22</v>
      </c>
      <c r="X11" t="n">
        <v>0.53</v>
      </c>
      <c r="Y11" t="n">
        <v>1</v>
      </c>
      <c r="Z11" t="n">
        <v>10</v>
      </c>
      <c r="AA11" t="n">
        <v>125.8073019338691</v>
      </c>
      <c r="AB11" t="n">
        <v>172.1351007322905</v>
      </c>
      <c r="AC11" t="n">
        <v>155.7067683115798</v>
      </c>
      <c r="AD11" t="n">
        <v>125807.3019338691</v>
      </c>
      <c r="AE11" t="n">
        <v>172135.1007322905</v>
      </c>
      <c r="AF11" t="n">
        <v>4.555403389087944e-06</v>
      </c>
      <c r="AG11" t="n">
        <v>0.5120833333333333</v>
      </c>
      <c r="AH11" t="n">
        <v>155706.7683115798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8.2325</v>
      </c>
      <c r="E12" t="n">
        <v>12.15</v>
      </c>
      <c r="F12" t="n">
        <v>8.300000000000001</v>
      </c>
      <c r="G12" t="n">
        <v>19.92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113.38</v>
      </c>
      <c r="Q12" t="n">
        <v>1361.48</v>
      </c>
      <c r="R12" t="n">
        <v>41.57</v>
      </c>
      <c r="S12" t="n">
        <v>25.13</v>
      </c>
      <c r="T12" t="n">
        <v>7529.26</v>
      </c>
      <c r="U12" t="n">
        <v>0.6</v>
      </c>
      <c r="V12" t="n">
        <v>0.87</v>
      </c>
      <c r="W12" t="n">
        <v>1.22</v>
      </c>
      <c r="X12" t="n">
        <v>0.48</v>
      </c>
      <c r="Y12" t="n">
        <v>1</v>
      </c>
      <c r="Z12" t="n">
        <v>10</v>
      </c>
      <c r="AA12" t="n">
        <v>122.1963160626179</v>
      </c>
      <c r="AB12" t="n">
        <v>167.1943905577937</v>
      </c>
      <c r="AC12" t="n">
        <v>151.2375925818052</v>
      </c>
      <c r="AD12" t="n">
        <v>122196.3160626179</v>
      </c>
      <c r="AE12" t="n">
        <v>167194.3905577937</v>
      </c>
      <c r="AF12" t="n">
        <v>4.609887697987326e-06</v>
      </c>
      <c r="AG12" t="n">
        <v>0.50625</v>
      </c>
      <c r="AH12" t="n">
        <v>151237.5925818052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8.3085</v>
      </c>
      <c r="E13" t="n">
        <v>12.04</v>
      </c>
      <c r="F13" t="n">
        <v>8.279999999999999</v>
      </c>
      <c r="G13" t="n">
        <v>21.6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112.09</v>
      </c>
      <c r="Q13" t="n">
        <v>1361.48</v>
      </c>
      <c r="R13" t="n">
        <v>40.85</v>
      </c>
      <c r="S13" t="n">
        <v>25.13</v>
      </c>
      <c r="T13" t="n">
        <v>7178.99</v>
      </c>
      <c r="U13" t="n">
        <v>0.62</v>
      </c>
      <c r="V13" t="n">
        <v>0.87</v>
      </c>
      <c r="W13" t="n">
        <v>1.22</v>
      </c>
      <c r="X13" t="n">
        <v>0.46</v>
      </c>
      <c r="Y13" t="n">
        <v>1</v>
      </c>
      <c r="Z13" t="n">
        <v>10</v>
      </c>
      <c r="AA13" t="n">
        <v>120.1454744773639</v>
      </c>
      <c r="AB13" t="n">
        <v>164.3883386241055</v>
      </c>
      <c r="AC13" t="n">
        <v>148.6993463063486</v>
      </c>
      <c r="AD13" t="n">
        <v>120145.474477364</v>
      </c>
      <c r="AE13" t="n">
        <v>164388.3386241055</v>
      </c>
      <c r="AF13" t="n">
        <v>4.652444814907708e-06</v>
      </c>
      <c r="AG13" t="n">
        <v>0.5016666666666666</v>
      </c>
      <c r="AH13" t="n">
        <v>148699.3463063486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8.4175</v>
      </c>
      <c r="E14" t="n">
        <v>11.88</v>
      </c>
      <c r="F14" t="n">
        <v>8.210000000000001</v>
      </c>
      <c r="G14" t="n">
        <v>23.47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110.01</v>
      </c>
      <c r="Q14" t="n">
        <v>1361.45</v>
      </c>
      <c r="R14" t="n">
        <v>38.94</v>
      </c>
      <c r="S14" t="n">
        <v>25.13</v>
      </c>
      <c r="T14" t="n">
        <v>6237.3</v>
      </c>
      <c r="U14" t="n">
        <v>0.65</v>
      </c>
      <c r="V14" t="n">
        <v>0.88</v>
      </c>
      <c r="W14" t="n">
        <v>1.21</v>
      </c>
      <c r="X14" t="n">
        <v>0.39</v>
      </c>
      <c r="Y14" t="n">
        <v>1</v>
      </c>
      <c r="Z14" t="n">
        <v>10</v>
      </c>
      <c r="AA14" t="n">
        <v>116.8156669116314</v>
      </c>
      <c r="AB14" t="n">
        <v>159.8323490119304</v>
      </c>
      <c r="AC14" t="n">
        <v>144.5781739483865</v>
      </c>
      <c r="AD14" t="n">
        <v>116815.6669116314</v>
      </c>
      <c r="AE14" t="n">
        <v>159832.3490119304</v>
      </c>
      <c r="AF14" t="n">
        <v>4.71348067996457e-06</v>
      </c>
      <c r="AG14" t="n">
        <v>0.4950000000000001</v>
      </c>
      <c r="AH14" t="n">
        <v>144578.1739483865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8.466200000000001</v>
      </c>
      <c r="E15" t="n">
        <v>11.81</v>
      </c>
      <c r="F15" t="n">
        <v>8.19</v>
      </c>
      <c r="G15" t="n">
        <v>24.57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108.03</v>
      </c>
      <c r="Q15" t="n">
        <v>1361.43</v>
      </c>
      <c r="R15" t="n">
        <v>38.16</v>
      </c>
      <c r="S15" t="n">
        <v>25.13</v>
      </c>
      <c r="T15" t="n">
        <v>5852.32</v>
      </c>
      <c r="U15" t="n">
        <v>0.66</v>
      </c>
      <c r="V15" t="n">
        <v>0.88</v>
      </c>
      <c r="W15" t="n">
        <v>1.21</v>
      </c>
      <c r="X15" t="n">
        <v>0.37</v>
      </c>
      <c r="Y15" t="n">
        <v>1</v>
      </c>
      <c r="Z15" t="n">
        <v>10</v>
      </c>
      <c r="AA15" t="n">
        <v>114.7793107970224</v>
      </c>
      <c r="AB15" t="n">
        <v>157.0461167382325</v>
      </c>
      <c r="AC15" t="n">
        <v>142.0578557723879</v>
      </c>
      <c r="AD15" t="n">
        <v>114779.3107970225</v>
      </c>
      <c r="AE15" t="n">
        <v>157046.1167382325</v>
      </c>
      <c r="AF15" t="n">
        <v>4.740750832517498e-06</v>
      </c>
      <c r="AG15" t="n">
        <v>0.4920833333333334</v>
      </c>
      <c r="AH15" t="n">
        <v>142057.8557723879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8.5557</v>
      </c>
      <c r="E16" t="n">
        <v>11.69</v>
      </c>
      <c r="F16" t="n">
        <v>8.16</v>
      </c>
      <c r="G16" t="n">
        <v>27.2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104.91</v>
      </c>
      <c r="Q16" t="n">
        <v>1361.34</v>
      </c>
      <c r="R16" t="n">
        <v>37.35</v>
      </c>
      <c r="S16" t="n">
        <v>25.13</v>
      </c>
      <c r="T16" t="n">
        <v>5453.97</v>
      </c>
      <c r="U16" t="n">
        <v>0.67</v>
      </c>
      <c r="V16" t="n">
        <v>0.88</v>
      </c>
      <c r="W16" t="n">
        <v>1.21</v>
      </c>
      <c r="X16" t="n">
        <v>0.34</v>
      </c>
      <c r="Y16" t="n">
        <v>1</v>
      </c>
      <c r="Z16" t="n">
        <v>10</v>
      </c>
      <c r="AA16" t="n">
        <v>111.4623390322335</v>
      </c>
      <c r="AB16" t="n">
        <v>152.5076896351841</v>
      </c>
      <c r="AC16" t="n">
        <v>137.9525697823305</v>
      </c>
      <c r="AD16" t="n">
        <v>111462.3390322335</v>
      </c>
      <c r="AE16" t="n">
        <v>152507.6896351841</v>
      </c>
      <c r="AF16" t="n">
        <v>4.790867437311894e-06</v>
      </c>
      <c r="AG16" t="n">
        <v>0.4870833333333333</v>
      </c>
      <c r="AH16" t="n">
        <v>137952.5697823305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8.5985</v>
      </c>
      <c r="E17" t="n">
        <v>11.63</v>
      </c>
      <c r="F17" t="n">
        <v>8.15</v>
      </c>
      <c r="G17" t="n">
        <v>28.75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103.13</v>
      </c>
      <c r="Q17" t="n">
        <v>1361.49</v>
      </c>
      <c r="R17" t="n">
        <v>36.76</v>
      </c>
      <c r="S17" t="n">
        <v>25.13</v>
      </c>
      <c r="T17" t="n">
        <v>5165.59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109.7375112532677</v>
      </c>
      <c r="AB17" t="n">
        <v>150.1477041739731</v>
      </c>
      <c r="AC17" t="n">
        <v>135.8178180212763</v>
      </c>
      <c r="AD17" t="n">
        <v>109737.5112532677</v>
      </c>
      <c r="AE17" t="n">
        <v>150147.7041739731</v>
      </c>
      <c r="AF17" t="n">
        <v>4.814833813682846e-06</v>
      </c>
      <c r="AG17" t="n">
        <v>0.4845833333333334</v>
      </c>
      <c r="AH17" t="n">
        <v>135817.8180212763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8.645300000000001</v>
      </c>
      <c r="E18" t="n">
        <v>11.57</v>
      </c>
      <c r="F18" t="n">
        <v>8.130000000000001</v>
      </c>
      <c r="G18" t="n">
        <v>30.48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13</v>
      </c>
      <c r="N18" t="n">
        <v>56.86</v>
      </c>
      <c r="O18" t="n">
        <v>29782.33</v>
      </c>
      <c r="P18" t="n">
        <v>101.75</v>
      </c>
      <c r="Q18" t="n">
        <v>1361.34</v>
      </c>
      <c r="R18" t="n">
        <v>36.3</v>
      </c>
      <c r="S18" t="n">
        <v>25.13</v>
      </c>
      <c r="T18" t="n">
        <v>4941.16</v>
      </c>
      <c r="U18" t="n">
        <v>0.6899999999999999</v>
      </c>
      <c r="V18" t="n">
        <v>0.88</v>
      </c>
      <c r="W18" t="n">
        <v>1.21</v>
      </c>
      <c r="X18" t="n">
        <v>0.31</v>
      </c>
      <c r="Y18" t="n">
        <v>1</v>
      </c>
      <c r="Z18" t="n">
        <v>10</v>
      </c>
      <c r="AA18" t="n">
        <v>108.1866682167274</v>
      </c>
      <c r="AB18" t="n">
        <v>148.0257723130137</v>
      </c>
      <c r="AC18" t="n">
        <v>133.8984003589761</v>
      </c>
      <c r="AD18" t="n">
        <v>108186.6682167274</v>
      </c>
      <c r="AE18" t="n">
        <v>148025.7723130137</v>
      </c>
      <c r="AF18" t="n">
        <v>4.841040038312765e-06</v>
      </c>
      <c r="AG18" t="n">
        <v>0.4820833333333334</v>
      </c>
      <c r="AH18" t="n">
        <v>133898.4003589762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8.702</v>
      </c>
      <c r="E19" t="n">
        <v>11.49</v>
      </c>
      <c r="F19" t="n">
        <v>8.1</v>
      </c>
      <c r="G19" t="n">
        <v>32.4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100.64</v>
      </c>
      <c r="Q19" t="n">
        <v>1361.34</v>
      </c>
      <c r="R19" t="n">
        <v>35.39</v>
      </c>
      <c r="S19" t="n">
        <v>25.13</v>
      </c>
      <c r="T19" t="n">
        <v>4490.59</v>
      </c>
      <c r="U19" t="n">
        <v>0.71</v>
      </c>
      <c r="V19" t="n">
        <v>0.89</v>
      </c>
      <c r="W19" t="n">
        <v>1.2</v>
      </c>
      <c r="X19" t="n">
        <v>0.28</v>
      </c>
      <c r="Y19" t="n">
        <v>1</v>
      </c>
      <c r="Z19" t="n">
        <v>10</v>
      </c>
      <c r="AA19" t="n">
        <v>106.6510799297842</v>
      </c>
      <c r="AB19" t="n">
        <v>145.924712673445</v>
      </c>
      <c r="AC19" t="n">
        <v>131.9978629025515</v>
      </c>
      <c r="AD19" t="n">
        <v>106651.0799297842</v>
      </c>
      <c r="AE19" t="n">
        <v>145924.712673445</v>
      </c>
      <c r="AF19" t="n">
        <v>4.872789887383628e-06</v>
      </c>
      <c r="AG19" t="n">
        <v>0.47875</v>
      </c>
      <c r="AH19" t="n">
        <v>131997.8629025515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8.7464</v>
      </c>
      <c r="E20" t="n">
        <v>11.43</v>
      </c>
      <c r="F20" t="n">
        <v>8.09</v>
      </c>
      <c r="G20" t="n">
        <v>34.66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11</v>
      </c>
      <c r="N20" t="n">
        <v>57.23</v>
      </c>
      <c r="O20" t="n">
        <v>29890.04</v>
      </c>
      <c r="P20" t="n">
        <v>98.54000000000001</v>
      </c>
      <c r="Q20" t="n">
        <v>1361.34</v>
      </c>
      <c r="R20" t="n">
        <v>35.05</v>
      </c>
      <c r="S20" t="n">
        <v>25.13</v>
      </c>
      <c r="T20" t="n">
        <v>4323.64</v>
      </c>
      <c r="U20" t="n">
        <v>0.72</v>
      </c>
      <c r="V20" t="n">
        <v>0.89</v>
      </c>
      <c r="W20" t="n">
        <v>1.2</v>
      </c>
      <c r="X20" t="n">
        <v>0.27</v>
      </c>
      <c r="Y20" t="n">
        <v>1</v>
      </c>
      <c r="Z20" t="n">
        <v>10</v>
      </c>
      <c r="AA20" t="n">
        <v>104.7605721929909</v>
      </c>
      <c r="AB20" t="n">
        <v>143.3380365846506</v>
      </c>
      <c r="AC20" t="n">
        <v>129.6580555492482</v>
      </c>
      <c r="AD20" t="n">
        <v>104760.5721929909</v>
      </c>
      <c r="AE20" t="n">
        <v>143338.0365846506</v>
      </c>
      <c r="AF20" t="n">
        <v>4.897652203058166e-06</v>
      </c>
      <c r="AG20" t="n">
        <v>0.47625</v>
      </c>
      <c r="AH20" t="n">
        <v>129658.0555492482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8.752700000000001</v>
      </c>
      <c r="E21" t="n">
        <v>11.42</v>
      </c>
      <c r="F21" t="n">
        <v>8.08</v>
      </c>
      <c r="G21" t="n">
        <v>34.62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97.90000000000001</v>
      </c>
      <c r="Q21" t="n">
        <v>1361.37</v>
      </c>
      <c r="R21" t="n">
        <v>34.59</v>
      </c>
      <c r="S21" t="n">
        <v>25.13</v>
      </c>
      <c r="T21" t="n">
        <v>4093.43</v>
      </c>
      <c r="U21" t="n">
        <v>0.73</v>
      </c>
      <c r="V21" t="n">
        <v>0.89</v>
      </c>
      <c r="W21" t="n">
        <v>1.21</v>
      </c>
      <c r="X21" t="n">
        <v>0.26</v>
      </c>
      <c r="Y21" t="n">
        <v>1</v>
      </c>
      <c r="Z21" t="n">
        <v>10</v>
      </c>
      <c r="AA21" t="n">
        <v>104.2405118093687</v>
      </c>
      <c r="AB21" t="n">
        <v>142.6264670243343</v>
      </c>
      <c r="AC21" t="n">
        <v>129.014397189074</v>
      </c>
      <c r="AD21" t="n">
        <v>104240.5118093687</v>
      </c>
      <c r="AE21" t="n">
        <v>142626.4670243343</v>
      </c>
      <c r="AF21" t="n">
        <v>4.90117996406604e-06</v>
      </c>
      <c r="AG21" t="n">
        <v>0.4758333333333333</v>
      </c>
      <c r="AH21" t="n">
        <v>129014.397189074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8.789899999999999</v>
      </c>
      <c r="E22" t="n">
        <v>11.38</v>
      </c>
      <c r="F22" t="n">
        <v>8.08</v>
      </c>
      <c r="G22" t="n">
        <v>37.27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96.64</v>
      </c>
      <c r="Q22" t="n">
        <v>1361.42</v>
      </c>
      <c r="R22" t="n">
        <v>34.37</v>
      </c>
      <c r="S22" t="n">
        <v>25.13</v>
      </c>
      <c r="T22" t="n">
        <v>3988.27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103.0267739351865</v>
      </c>
      <c r="AB22" t="n">
        <v>140.9657773185432</v>
      </c>
      <c r="AC22" t="n">
        <v>127.5122013780105</v>
      </c>
      <c r="AD22" t="n">
        <v>103026.7739351865</v>
      </c>
      <c r="AE22" t="n">
        <v>140965.7773185432</v>
      </c>
      <c r="AF22" t="n">
        <v>4.922010552874437e-06</v>
      </c>
      <c r="AG22" t="n">
        <v>0.4741666666666667</v>
      </c>
      <c r="AH22" t="n">
        <v>127512.2013780105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8.794600000000001</v>
      </c>
      <c r="E23" t="n">
        <v>11.37</v>
      </c>
      <c r="F23" t="n">
        <v>8.07</v>
      </c>
      <c r="G23" t="n">
        <v>37.24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95.54000000000001</v>
      </c>
      <c r="Q23" t="n">
        <v>1361.37</v>
      </c>
      <c r="R23" t="n">
        <v>34.11</v>
      </c>
      <c r="S23" t="n">
        <v>25.13</v>
      </c>
      <c r="T23" t="n">
        <v>3860.56</v>
      </c>
      <c r="U23" t="n">
        <v>0.74</v>
      </c>
      <c r="V23" t="n">
        <v>0.89</v>
      </c>
      <c r="W23" t="n">
        <v>1.21</v>
      </c>
      <c r="X23" t="n">
        <v>0.25</v>
      </c>
      <c r="Y23" t="n">
        <v>1</v>
      </c>
      <c r="Z23" t="n">
        <v>10</v>
      </c>
      <c r="AA23" t="n">
        <v>102.243481674685</v>
      </c>
      <c r="AB23" t="n">
        <v>139.8940422913099</v>
      </c>
      <c r="AC23" t="n">
        <v>126.5427512375864</v>
      </c>
      <c r="AD23" t="n">
        <v>102243.481674685</v>
      </c>
      <c r="AE23" t="n">
        <v>139894.0422913099</v>
      </c>
      <c r="AF23" t="n">
        <v>4.924642374578724e-06</v>
      </c>
      <c r="AG23" t="n">
        <v>0.4737499999999999</v>
      </c>
      <c r="AH23" t="n">
        <v>126542.7512375864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8.791600000000001</v>
      </c>
      <c r="E24" t="n">
        <v>11.37</v>
      </c>
      <c r="F24" t="n">
        <v>8.07</v>
      </c>
      <c r="G24" t="n">
        <v>37.26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95.08</v>
      </c>
      <c r="Q24" t="n">
        <v>1361.43</v>
      </c>
      <c r="R24" t="n">
        <v>34.08</v>
      </c>
      <c r="S24" t="n">
        <v>25.13</v>
      </c>
      <c r="T24" t="n">
        <v>3843.32</v>
      </c>
      <c r="U24" t="n">
        <v>0.74</v>
      </c>
      <c r="V24" t="n">
        <v>0.89</v>
      </c>
      <c r="W24" t="n">
        <v>1.22</v>
      </c>
      <c r="X24" t="n">
        <v>0.25</v>
      </c>
      <c r="Y24" t="n">
        <v>1</v>
      </c>
      <c r="Z24" t="n">
        <v>10</v>
      </c>
      <c r="AA24" t="n">
        <v>101.9917201198313</v>
      </c>
      <c r="AB24" t="n">
        <v>139.5495710250233</v>
      </c>
      <c r="AC24" t="n">
        <v>126.2311558254856</v>
      </c>
      <c r="AD24" t="n">
        <v>101991.7201198313</v>
      </c>
      <c r="AE24" t="n">
        <v>139549.5710250233</v>
      </c>
      <c r="AF24" t="n">
        <v>4.922962488384498e-06</v>
      </c>
      <c r="AG24" t="n">
        <v>0.4737499999999999</v>
      </c>
      <c r="AH24" t="n">
        <v>126231.1558254856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4.8192</v>
      </c>
      <c r="E2" t="n">
        <v>20.75</v>
      </c>
      <c r="F2" t="n">
        <v>10.58</v>
      </c>
      <c r="G2" t="n">
        <v>4.74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185.15</v>
      </c>
      <c r="Q2" t="n">
        <v>1361.77</v>
      </c>
      <c r="R2" t="n">
        <v>112.88</v>
      </c>
      <c r="S2" t="n">
        <v>25.13</v>
      </c>
      <c r="T2" t="n">
        <v>42638.4</v>
      </c>
      <c r="U2" t="n">
        <v>0.22</v>
      </c>
      <c r="V2" t="n">
        <v>0.68</v>
      </c>
      <c r="W2" t="n">
        <v>1.4</v>
      </c>
      <c r="X2" t="n">
        <v>2.76</v>
      </c>
      <c r="Y2" t="n">
        <v>1</v>
      </c>
      <c r="Z2" t="n">
        <v>10</v>
      </c>
      <c r="AA2" t="n">
        <v>315.5843696827371</v>
      </c>
      <c r="AB2" t="n">
        <v>431.7964571997046</v>
      </c>
      <c r="AC2" t="n">
        <v>390.5864093546979</v>
      </c>
      <c r="AD2" t="n">
        <v>315584.3696827371</v>
      </c>
      <c r="AE2" t="n">
        <v>431796.4571997046</v>
      </c>
      <c r="AF2" t="n">
        <v>2.500242010043238e-06</v>
      </c>
      <c r="AG2" t="n">
        <v>0.8645833333333334</v>
      </c>
      <c r="AH2" t="n">
        <v>390586.4093546979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5.4948</v>
      </c>
      <c r="E3" t="n">
        <v>18.2</v>
      </c>
      <c r="F3" t="n">
        <v>9.859999999999999</v>
      </c>
      <c r="G3" t="n">
        <v>5.92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171.53</v>
      </c>
      <c r="Q3" t="n">
        <v>1361.92</v>
      </c>
      <c r="R3" t="n">
        <v>90.39</v>
      </c>
      <c r="S3" t="n">
        <v>25.13</v>
      </c>
      <c r="T3" t="n">
        <v>31564.35</v>
      </c>
      <c r="U3" t="n">
        <v>0.28</v>
      </c>
      <c r="V3" t="n">
        <v>0.73</v>
      </c>
      <c r="W3" t="n">
        <v>1.34</v>
      </c>
      <c r="X3" t="n">
        <v>2.04</v>
      </c>
      <c r="Y3" t="n">
        <v>1</v>
      </c>
      <c r="Z3" t="n">
        <v>10</v>
      </c>
      <c r="AA3" t="n">
        <v>257.6431606412356</v>
      </c>
      <c r="AB3" t="n">
        <v>352.5187388032192</v>
      </c>
      <c r="AC3" t="n">
        <v>318.8748451351026</v>
      </c>
      <c r="AD3" t="n">
        <v>257643.1606412356</v>
      </c>
      <c r="AE3" t="n">
        <v>352518.7388032192</v>
      </c>
      <c r="AF3" t="n">
        <v>2.850749044817726e-06</v>
      </c>
      <c r="AG3" t="n">
        <v>0.7583333333333333</v>
      </c>
      <c r="AH3" t="n">
        <v>318874.8451351026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6.0134</v>
      </c>
      <c r="E4" t="n">
        <v>16.63</v>
      </c>
      <c r="F4" t="n">
        <v>9.42</v>
      </c>
      <c r="G4" t="n">
        <v>7.16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162.84</v>
      </c>
      <c r="Q4" t="n">
        <v>1361.65</v>
      </c>
      <c r="R4" t="n">
        <v>76.29000000000001</v>
      </c>
      <c r="S4" t="n">
        <v>25.13</v>
      </c>
      <c r="T4" t="n">
        <v>24621.4</v>
      </c>
      <c r="U4" t="n">
        <v>0.33</v>
      </c>
      <c r="V4" t="n">
        <v>0.76</v>
      </c>
      <c r="W4" t="n">
        <v>1.32</v>
      </c>
      <c r="X4" t="n">
        <v>1.6</v>
      </c>
      <c r="Y4" t="n">
        <v>1</v>
      </c>
      <c r="Z4" t="n">
        <v>10</v>
      </c>
      <c r="AA4" t="n">
        <v>224.4228637972365</v>
      </c>
      <c r="AB4" t="n">
        <v>307.0652630852208</v>
      </c>
      <c r="AC4" t="n">
        <v>277.7593853452617</v>
      </c>
      <c r="AD4" t="n">
        <v>224422.8637972365</v>
      </c>
      <c r="AE4" t="n">
        <v>307065.2630852208</v>
      </c>
      <c r="AF4" t="n">
        <v>3.119803142263033e-06</v>
      </c>
      <c r="AG4" t="n">
        <v>0.6929166666666666</v>
      </c>
      <c r="AH4" t="n">
        <v>277759.3853452617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6.3868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157.15</v>
      </c>
      <c r="Q5" t="n">
        <v>1361.76</v>
      </c>
      <c r="R5" t="n">
        <v>68.27</v>
      </c>
      <c r="S5" t="n">
        <v>25.13</v>
      </c>
      <c r="T5" t="n">
        <v>20677.01</v>
      </c>
      <c r="U5" t="n">
        <v>0.37</v>
      </c>
      <c r="V5" t="n">
        <v>0.79</v>
      </c>
      <c r="W5" t="n">
        <v>1.28</v>
      </c>
      <c r="X5" t="n">
        <v>1.33</v>
      </c>
      <c r="Y5" t="n">
        <v>1</v>
      </c>
      <c r="Z5" t="n">
        <v>10</v>
      </c>
      <c r="AA5" t="n">
        <v>204.651894816085</v>
      </c>
      <c r="AB5" t="n">
        <v>280.0137510916306</v>
      </c>
      <c r="AC5" t="n">
        <v>253.2896316892956</v>
      </c>
      <c r="AD5" t="n">
        <v>204651.894816085</v>
      </c>
      <c r="AE5" t="n">
        <v>280013.7510916307</v>
      </c>
      <c r="AF5" t="n">
        <v>3.313526242891799e-06</v>
      </c>
      <c r="AG5" t="n">
        <v>0.6525</v>
      </c>
      <c r="AH5" t="n">
        <v>253289.6316892956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6.7108</v>
      </c>
      <c r="E6" t="n">
        <v>14.9</v>
      </c>
      <c r="F6" t="n">
        <v>8.93</v>
      </c>
      <c r="G6" t="n">
        <v>9.57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152.21</v>
      </c>
      <c r="Q6" t="n">
        <v>1361.54</v>
      </c>
      <c r="R6" t="n">
        <v>61.5</v>
      </c>
      <c r="S6" t="n">
        <v>25.13</v>
      </c>
      <c r="T6" t="n">
        <v>17343</v>
      </c>
      <c r="U6" t="n">
        <v>0.41</v>
      </c>
      <c r="V6" t="n">
        <v>0.8</v>
      </c>
      <c r="W6" t="n">
        <v>1.27</v>
      </c>
      <c r="X6" t="n">
        <v>1.11</v>
      </c>
      <c r="Y6" t="n">
        <v>1</v>
      </c>
      <c r="Z6" t="n">
        <v>10</v>
      </c>
      <c r="AA6" t="n">
        <v>189.3686637510787</v>
      </c>
      <c r="AB6" t="n">
        <v>259.102560099931</v>
      </c>
      <c r="AC6" t="n">
        <v>234.3741754167962</v>
      </c>
      <c r="AD6" t="n">
        <v>189368.6637510787</v>
      </c>
      <c r="AE6" t="n">
        <v>259102.560099931</v>
      </c>
      <c r="AF6" t="n">
        <v>3.481620202730363e-06</v>
      </c>
      <c r="AG6" t="n">
        <v>0.6208333333333333</v>
      </c>
      <c r="AH6" t="n">
        <v>234374.1754167962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6.9542</v>
      </c>
      <c r="E7" t="n">
        <v>14.38</v>
      </c>
      <c r="F7" t="n">
        <v>8.789999999999999</v>
      </c>
      <c r="G7" t="n">
        <v>10.76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148.72</v>
      </c>
      <c r="Q7" t="n">
        <v>1361.9</v>
      </c>
      <c r="R7" t="n">
        <v>56.85</v>
      </c>
      <c r="S7" t="n">
        <v>25.13</v>
      </c>
      <c r="T7" t="n">
        <v>15049.43</v>
      </c>
      <c r="U7" t="n">
        <v>0.44</v>
      </c>
      <c r="V7" t="n">
        <v>0.82</v>
      </c>
      <c r="W7" t="n">
        <v>1.26</v>
      </c>
      <c r="X7" t="n">
        <v>0.97</v>
      </c>
      <c r="Y7" t="n">
        <v>1</v>
      </c>
      <c r="Z7" t="n">
        <v>10</v>
      </c>
      <c r="AA7" t="n">
        <v>179.1593302301892</v>
      </c>
      <c r="AB7" t="n">
        <v>245.1336995726499</v>
      </c>
      <c r="AC7" t="n">
        <v>221.7384833328155</v>
      </c>
      <c r="AD7" t="n">
        <v>179159.3302301892</v>
      </c>
      <c r="AE7" t="n">
        <v>245133.6995726499</v>
      </c>
      <c r="AF7" t="n">
        <v>3.607898196016494e-06</v>
      </c>
      <c r="AG7" t="n">
        <v>0.5991666666666667</v>
      </c>
      <c r="AH7" t="n">
        <v>221738.4833328155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7.1825</v>
      </c>
      <c r="E8" t="n">
        <v>13.92</v>
      </c>
      <c r="F8" t="n">
        <v>8.66</v>
      </c>
      <c r="G8" t="n">
        <v>12.08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145.45</v>
      </c>
      <c r="Q8" t="n">
        <v>1361.36</v>
      </c>
      <c r="R8" t="n">
        <v>52.74</v>
      </c>
      <c r="S8" t="n">
        <v>25.13</v>
      </c>
      <c r="T8" t="n">
        <v>13026.08</v>
      </c>
      <c r="U8" t="n">
        <v>0.48</v>
      </c>
      <c r="V8" t="n">
        <v>0.83</v>
      </c>
      <c r="W8" t="n">
        <v>1.25</v>
      </c>
      <c r="X8" t="n">
        <v>0.84</v>
      </c>
      <c r="Y8" t="n">
        <v>1</v>
      </c>
      <c r="Z8" t="n">
        <v>10</v>
      </c>
      <c r="AA8" t="n">
        <v>170.2212014429423</v>
      </c>
      <c r="AB8" t="n">
        <v>232.9041574435326</v>
      </c>
      <c r="AC8" t="n">
        <v>210.6761115402271</v>
      </c>
      <c r="AD8" t="n">
        <v>170221.2014429423</v>
      </c>
      <c r="AE8" t="n">
        <v>232904.1574435326</v>
      </c>
      <c r="AF8" t="n">
        <v>3.726342180680519e-06</v>
      </c>
      <c r="AG8" t="n">
        <v>0.58</v>
      </c>
      <c r="AH8" t="n">
        <v>210676.1115402271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7.3312</v>
      </c>
      <c r="E9" t="n">
        <v>13.64</v>
      </c>
      <c r="F9" t="n">
        <v>8.59</v>
      </c>
      <c r="G9" t="n">
        <v>13.21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143.73</v>
      </c>
      <c r="Q9" t="n">
        <v>1361.57</v>
      </c>
      <c r="R9" t="n">
        <v>50.61</v>
      </c>
      <c r="S9" t="n">
        <v>25.13</v>
      </c>
      <c r="T9" t="n">
        <v>11978.7</v>
      </c>
      <c r="U9" t="n">
        <v>0.5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165.0931639410168</v>
      </c>
      <c r="AB9" t="n">
        <v>225.8877503003539</v>
      </c>
      <c r="AC9" t="n">
        <v>204.3293404472018</v>
      </c>
      <c r="AD9" t="n">
        <v>165093.1639410168</v>
      </c>
      <c r="AE9" t="n">
        <v>225887.7503003539</v>
      </c>
      <c r="AF9" t="n">
        <v>3.803489007310132e-06</v>
      </c>
      <c r="AG9" t="n">
        <v>0.5683333333333334</v>
      </c>
      <c r="AH9" t="n">
        <v>204329.3404472018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7.4928</v>
      </c>
      <c r="E10" t="n">
        <v>13.35</v>
      </c>
      <c r="F10" t="n">
        <v>8.51</v>
      </c>
      <c r="G10" t="n">
        <v>14.59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141.09</v>
      </c>
      <c r="Q10" t="n">
        <v>1361.48</v>
      </c>
      <c r="R10" t="n">
        <v>48.21</v>
      </c>
      <c r="S10" t="n">
        <v>25.13</v>
      </c>
      <c r="T10" t="n">
        <v>10801.15</v>
      </c>
      <c r="U10" t="n">
        <v>0.52</v>
      </c>
      <c r="V10" t="n">
        <v>0.85</v>
      </c>
      <c r="W10" t="n">
        <v>1.24</v>
      </c>
      <c r="X10" t="n">
        <v>0.6899999999999999</v>
      </c>
      <c r="Y10" t="n">
        <v>1</v>
      </c>
      <c r="Z10" t="n">
        <v>10</v>
      </c>
      <c r="AA10" t="n">
        <v>159.1687989956156</v>
      </c>
      <c r="AB10" t="n">
        <v>217.7817728175249</v>
      </c>
      <c r="AC10" t="n">
        <v>196.9969860785206</v>
      </c>
      <c r="AD10" t="n">
        <v>159168.7989956157</v>
      </c>
      <c r="AE10" t="n">
        <v>217781.7728175249</v>
      </c>
      <c r="AF10" t="n">
        <v>3.887328463822206e-06</v>
      </c>
      <c r="AG10" t="n">
        <v>0.55625</v>
      </c>
      <c r="AH10" t="n">
        <v>196996.9860785206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7.6165</v>
      </c>
      <c r="E11" t="n">
        <v>13.13</v>
      </c>
      <c r="F11" t="n">
        <v>8.460000000000001</v>
      </c>
      <c r="G11" t="n">
        <v>15.85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139.17</v>
      </c>
      <c r="Q11" t="n">
        <v>1361.53</v>
      </c>
      <c r="R11" t="n">
        <v>46.61</v>
      </c>
      <c r="S11" t="n">
        <v>25.13</v>
      </c>
      <c r="T11" t="n">
        <v>10014.03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154.9382998979148</v>
      </c>
      <c r="AB11" t="n">
        <v>211.9934173156055</v>
      </c>
      <c r="AC11" t="n">
        <v>191.7610631016946</v>
      </c>
      <c r="AD11" t="n">
        <v>154938.2998979148</v>
      </c>
      <c r="AE11" t="n">
        <v>211993.4173156055</v>
      </c>
      <c r="AF11" t="n">
        <v>3.951505077501313e-06</v>
      </c>
      <c r="AG11" t="n">
        <v>0.5470833333333334</v>
      </c>
      <c r="AH11" t="n">
        <v>191761.0631016946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7.7439</v>
      </c>
      <c r="E12" t="n">
        <v>12.91</v>
      </c>
      <c r="F12" t="n">
        <v>8.4</v>
      </c>
      <c r="G12" t="n">
        <v>17.38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136.96</v>
      </c>
      <c r="Q12" t="n">
        <v>1361.54</v>
      </c>
      <c r="R12" t="n">
        <v>44.64</v>
      </c>
      <c r="S12" t="n">
        <v>25.13</v>
      </c>
      <c r="T12" t="n">
        <v>9047.559999999999</v>
      </c>
      <c r="U12" t="n">
        <v>0.5600000000000001</v>
      </c>
      <c r="V12" t="n">
        <v>0.86</v>
      </c>
      <c r="W12" t="n">
        <v>1.23</v>
      </c>
      <c r="X12" t="n">
        <v>0.58</v>
      </c>
      <c r="Y12" t="n">
        <v>1</v>
      </c>
      <c r="Z12" t="n">
        <v>10</v>
      </c>
      <c r="AA12" t="n">
        <v>150.5103224578837</v>
      </c>
      <c r="AB12" t="n">
        <v>205.9348632335802</v>
      </c>
      <c r="AC12" t="n">
        <v>186.2807289180218</v>
      </c>
      <c r="AD12" t="n">
        <v>150510.3224578837</v>
      </c>
      <c r="AE12" t="n">
        <v>205934.8632335802</v>
      </c>
      <c r="AF12" t="n">
        <v>4.017601282697094e-06</v>
      </c>
      <c r="AG12" t="n">
        <v>0.5379166666666667</v>
      </c>
      <c r="AH12" t="n">
        <v>186280.7289180218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7.8402</v>
      </c>
      <c r="E13" t="n">
        <v>12.75</v>
      </c>
      <c r="F13" t="n">
        <v>8.35</v>
      </c>
      <c r="G13" t="n">
        <v>18.56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135.42</v>
      </c>
      <c r="Q13" t="n">
        <v>1361.48</v>
      </c>
      <c r="R13" t="n">
        <v>43.11</v>
      </c>
      <c r="S13" t="n">
        <v>25.13</v>
      </c>
      <c r="T13" t="n">
        <v>8291.23</v>
      </c>
      <c r="U13" t="n">
        <v>0.58</v>
      </c>
      <c r="V13" t="n">
        <v>0.86</v>
      </c>
      <c r="W13" t="n">
        <v>1.22</v>
      </c>
      <c r="X13" t="n">
        <v>0.53</v>
      </c>
      <c r="Y13" t="n">
        <v>1</v>
      </c>
      <c r="Z13" t="n">
        <v>10</v>
      </c>
      <c r="AA13" t="n">
        <v>147.3238424740952</v>
      </c>
      <c r="AB13" t="n">
        <v>201.5749807421876</v>
      </c>
      <c r="AC13" t="n">
        <v>182.3369474924729</v>
      </c>
      <c r="AD13" t="n">
        <v>147323.8424740952</v>
      </c>
      <c r="AE13" t="n">
        <v>201574.9807421876</v>
      </c>
      <c r="AF13" t="n">
        <v>4.067562542982444e-06</v>
      </c>
      <c r="AG13" t="n">
        <v>0.53125</v>
      </c>
      <c r="AH13" t="n">
        <v>182336.9474924729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7.9355</v>
      </c>
      <c r="E14" t="n">
        <v>12.6</v>
      </c>
      <c r="F14" t="n">
        <v>8.31</v>
      </c>
      <c r="G14" t="n">
        <v>19.93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133.44</v>
      </c>
      <c r="Q14" t="n">
        <v>1361.48</v>
      </c>
      <c r="R14" t="n">
        <v>41.79</v>
      </c>
      <c r="S14" t="n">
        <v>25.13</v>
      </c>
      <c r="T14" t="n">
        <v>7639.93</v>
      </c>
      <c r="U14" t="n">
        <v>0.6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143.9884679238623</v>
      </c>
      <c r="AB14" t="n">
        <v>197.0113741362211</v>
      </c>
      <c r="AC14" t="n">
        <v>178.2088850959163</v>
      </c>
      <c r="AD14" t="n">
        <v>143988.4679238623</v>
      </c>
      <c r="AE14" t="n">
        <v>197011.3741362211</v>
      </c>
      <c r="AF14" t="n">
        <v>4.117004994749776e-06</v>
      </c>
      <c r="AG14" t="n">
        <v>0.525</v>
      </c>
      <c r="AH14" t="n">
        <v>178208.8850959163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7.978</v>
      </c>
      <c r="E15" t="n">
        <v>12.53</v>
      </c>
      <c r="F15" t="n">
        <v>8.289999999999999</v>
      </c>
      <c r="G15" t="n">
        <v>20.73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132.41</v>
      </c>
      <c r="Q15" t="n">
        <v>1361.52</v>
      </c>
      <c r="R15" t="n">
        <v>41.37</v>
      </c>
      <c r="S15" t="n">
        <v>25.13</v>
      </c>
      <c r="T15" t="n">
        <v>7433.55</v>
      </c>
      <c r="U15" t="n">
        <v>0.61</v>
      </c>
      <c r="V15" t="n">
        <v>0.87</v>
      </c>
      <c r="W15" t="n">
        <v>1.22</v>
      </c>
      <c r="X15" t="n">
        <v>0.47</v>
      </c>
      <c r="Y15" t="n">
        <v>1</v>
      </c>
      <c r="Z15" t="n">
        <v>10</v>
      </c>
      <c r="AA15" t="n">
        <v>142.412731659508</v>
      </c>
      <c r="AB15" t="n">
        <v>194.8553822627548</v>
      </c>
      <c r="AC15" t="n">
        <v>176.2586580608993</v>
      </c>
      <c r="AD15" t="n">
        <v>142412.731659508</v>
      </c>
      <c r="AE15" t="n">
        <v>194855.3822627548</v>
      </c>
      <c r="AF15" t="n">
        <v>4.139054356765636e-06</v>
      </c>
      <c r="AG15" t="n">
        <v>0.5220833333333333</v>
      </c>
      <c r="AH15" t="n">
        <v>176258.6580608993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8.089700000000001</v>
      </c>
      <c r="E16" t="n">
        <v>12.36</v>
      </c>
      <c r="F16" t="n">
        <v>8.23</v>
      </c>
      <c r="G16" t="n">
        <v>22.44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130.27</v>
      </c>
      <c r="Q16" t="n">
        <v>1361.68</v>
      </c>
      <c r="R16" t="n">
        <v>39.17</v>
      </c>
      <c r="S16" t="n">
        <v>25.13</v>
      </c>
      <c r="T16" t="n">
        <v>6347.44</v>
      </c>
      <c r="U16" t="n">
        <v>0.64</v>
      </c>
      <c r="V16" t="n">
        <v>0.87</v>
      </c>
      <c r="W16" t="n">
        <v>1.22</v>
      </c>
      <c r="X16" t="n">
        <v>0.41</v>
      </c>
      <c r="Y16" t="n">
        <v>1</v>
      </c>
      <c r="Z16" t="n">
        <v>10</v>
      </c>
      <c r="AA16" t="n">
        <v>138.6954962064798</v>
      </c>
      <c r="AB16" t="n">
        <v>189.7692967230701</v>
      </c>
      <c r="AC16" t="n">
        <v>171.6579813867546</v>
      </c>
      <c r="AD16" t="n">
        <v>138695.4962064798</v>
      </c>
      <c r="AE16" t="n">
        <v>189769.2967230701</v>
      </c>
      <c r="AF16" t="n">
        <v>4.1970052682285e-06</v>
      </c>
      <c r="AG16" t="n">
        <v>0.515</v>
      </c>
      <c r="AH16" t="n">
        <v>171657.9813867546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8.1378</v>
      </c>
      <c r="E17" t="n">
        <v>12.29</v>
      </c>
      <c r="F17" t="n">
        <v>8.210000000000001</v>
      </c>
      <c r="G17" t="n">
        <v>23.45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129.04</v>
      </c>
      <c r="Q17" t="n">
        <v>1361.34</v>
      </c>
      <c r="R17" t="n">
        <v>38.7</v>
      </c>
      <c r="S17" t="n">
        <v>25.13</v>
      </c>
      <c r="T17" t="n">
        <v>6116.52</v>
      </c>
      <c r="U17" t="n">
        <v>0.65</v>
      </c>
      <c r="V17" t="n">
        <v>0.88</v>
      </c>
      <c r="W17" t="n">
        <v>1.21</v>
      </c>
      <c r="X17" t="n">
        <v>0.39</v>
      </c>
      <c r="Y17" t="n">
        <v>1</v>
      </c>
      <c r="Z17" t="n">
        <v>10</v>
      </c>
      <c r="AA17" t="n">
        <v>136.9523170251597</v>
      </c>
      <c r="AB17" t="n">
        <v>187.3842020635512</v>
      </c>
      <c r="AC17" t="n">
        <v>169.500516814038</v>
      </c>
      <c r="AD17" t="n">
        <v>136952.3170251597</v>
      </c>
      <c r="AE17" t="n">
        <v>187384.2020635512</v>
      </c>
      <c r="AF17" t="n">
        <v>4.221959957945274e-06</v>
      </c>
      <c r="AG17" t="n">
        <v>0.5120833333333333</v>
      </c>
      <c r="AH17" t="n">
        <v>169500.516814038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8.1852</v>
      </c>
      <c r="E18" t="n">
        <v>12.22</v>
      </c>
      <c r="F18" t="n">
        <v>8.19</v>
      </c>
      <c r="G18" t="n">
        <v>24.57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127.98</v>
      </c>
      <c r="Q18" t="n">
        <v>1361.39</v>
      </c>
      <c r="R18" t="n">
        <v>38.07</v>
      </c>
      <c r="S18" t="n">
        <v>25.13</v>
      </c>
      <c r="T18" t="n">
        <v>5804.98</v>
      </c>
      <c r="U18" t="n">
        <v>0.66</v>
      </c>
      <c r="V18" t="n">
        <v>0.88</v>
      </c>
      <c r="W18" t="n">
        <v>1.21</v>
      </c>
      <c r="X18" t="n">
        <v>0.37</v>
      </c>
      <c r="Y18" t="n">
        <v>1</v>
      </c>
      <c r="Z18" t="n">
        <v>10</v>
      </c>
      <c r="AA18" t="n">
        <v>135.3533521581108</v>
      </c>
      <c r="AB18" t="n">
        <v>185.1964277911046</v>
      </c>
      <c r="AC18" t="n">
        <v>167.5215406475926</v>
      </c>
      <c r="AD18" t="n">
        <v>135353.3521581108</v>
      </c>
      <c r="AE18" t="n">
        <v>185196.4277911046</v>
      </c>
      <c r="AF18" t="n">
        <v>4.246551481699435e-06</v>
      </c>
      <c r="AG18" t="n">
        <v>0.5091666666666667</v>
      </c>
      <c r="AH18" t="n">
        <v>167521.5406475926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8.2325</v>
      </c>
      <c r="E19" t="n">
        <v>12.15</v>
      </c>
      <c r="F19" t="n">
        <v>8.17</v>
      </c>
      <c r="G19" t="n">
        <v>25.81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125.96</v>
      </c>
      <c r="Q19" t="n">
        <v>1361.36</v>
      </c>
      <c r="R19" t="n">
        <v>37.76</v>
      </c>
      <c r="S19" t="n">
        <v>25.13</v>
      </c>
      <c r="T19" t="n">
        <v>5653.71</v>
      </c>
      <c r="U19" t="n">
        <v>0.67</v>
      </c>
      <c r="V19" t="n">
        <v>0.88</v>
      </c>
      <c r="W19" t="n">
        <v>1.21</v>
      </c>
      <c r="X19" t="n">
        <v>0.35</v>
      </c>
      <c r="Y19" t="n">
        <v>1</v>
      </c>
      <c r="Z19" t="n">
        <v>10</v>
      </c>
      <c r="AA19" t="n">
        <v>133.1394264542614</v>
      </c>
      <c r="AB19" t="n">
        <v>182.1672369715908</v>
      </c>
      <c r="AC19" t="n">
        <v>164.7814515483961</v>
      </c>
      <c r="AD19" t="n">
        <v>133139.4264542614</v>
      </c>
      <c r="AE19" t="n">
        <v>182167.2369715908</v>
      </c>
      <c r="AF19" t="n">
        <v>4.271091124601792e-06</v>
      </c>
      <c r="AG19" t="n">
        <v>0.50625</v>
      </c>
      <c r="AH19" t="n">
        <v>164781.4515483961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8.2743</v>
      </c>
      <c r="E20" t="n">
        <v>12.09</v>
      </c>
      <c r="F20" t="n">
        <v>8.17</v>
      </c>
      <c r="G20" t="n">
        <v>27.22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124.32</v>
      </c>
      <c r="Q20" t="n">
        <v>1361.34</v>
      </c>
      <c r="R20" t="n">
        <v>37.27</v>
      </c>
      <c r="S20" t="n">
        <v>25.13</v>
      </c>
      <c r="T20" t="n">
        <v>5415.45</v>
      </c>
      <c r="U20" t="n">
        <v>0.67</v>
      </c>
      <c r="V20" t="n">
        <v>0.88</v>
      </c>
      <c r="W20" t="n">
        <v>1.21</v>
      </c>
      <c r="X20" t="n">
        <v>0.35</v>
      </c>
      <c r="Y20" t="n">
        <v>1</v>
      </c>
      <c r="Z20" t="n">
        <v>10</v>
      </c>
      <c r="AA20" t="n">
        <v>131.3942041323726</v>
      </c>
      <c r="AB20" t="n">
        <v>179.7793467970087</v>
      </c>
      <c r="AC20" t="n">
        <v>162.6214582606505</v>
      </c>
      <c r="AD20" t="n">
        <v>131394.2041323726</v>
      </c>
      <c r="AE20" t="n">
        <v>179779.3467970087</v>
      </c>
      <c r="AF20" t="n">
        <v>4.292777320655039e-06</v>
      </c>
      <c r="AG20" t="n">
        <v>0.50375</v>
      </c>
      <c r="AH20" t="n">
        <v>162621.4582606505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8.3239</v>
      </c>
      <c r="E21" t="n">
        <v>12.01</v>
      </c>
      <c r="F21" t="n">
        <v>8.15</v>
      </c>
      <c r="G21" t="n">
        <v>28.76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122.49</v>
      </c>
      <c r="Q21" t="n">
        <v>1361.35</v>
      </c>
      <c r="R21" t="n">
        <v>36.87</v>
      </c>
      <c r="S21" t="n">
        <v>25.13</v>
      </c>
      <c r="T21" t="n">
        <v>5218.54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129.3119287088629</v>
      </c>
      <c r="AB21" t="n">
        <v>176.930285699056</v>
      </c>
      <c r="AC21" t="n">
        <v>160.0443075552031</v>
      </c>
      <c r="AD21" t="n">
        <v>129311.9287088629</v>
      </c>
      <c r="AE21" t="n">
        <v>176930.285699056</v>
      </c>
      <c r="AF21" t="n">
        <v>4.318510223148845e-06</v>
      </c>
      <c r="AG21" t="n">
        <v>0.5004166666666666</v>
      </c>
      <c r="AH21" t="n">
        <v>160044.3075552031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8.373799999999999</v>
      </c>
      <c r="E22" t="n">
        <v>11.94</v>
      </c>
      <c r="F22" t="n">
        <v>8.130000000000001</v>
      </c>
      <c r="G22" t="n">
        <v>30.49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121.53</v>
      </c>
      <c r="Q22" t="n">
        <v>1361.34</v>
      </c>
      <c r="R22" t="n">
        <v>36.36</v>
      </c>
      <c r="S22" t="n">
        <v>25.13</v>
      </c>
      <c r="T22" t="n">
        <v>4969.66</v>
      </c>
      <c r="U22" t="n">
        <v>0.6899999999999999</v>
      </c>
      <c r="V22" t="n">
        <v>0.88</v>
      </c>
      <c r="W22" t="n">
        <v>1.21</v>
      </c>
      <c r="X22" t="n">
        <v>0.31</v>
      </c>
      <c r="Y22" t="n">
        <v>1</v>
      </c>
      <c r="Z22" t="n">
        <v>10</v>
      </c>
      <c r="AA22" t="n">
        <v>127.7176168633912</v>
      </c>
      <c r="AB22" t="n">
        <v>174.7488778960081</v>
      </c>
      <c r="AC22" t="n">
        <v>158.0710902512523</v>
      </c>
      <c r="AD22" t="n">
        <v>127717.6168633912</v>
      </c>
      <c r="AE22" t="n">
        <v>174748.8778960081</v>
      </c>
      <c r="AF22" t="n">
        <v>4.344398768198055e-06</v>
      </c>
      <c r="AG22" t="n">
        <v>0.4975</v>
      </c>
      <c r="AH22" t="n">
        <v>158071.0902512523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8.428900000000001</v>
      </c>
      <c r="E23" t="n">
        <v>11.86</v>
      </c>
      <c r="F23" t="n">
        <v>8.109999999999999</v>
      </c>
      <c r="G23" t="n">
        <v>32.43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120.59</v>
      </c>
      <c r="Q23" t="n">
        <v>1361.37</v>
      </c>
      <c r="R23" t="n">
        <v>35.66</v>
      </c>
      <c r="S23" t="n">
        <v>25.13</v>
      </c>
      <c r="T23" t="n">
        <v>4627.57</v>
      </c>
      <c r="U23" t="n">
        <v>0.7</v>
      </c>
      <c r="V23" t="n">
        <v>0.89</v>
      </c>
      <c r="W23" t="n">
        <v>1.2</v>
      </c>
      <c r="X23" t="n">
        <v>0.29</v>
      </c>
      <c r="Y23" t="n">
        <v>1</v>
      </c>
      <c r="Z23" t="n">
        <v>10</v>
      </c>
      <c r="AA23" t="n">
        <v>126.1766617069794</v>
      </c>
      <c r="AB23" t="n">
        <v>172.640475068863</v>
      </c>
      <c r="AC23" t="n">
        <v>156.1639104307673</v>
      </c>
      <c r="AD23" t="n">
        <v>126176.6617069794</v>
      </c>
      <c r="AE23" t="n">
        <v>172640.475068863</v>
      </c>
      <c r="AF23" t="n">
        <v>4.372985117540972e-06</v>
      </c>
      <c r="AG23" t="n">
        <v>0.4941666666666666</v>
      </c>
      <c r="AH23" t="n">
        <v>156163.9104307673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8.4339</v>
      </c>
      <c r="E24" t="n">
        <v>11.86</v>
      </c>
      <c r="F24" t="n">
        <v>8.1</v>
      </c>
      <c r="G24" t="n">
        <v>32.4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118.63</v>
      </c>
      <c r="Q24" t="n">
        <v>1361.34</v>
      </c>
      <c r="R24" t="n">
        <v>35.43</v>
      </c>
      <c r="S24" t="n">
        <v>25.13</v>
      </c>
      <c r="T24" t="n">
        <v>4508.89</v>
      </c>
      <c r="U24" t="n">
        <v>0.71</v>
      </c>
      <c r="V24" t="n">
        <v>0.89</v>
      </c>
      <c r="W24" t="n">
        <v>1.2</v>
      </c>
      <c r="X24" t="n">
        <v>0.28</v>
      </c>
      <c r="Y24" t="n">
        <v>1</v>
      </c>
      <c r="Z24" t="n">
        <v>10</v>
      </c>
      <c r="AA24" t="n">
        <v>124.7883185040588</v>
      </c>
      <c r="AB24" t="n">
        <v>170.7408826492486</v>
      </c>
      <c r="AC24" t="n">
        <v>154.4456124455856</v>
      </c>
      <c r="AD24" t="n">
        <v>124788.3185040588</v>
      </c>
      <c r="AE24" t="n">
        <v>170740.8826492486</v>
      </c>
      <c r="AF24" t="n">
        <v>4.375579160131073e-06</v>
      </c>
      <c r="AG24" t="n">
        <v>0.4941666666666666</v>
      </c>
      <c r="AH24" t="n">
        <v>154445.6124455856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8.491400000000001</v>
      </c>
      <c r="E25" t="n">
        <v>11.78</v>
      </c>
      <c r="F25" t="n">
        <v>8.07</v>
      </c>
      <c r="G25" t="n">
        <v>34.6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118.05</v>
      </c>
      <c r="Q25" t="n">
        <v>1361.38</v>
      </c>
      <c r="R25" t="n">
        <v>34.45</v>
      </c>
      <c r="S25" t="n">
        <v>25.13</v>
      </c>
      <c r="T25" t="n">
        <v>4023.31</v>
      </c>
      <c r="U25" t="n">
        <v>0.73</v>
      </c>
      <c r="V25" t="n">
        <v>0.89</v>
      </c>
      <c r="W25" t="n">
        <v>1.2</v>
      </c>
      <c r="X25" t="n">
        <v>0.25</v>
      </c>
      <c r="Y25" t="n">
        <v>1</v>
      </c>
      <c r="Z25" t="n">
        <v>10</v>
      </c>
      <c r="AA25" t="n">
        <v>123.4223867878276</v>
      </c>
      <c r="AB25" t="n">
        <v>168.8719546144477</v>
      </c>
      <c r="AC25" t="n">
        <v>152.7550522793686</v>
      </c>
      <c r="AD25" t="n">
        <v>123422.3867878276</v>
      </c>
      <c r="AE25" t="n">
        <v>168871.9546144477</v>
      </c>
      <c r="AF25" t="n">
        <v>4.405410649917238e-06</v>
      </c>
      <c r="AG25" t="n">
        <v>0.4908333333333333</v>
      </c>
      <c r="AH25" t="n">
        <v>152755.0522793686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8.540699999999999</v>
      </c>
      <c r="E26" t="n">
        <v>11.71</v>
      </c>
      <c r="F26" t="n">
        <v>8.06</v>
      </c>
      <c r="G26" t="n">
        <v>37.19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116.02</v>
      </c>
      <c r="Q26" t="n">
        <v>1361.44</v>
      </c>
      <c r="R26" t="n">
        <v>34.02</v>
      </c>
      <c r="S26" t="n">
        <v>25.13</v>
      </c>
      <c r="T26" t="n">
        <v>3813.71</v>
      </c>
      <c r="U26" t="n">
        <v>0.74</v>
      </c>
      <c r="V26" t="n">
        <v>0.89</v>
      </c>
      <c r="W26" t="n">
        <v>1.2</v>
      </c>
      <c r="X26" t="n">
        <v>0.24</v>
      </c>
      <c r="Y26" t="n">
        <v>1</v>
      </c>
      <c r="Z26" t="n">
        <v>10</v>
      </c>
      <c r="AA26" t="n">
        <v>121.3695841553923</v>
      </c>
      <c r="AB26" t="n">
        <v>166.0632194894906</v>
      </c>
      <c r="AC26" t="n">
        <v>150.214378892652</v>
      </c>
      <c r="AD26" t="n">
        <v>121369.5841553923</v>
      </c>
      <c r="AE26" t="n">
        <v>166063.2194894906</v>
      </c>
      <c r="AF26" t="n">
        <v>4.430987909855637e-06</v>
      </c>
      <c r="AG26" t="n">
        <v>0.4879166666666667</v>
      </c>
      <c r="AH26" t="n">
        <v>150214.378892652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8.5444</v>
      </c>
      <c r="E27" t="n">
        <v>11.7</v>
      </c>
      <c r="F27" t="n">
        <v>8.050000000000001</v>
      </c>
      <c r="G27" t="n">
        <v>37.17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10</v>
      </c>
      <c r="N27" t="n">
        <v>84.51000000000001</v>
      </c>
      <c r="O27" t="n">
        <v>36982.83</v>
      </c>
      <c r="P27" t="n">
        <v>114.14</v>
      </c>
      <c r="Q27" t="n">
        <v>1361.44</v>
      </c>
      <c r="R27" t="n">
        <v>33.95</v>
      </c>
      <c r="S27" t="n">
        <v>25.13</v>
      </c>
      <c r="T27" t="n">
        <v>3778.66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120.0663884544054</v>
      </c>
      <c r="AB27" t="n">
        <v>164.2801296384645</v>
      </c>
      <c r="AC27" t="n">
        <v>148.6014646344249</v>
      </c>
      <c r="AD27" t="n">
        <v>120066.3884544054</v>
      </c>
      <c r="AE27" t="n">
        <v>164280.1296384645</v>
      </c>
      <c r="AF27" t="n">
        <v>4.432907501372311e-06</v>
      </c>
      <c r="AG27" t="n">
        <v>0.4875</v>
      </c>
      <c r="AH27" t="n">
        <v>148601.4646344249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8.584899999999999</v>
      </c>
      <c r="E28" t="n">
        <v>11.65</v>
      </c>
      <c r="F28" t="n">
        <v>8.050000000000001</v>
      </c>
      <c r="G28" t="n">
        <v>40.26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112.87</v>
      </c>
      <c r="Q28" t="n">
        <v>1361.52</v>
      </c>
      <c r="R28" t="n">
        <v>34.06</v>
      </c>
      <c r="S28" t="n">
        <v>25.13</v>
      </c>
      <c r="T28" t="n">
        <v>3838.49</v>
      </c>
      <c r="U28" t="n">
        <v>0.74</v>
      </c>
      <c r="V28" t="n">
        <v>0.89</v>
      </c>
      <c r="W28" t="n">
        <v>1.2</v>
      </c>
      <c r="X28" t="n">
        <v>0.23</v>
      </c>
      <c r="Y28" t="n">
        <v>1</v>
      </c>
      <c r="Z28" t="n">
        <v>10</v>
      </c>
      <c r="AA28" t="n">
        <v>118.7016367090371</v>
      </c>
      <c r="AB28" t="n">
        <v>162.4128160918549</v>
      </c>
      <c r="AC28" t="n">
        <v>146.9123648719121</v>
      </c>
      <c r="AD28" t="n">
        <v>118701.6367090371</v>
      </c>
      <c r="AE28" t="n">
        <v>162412.8160918549</v>
      </c>
      <c r="AF28" t="n">
        <v>4.453919246352132e-06</v>
      </c>
      <c r="AG28" t="n">
        <v>0.4854166666666667</v>
      </c>
      <c r="AH28" t="n">
        <v>146912.3648719121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8.5954</v>
      </c>
      <c r="E29" t="n">
        <v>11.63</v>
      </c>
      <c r="F29" t="n">
        <v>8.039999999999999</v>
      </c>
      <c r="G29" t="n">
        <v>40.19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110.77</v>
      </c>
      <c r="Q29" t="n">
        <v>1361.34</v>
      </c>
      <c r="R29" t="n">
        <v>33.43</v>
      </c>
      <c r="S29" t="n">
        <v>25.13</v>
      </c>
      <c r="T29" t="n">
        <v>3525.25</v>
      </c>
      <c r="U29" t="n">
        <v>0.75</v>
      </c>
      <c r="V29" t="n">
        <v>0.89</v>
      </c>
      <c r="W29" t="n">
        <v>1.2</v>
      </c>
      <c r="X29" t="n">
        <v>0.22</v>
      </c>
      <c r="Y29" t="n">
        <v>1</v>
      </c>
      <c r="Z29" t="n">
        <v>10</v>
      </c>
      <c r="AA29" t="n">
        <v>117.1745376824966</v>
      </c>
      <c r="AB29" t="n">
        <v>160.3233718328891</v>
      </c>
      <c r="AC29" t="n">
        <v>145.0223342404678</v>
      </c>
      <c r="AD29" t="n">
        <v>117174.5376824967</v>
      </c>
      <c r="AE29" t="n">
        <v>160323.3718328891</v>
      </c>
      <c r="AF29" t="n">
        <v>4.459366735791345e-06</v>
      </c>
      <c r="AG29" t="n">
        <v>0.4845833333333334</v>
      </c>
      <c r="AH29" t="n">
        <v>145022.3342404678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8.6395</v>
      </c>
      <c r="E30" t="n">
        <v>11.57</v>
      </c>
      <c r="F30" t="n">
        <v>8.029999999999999</v>
      </c>
      <c r="G30" t="n">
        <v>43.82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109.57</v>
      </c>
      <c r="Q30" t="n">
        <v>1361.36</v>
      </c>
      <c r="R30" t="n">
        <v>33.13</v>
      </c>
      <c r="S30" t="n">
        <v>25.13</v>
      </c>
      <c r="T30" t="n">
        <v>3378.53</v>
      </c>
      <c r="U30" t="n">
        <v>0.76</v>
      </c>
      <c r="V30" t="n">
        <v>0.9</v>
      </c>
      <c r="W30" t="n">
        <v>1.2</v>
      </c>
      <c r="X30" t="n">
        <v>0.21</v>
      </c>
      <c r="Y30" t="n">
        <v>1</v>
      </c>
      <c r="Z30" t="n">
        <v>10</v>
      </c>
      <c r="AA30" t="n">
        <v>115.7741687450091</v>
      </c>
      <c r="AB30" t="n">
        <v>158.4073252727023</v>
      </c>
      <c r="AC30" t="n">
        <v>143.2891524747965</v>
      </c>
      <c r="AD30" t="n">
        <v>115774.1687450091</v>
      </c>
      <c r="AE30" t="n">
        <v>158407.3252727023</v>
      </c>
      <c r="AF30" t="n">
        <v>4.482246191436039e-06</v>
      </c>
      <c r="AG30" t="n">
        <v>0.4820833333333334</v>
      </c>
      <c r="AH30" t="n">
        <v>143289.1524747965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8.642799999999999</v>
      </c>
      <c r="E31" t="n">
        <v>11.57</v>
      </c>
      <c r="F31" t="n">
        <v>8.029999999999999</v>
      </c>
      <c r="G31" t="n">
        <v>43.79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4</v>
      </c>
      <c r="N31" t="n">
        <v>85.61</v>
      </c>
      <c r="O31" t="n">
        <v>37241.49</v>
      </c>
      <c r="P31" t="n">
        <v>110.2</v>
      </c>
      <c r="Q31" t="n">
        <v>1361.53</v>
      </c>
      <c r="R31" t="n">
        <v>33.01</v>
      </c>
      <c r="S31" t="n">
        <v>25.13</v>
      </c>
      <c r="T31" t="n">
        <v>3320.61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116.1288358135506</v>
      </c>
      <c r="AB31" t="n">
        <v>158.8925964026872</v>
      </c>
      <c r="AC31" t="n">
        <v>143.7281100092181</v>
      </c>
      <c r="AD31" t="n">
        <v>116128.8358135506</v>
      </c>
      <c r="AE31" t="n">
        <v>158892.5964026872</v>
      </c>
      <c r="AF31" t="n">
        <v>4.483958259545505e-06</v>
      </c>
      <c r="AG31" t="n">
        <v>0.4820833333333334</v>
      </c>
      <c r="AH31" t="n">
        <v>143728.1100092181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8.6426</v>
      </c>
      <c r="E32" t="n">
        <v>11.57</v>
      </c>
      <c r="F32" t="n">
        <v>8.029999999999999</v>
      </c>
      <c r="G32" t="n">
        <v>43.79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109.91</v>
      </c>
      <c r="Q32" t="n">
        <v>1361.34</v>
      </c>
      <c r="R32" t="n">
        <v>32.8</v>
      </c>
      <c r="S32" t="n">
        <v>25.13</v>
      </c>
      <c r="T32" t="n">
        <v>3214.83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115.9487869927736</v>
      </c>
      <c r="AB32" t="n">
        <v>158.6462456629068</v>
      </c>
      <c r="AC32" t="n">
        <v>143.5052706382869</v>
      </c>
      <c r="AD32" t="n">
        <v>115948.7869927736</v>
      </c>
      <c r="AE32" t="n">
        <v>158646.2456629068</v>
      </c>
      <c r="AF32" t="n">
        <v>4.483854497841902e-06</v>
      </c>
      <c r="AG32" t="n">
        <v>0.4820833333333334</v>
      </c>
      <c r="AH32" t="n">
        <v>143505.2706382869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8.641999999999999</v>
      </c>
      <c r="E33" t="n">
        <v>11.57</v>
      </c>
      <c r="F33" t="n">
        <v>8.029999999999999</v>
      </c>
      <c r="G33" t="n">
        <v>43.8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109.55</v>
      </c>
      <c r="Q33" t="n">
        <v>1361.34</v>
      </c>
      <c r="R33" t="n">
        <v>32.92</v>
      </c>
      <c r="S33" t="n">
        <v>25.13</v>
      </c>
      <c r="T33" t="n">
        <v>3273.64</v>
      </c>
      <c r="U33" t="n">
        <v>0.76</v>
      </c>
      <c r="V33" t="n">
        <v>0.9</v>
      </c>
      <c r="W33" t="n">
        <v>1.21</v>
      </c>
      <c r="X33" t="n">
        <v>0.21</v>
      </c>
      <c r="Y33" t="n">
        <v>1</v>
      </c>
      <c r="Z33" t="n">
        <v>10</v>
      </c>
      <c r="AA33" t="n">
        <v>115.7297429085934</v>
      </c>
      <c r="AB33" t="n">
        <v>158.3465398833888</v>
      </c>
      <c r="AC33" t="n">
        <v>143.2341683577262</v>
      </c>
      <c r="AD33" t="n">
        <v>115729.7429085934</v>
      </c>
      <c r="AE33" t="n">
        <v>158346.5398833888</v>
      </c>
      <c r="AF33" t="n">
        <v>4.483543212731089e-06</v>
      </c>
      <c r="AG33" t="n">
        <v>0.4820833333333334</v>
      </c>
      <c r="AH33" t="n">
        <v>143234.1683577262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8.6424</v>
      </c>
      <c r="E34" t="n">
        <v>11.57</v>
      </c>
      <c r="F34" t="n">
        <v>8.029999999999999</v>
      </c>
      <c r="G34" t="n">
        <v>43.79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109.58</v>
      </c>
      <c r="Q34" t="n">
        <v>1361.34</v>
      </c>
      <c r="R34" t="n">
        <v>32.87</v>
      </c>
      <c r="S34" t="n">
        <v>25.13</v>
      </c>
      <c r="T34" t="n">
        <v>3248.63</v>
      </c>
      <c r="U34" t="n">
        <v>0.76</v>
      </c>
      <c r="V34" t="n">
        <v>0.9</v>
      </c>
      <c r="W34" t="n">
        <v>1.21</v>
      </c>
      <c r="X34" t="n">
        <v>0.21</v>
      </c>
      <c r="Y34" t="n">
        <v>1</v>
      </c>
      <c r="Z34" t="n">
        <v>10</v>
      </c>
      <c r="AA34" t="n">
        <v>115.7435425825531</v>
      </c>
      <c r="AB34" t="n">
        <v>158.365421206099</v>
      </c>
      <c r="AC34" t="n">
        <v>143.2512476734971</v>
      </c>
      <c r="AD34" t="n">
        <v>115743.5425825531</v>
      </c>
      <c r="AE34" t="n">
        <v>158365.421206099</v>
      </c>
      <c r="AF34" t="n">
        <v>4.483750736138297e-06</v>
      </c>
      <c r="AG34" t="n">
        <v>0.4820833333333334</v>
      </c>
      <c r="AH34" t="n">
        <v>143251.2476734971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7.5645</v>
      </c>
      <c r="E2" t="n">
        <v>13.22</v>
      </c>
      <c r="F2" t="n">
        <v>9.19</v>
      </c>
      <c r="G2" t="n">
        <v>8.109999999999999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93.09</v>
      </c>
      <c r="Q2" t="n">
        <v>1361.69</v>
      </c>
      <c r="R2" t="n">
        <v>69.16</v>
      </c>
      <c r="S2" t="n">
        <v>25.13</v>
      </c>
      <c r="T2" t="n">
        <v>21110.26</v>
      </c>
      <c r="U2" t="n">
        <v>0.36</v>
      </c>
      <c r="V2" t="n">
        <v>0.78</v>
      </c>
      <c r="W2" t="n">
        <v>1.29</v>
      </c>
      <c r="X2" t="n">
        <v>1.37</v>
      </c>
      <c r="Y2" t="n">
        <v>1</v>
      </c>
      <c r="Z2" t="n">
        <v>10</v>
      </c>
      <c r="AA2" t="n">
        <v>112.0585494467545</v>
      </c>
      <c r="AB2" t="n">
        <v>153.3234510272783</v>
      </c>
      <c r="AC2" t="n">
        <v>138.6904760520918</v>
      </c>
      <c r="AD2" t="n">
        <v>112058.5494467544</v>
      </c>
      <c r="AE2" t="n">
        <v>153323.4510272784</v>
      </c>
      <c r="AF2" t="n">
        <v>5.424288526188927e-06</v>
      </c>
      <c r="AG2" t="n">
        <v>0.5508333333333334</v>
      </c>
      <c r="AH2" t="n">
        <v>138690.4760520918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8.0703</v>
      </c>
      <c r="E3" t="n">
        <v>12.39</v>
      </c>
      <c r="F3" t="n">
        <v>8.82</v>
      </c>
      <c r="G3" t="n">
        <v>10.38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86.65000000000001</v>
      </c>
      <c r="Q3" t="n">
        <v>1361.59</v>
      </c>
      <c r="R3" t="n">
        <v>57.72</v>
      </c>
      <c r="S3" t="n">
        <v>25.13</v>
      </c>
      <c r="T3" t="n">
        <v>15478.19</v>
      </c>
      <c r="U3" t="n">
        <v>0.44</v>
      </c>
      <c r="V3" t="n">
        <v>0.82</v>
      </c>
      <c r="W3" t="n">
        <v>1.26</v>
      </c>
      <c r="X3" t="n">
        <v>1</v>
      </c>
      <c r="Y3" t="n">
        <v>1</v>
      </c>
      <c r="Z3" t="n">
        <v>10</v>
      </c>
      <c r="AA3" t="n">
        <v>99.29553294189445</v>
      </c>
      <c r="AB3" t="n">
        <v>135.8605287807885</v>
      </c>
      <c r="AC3" t="n">
        <v>122.8941905954362</v>
      </c>
      <c r="AD3" t="n">
        <v>99295.53294189445</v>
      </c>
      <c r="AE3" t="n">
        <v>135860.5287807885</v>
      </c>
      <c r="AF3" t="n">
        <v>5.786983368749091e-06</v>
      </c>
      <c r="AG3" t="n">
        <v>0.51625</v>
      </c>
      <c r="AH3" t="n">
        <v>122894.1905954362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8.3781</v>
      </c>
      <c r="E4" t="n">
        <v>11.94</v>
      </c>
      <c r="F4" t="n">
        <v>8.640000000000001</v>
      </c>
      <c r="G4" t="n">
        <v>12.64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82.17</v>
      </c>
      <c r="Q4" t="n">
        <v>1361.59</v>
      </c>
      <c r="R4" t="n">
        <v>51.83</v>
      </c>
      <c r="S4" t="n">
        <v>25.13</v>
      </c>
      <c r="T4" t="n">
        <v>12578.48</v>
      </c>
      <c r="U4" t="n">
        <v>0.48</v>
      </c>
      <c r="V4" t="n">
        <v>0.83</v>
      </c>
      <c r="W4" t="n">
        <v>1.26</v>
      </c>
      <c r="X4" t="n">
        <v>0.82</v>
      </c>
      <c r="Y4" t="n">
        <v>1</v>
      </c>
      <c r="Z4" t="n">
        <v>10</v>
      </c>
      <c r="AA4" t="n">
        <v>91.99157157765841</v>
      </c>
      <c r="AB4" t="n">
        <v>125.8669266142121</v>
      </c>
      <c r="AC4" t="n">
        <v>113.8543637935259</v>
      </c>
      <c r="AD4" t="n">
        <v>91991.57157765841</v>
      </c>
      <c r="AE4" t="n">
        <v>125866.9266142121</v>
      </c>
      <c r="AF4" t="n">
        <v>6.007698023830187e-06</v>
      </c>
      <c r="AG4" t="n">
        <v>0.4975</v>
      </c>
      <c r="AH4" t="n">
        <v>113854.3637935259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8.6557</v>
      </c>
      <c r="E5" t="n">
        <v>11.55</v>
      </c>
      <c r="F5" t="n">
        <v>8.470000000000001</v>
      </c>
      <c r="G5" t="n">
        <v>15.41</v>
      </c>
      <c r="H5" t="n">
        <v>0.23</v>
      </c>
      <c r="I5" t="n">
        <v>33</v>
      </c>
      <c r="J5" t="n">
        <v>134.22</v>
      </c>
      <c r="K5" t="n">
        <v>46.47</v>
      </c>
      <c r="L5" t="n">
        <v>1.75</v>
      </c>
      <c r="M5" t="n">
        <v>31</v>
      </c>
      <c r="N5" t="n">
        <v>21</v>
      </c>
      <c r="O5" t="n">
        <v>16787.35</v>
      </c>
      <c r="P5" t="n">
        <v>78.11</v>
      </c>
      <c r="Q5" t="n">
        <v>1361.51</v>
      </c>
      <c r="R5" t="n">
        <v>47.01</v>
      </c>
      <c r="S5" t="n">
        <v>25.13</v>
      </c>
      <c r="T5" t="n">
        <v>10209.21</v>
      </c>
      <c r="U5" t="n">
        <v>0.53</v>
      </c>
      <c r="V5" t="n">
        <v>0.85</v>
      </c>
      <c r="W5" t="n">
        <v>1.23</v>
      </c>
      <c r="X5" t="n">
        <v>0.65</v>
      </c>
      <c r="Y5" t="n">
        <v>1</v>
      </c>
      <c r="Z5" t="n">
        <v>10</v>
      </c>
      <c r="AA5" t="n">
        <v>85.88995224301645</v>
      </c>
      <c r="AB5" t="n">
        <v>117.5184218561122</v>
      </c>
      <c r="AC5" t="n">
        <v>106.3026286123364</v>
      </c>
      <c r="AD5" t="n">
        <v>85889.95224301645</v>
      </c>
      <c r="AE5" t="n">
        <v>117518.4218561122</v>
      </c>
      <c r="AF5" t="n">
        <v>6.206757114962456e-06</v>
      </c>
      <c r="AG5" t="n">
        <v>0.48125</v>
      </c>
      <c r="AH5" t="n">
        <v>106302.6286123364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8.852399999999999</v>
      </c>
      <c r="E6" t="n">
        <v>11.3</v>
      </c>
      <c r="F6" t="n">
        <v>8.35</v>
      </c>
      <c r="G6" t="n">
        <v>17.9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73.73999999999999</v>
      </c>
      <c r="Q6" t="n">
        <v>1361.59</v>
      </c>
      <c r="R6" t="n">
        <v>43.37</v>
      </c>
      <c r="S6" t="n">
        <v>25.13</v>
      </c>
      <c r="T6" t="n">
        <v>8417.4</v>
      </c>
      <c r="U6" t="n">
        <v>0.58</v>
      </c>
      <c r="V6" t="n">
        <v>0.86</v>
      </c>
      <c r="W6" t="n">
        <v>1.22</v>
      </c>
      <c r="X6" t="n">
        <v>0.53</v>
      </c>
      <c r="Y6" t="n">
        <v>1</v>
      </c>
      <c r="Z6" t="n">
        <v>10</v>
      </c>
      <c r="AA6" t="n">
        <v>80.88643102611145</v>
      </c>
      <c r="AB6" t="n">
        <v>110.6723833873692</v>
      </c>
      <c r="AC6" t="n">
        <v>100.1099664465727</v>
      </c>
      <c r="AD6" t="n">
        <v>80886.43102611146</v>
      </c>
      <c r="AE6" t="n">
        <v>110672.3833873692</v>
      </c>
      <c r="AF6" t="n">
        <v>6.347805109291408e-06</v>
      </c>
      <c r="AG6" t="n">
        <v>0.4708333333333334</v>
      </c>
      <c r="AH6" t="n">
        <v>100109.9664465727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8.988099999999999</v>
      </c>
      <c r="E7" t="n">
        <v>11.13</v>
      </c>
      <c r="F7" t="n">
        <v>8.289999999999999</v>
      </c>
      <c r="G7" t="n">
        <v>20.73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15</v>
      </c>
      <c r="N7" t="n">
        <v>21.17</v>
      </c>
      <c r="O7" t="n">
        <v>16870.25</v>
      </c>
      <c r="P7" t="n">
        <v>70.26000000000001</v>
      </c>
      <c r="Q7" t="n">
        <v>1361.52</v>
      </c>
      <c r="R7" t="n">
        <v>41.02</v>
      </c>
      <c r="S7" t="n">
        <v>25.13</v>
      </c>
      <c r="T7" t="n">
        <v>7261.32</v>
      </c>
      <c r="U7" t="n">
        <v>0.61</v>
      </c>
      <c r="V7" t="n">
        <v>0.87</v>
      </c>
      <c r="W7" t="n">
        <v>1.23</v>
      </c>
      <c r="X7" t="n">
        <v>0.47</v>
      </c>
      <c r="Y7" t="n">
        <v>1</v>
      </c>
      <c r="Z7" t="n">
        <v>10</v>
      </c>
      <c r="AA7" t="n">
        <v>77.35997676569652</v>
      </c>
      <c r="AB7" t="n">
        <v>105.8473330920899</v>
      </c>
      <c r="AC7" t="n">
        <v>95.74541217947269</v>
      </c>
      <c r="AD7" t="n">
        <v>77359.97676569651</v>
      </c>
      <c r="AE7" t="n">
        <v>105847.3330920899</v>
      </c>
      <c r="AF7" t="n">
        <v>6.445111732730345e-06</v>
      </c>
      <c r="AG7" t="n">
        <v>0.4637500000000001</v>
      </c>
      <c r="AH7" t="n">
        <v>95745.4121794727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8.999599999999999</v>
      </c>
      <c r="E8" t="n">
        <v>11.11</v>
      </c>
      <c r="F8" t="n">
        <v>8.31</v>
      </c>
      <c r="G8" t="n">
        <v>21.67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68.98</v>
      </c>
      <c r="Q8" t="n">
        <v>1361.43</v>
      </c>
      <c r="R8" t="n">
        <v>41.04</v>
      </c>
      <c r="S8" t="n">
        <v>25.13</v>
      </c>
      <c r="T8" t="n">
        <v>7276.24</v>
      </c>
      <c r="U8" t="n">
        <v>0.61</v>
      </c>
      <c r="V8" t="n">
        <v>0.87</v>
      </c>
      <c r="W8" t="n">
        <v>1.24</v>
      </c>
      <c r="X8" t="n">
        <v>0.48</v>
      </c>
      <c r="Y8" t="n">
        <v>1</v>
      </c>
      <c r="Z8" t="n">
        <v>10</v>
      </c>
      <c r="AA8" t="n">
        <v>76.55703724438499</v>
      </c>
      <c r="AB8" t="n">
        <v>104.7487158158404</v>
      </c>
      <c r="AC8" t="n">
        <v>94.75164539414907</v>
      </c>
      <c r="AD8" t="n">
        <v>76557.03724438499</v>
      </c>
      <c r="AE8" t="n">
        <v>104748.7158158404</v>
      </c>
      <c r="AF8" t="n">
        <v>6.453358056750594e-06</v>
      </c>
      <c r="AG8" t="n">
        <v>0.4629166666666666</v>
      </c>
      <c r="AH8" t="n">
        <v>94751.64539414906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9.039300000000001</v>
      </c>
      <c r="E9" t="n">
        <v>11.06</v>
      </c>
      <c r="F9" t="n">
        <v>8.279999999999999</v>
      </c>
      <c r="G9" t="n">
        <v>22.59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68.36</v>
      </c>
      <c r="Q9" t="n">
        <v>1361.61</v>
      </c>
      <c r="R9" t="n">
        <v>40.45</v>
      </c>
      <c r="S9" t="n">
        <v>25.13</v>
      </c>
      <c r="T9" t="n">
        <v>6987.36</v>
      </c>
      <c r="U9" t="n">
        <v>0.62</v>
      </c>
      <c r="V9" t="n">
        <v>0.87</v>
      </c>
      <c r="W9" t="n">
        <v>1.24</v>
      </c>
      <c r="X9" t="n">
        <v>0.46</v>
      </c>
      <c r="Y9" t="n">
        <v>1</v>
      </c>
      <c r="Z9" t="n">
        <v>10</v>
      </c>
      <c r="AA9" t="n">
        <v>75.7453634363079</v>
      </c>
      <c r="AB9" t="n">
        <v>103.6381479031087</v>
      </c>
      <c r="AC9" t="n">
        <v>93.74706852431629</v>
      </c>
      <c r="AD9" t="n">
        <v>75745.3634363079</v>
      </c>
      <c r="AE9" t="n">
        <v>103638.1479031088</v>
      </c>
      <c r="AF9" t="n">
        <v>6.481825801411802e-06</v>
      </c>
      <c r="AG9" t="n">
        <v>0.4608333333333334</v>
      </c>
      <c r="AH9" t="n">
        <v>93747.06852431629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9.038399999999999</v>
      </c>
      <c r="E10" t="n">
        <v>11.06</v>
      </c>
      <c r="F10" t="n">
        <v>8.279999999999999</v>
      </c>
      <c r="G10" t="n">
        <v>22.59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68.55</v>
      </c>
      <c r="Q10" t="n">
        <v>1361.61</v>
      </c>
      <c r="R10" t="n">
        <v>40.47</v>
      </c>
      <c r="S10" t="n">
        <v>25.13</v>
      </c>
      <c r="T10" t="n">
        <v>6993.91</v>
      </c>
      <c r="U10" t="n">
        <v>0.62</v>
      </c>
      <c r="V10" t="n">
        <v>0.87</v>
      </c>
      <c r="W10" t="n">
        <v>1.24</v>
      </c>
      <c r="X10" t="n">
        <v>0.46</v>
      </c>
      <c r="Y10" t="n">
        <v>1</v>
      </c>
      <c r="Z10" t="n">
        <v>10</v>
      </c>
      <c r="AA10" t="n">
        <v>75.86677147703874</v>
      </c>
      <c r="AB10" t="n">
        <v>103.8042637405813</v>
      </c>
      <c r="AC10" t="n">
        <v>93.89733049940557</v>
      </c>
      <c r="AD10" t="n">
        <v>75866.77147703874</v>
      </c>
      <c r="AE10" t="n">
        <v>103804.2637405813</v>
      </c>
      <c r="AF10" t="n">
        <v>6.48118043692326e-06</v>
      </c>
      <c r="AG10" t="n">
        <v>0.4608333333333334</v>
      </c>
      <c r="AH10" t="n">
        <v>93897.33049940557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5.255</v>
      </c>
      <c r="E2" t="n">
        <v>19.03</v>
      </c>
      <c r="F2" t="n">
        <v>10.31</v>
      </c>
      <c r="G2" t="n">
        <v>5.11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166.57</v>
      </c>
      <c r="Q2" t="n">
        <v>1361.92</v>
      </c>
      <c r="R2" t="n">
        <v>104.1</v>
      </c>
      <c r="S2" t="n">
        <v>25.13</v>
      </c>
      <c r="T2" t="n">
        <v>38316.75</v>
      </c>
      <c r="U2" t="n">
        <v>0.24</v>
      </c>
      <c r="V2" t="n">
        <v>0.7</v>
      </c>
      <c r="W2" t="n">
        <v>1.39</v>
      </c>
      <c r="X2" t="n">
        <v>2.49</v>
      </c>
      <c r="Y2" t="n">
        <v>1</v>
      </c>
      <c r="Z2" t="n">
        <v>10</v>
      </c>
      <c r="AA2" t="n">
        <v>264.2127925646415</v>
      </c>
      <c r="AB2" t="n">
        <v>361.5075990326949</v>
      </c>
      <c r="AC2" t="n">
        <v>327.0058211601156</v>
      </c>
      <c r="AD2" t="n">
        <v>264212.7925646415</v>
      </c>
      <c r="AE2" t="n">
        <v>361507.5990326949</v>
      </c>
      <c r="AF2" t="n">
        <v>2.849111232783582e-06</v>
      </c>
      <c r="AG2" t="n">
        <v>0.7929166666666667</v>
      </c>
      <c r="AH2" t="n">
        <v>327005.8211601156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5.9354</v>
      </c>
      <c r="E3" t="n">
        <v>16.85</v>
      </c>
      <c r="F3" t="n">
        <v>9.640000000000001</v>
      </c>
      <c r="G3" t="n">
        <v>6.43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154.6</v>
      </c>
      <c r="Q3" t="n">
        <v>1362.03</v>
      </c>
      <c r="R3" t="n">
        <v>83.41</v>
      </c>
      <c r="S3" t="n">
        <v>25.13</v>
      </c>
      <c r="T3" t="n">
        <v>28126.62</v>
      </c>
      <c r="U3" t="n">
        <v>0.3</v>
      </c>
      <c r="V3" t="n">
        <v>0.75</v>
      </c>
      <c r="W3" t="n">
        <v>1.33</v>
      </c>
      <c r="X3" t="n">
        <v>1.82</v>
      </c>
      <c r="Y3" t="n">
        <v>1</v>
      </c>
      <c r="Z3" t="n">
        <v>10</v>
      </c>
      <c r="AA3" t="n">
        <v>218.3066887144021</v>
      </c>
      <c r="AB3" t="n">
        <v>298.6968425102897</v>
      </c>
      <c r="AC3" t="n">
        <v>270.1896350848473</v>
      </c>
      <c r="AD3" t="n">
        <v>218306.6887144021</v>
      </c>
      <c r="AE3" t="n">
        <v>298696.8425102897</v>
      </c>
      <c r="AF3" t="n">
        <v>3.218004721420299e-06</v>
      </c>
      <c r="AG3" t="n">
        <v>0.7020833333333334</v>
      </c>
      <c r="AH3" t="n">
        <v>270189.6350848473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6.4064</v>
      </c>
      <c r="E4" t="n">
        <v>15.61</v>
      </c>
      <c r="F4" t="n">
        <v>9.279999999999999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147.67</v>
      </c>
      <c r="Q4" t="n">
        <v>1361.55</v>
      </c>
      <c r="R4" t="n">
        <v>71.91</v>
      </c>
      <c r="S4" t="n">
        <v>25.13</v>
      </c>
      <c r="T4" t="n">
        <v>22468.17</v>
      </c>
      <c r="U4" t="n">
        <v>0.35</v>
      </c>
      <c r="V4" t="n">
        <v>0.77</v>
      </c>
      <c r="W4" t="n">
        <v>1.31</v>
      </c>
      <c r="X4" t="n">
        <v>1.46</v>
      </c>
      <c r="Y4" t="n">
        <v>1</v>
      </c>
      <c r="Z4" t="n">
        <v>10</v>
      </c>
      <c r="AA4" t="n">
        <v>194.0753280476046</v>
      </c>
      <c r="AB4" t="n">
        <v>265.5424258338085</v>
      </c>
      <c r="AC4" t="n">
        <v>240.1994294034428</v>
      </c>
      <c r="AD4" t="n">
        <v>194075.3280476046</v>
      </c>
      <c r="AE4" t="n">
        <v>265542.4258338085</v>
      </c>
      <c r="AF4" t="n">
        <v>3.473367497945716e-06</v>
      </c>
      <c r="AG4" t="n">
        <v>0.6504166666666666</v>
      </c>
      <c r="AH4" t="n">
        <v>240199.4294034428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6.7744</v>
      </c>
      <c r="E5" t="n">
        <v>14.76</v>
      </c>
      <c r="F5" t="n">
        <v>9.02</v>
      </c>
      <c r="G5" t="n">
        <v>9.02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142.31</v>
      </c>
      <c r="Q5" t="n">
        <v>1361.52</v>
      </c>
      <c r="R5" t="n">
        <v>64.23999999999999</v>
      </c>
      <c r="S5" t="n">
        <v>25.13</v>
      </c>
      <c r="T5" t="n">
        <v>18689.15</v>
      </c>
      <c r="U5" t="n">
        <v>0.39</v>
      </c>
      <c r="V5" t="n">
        <v>0.8</v>
      </c>
      <c r="W5" t="n">
        <v>1.27</v>
      </c>
      <c r="X5" t="n">
        <v>1.2</v>
      </c>
      <c r="Y5" t="n">
        <v>1</v>
      </c>
      <c r="Z5" t="n">
        <v>10</v>
      </c>
      <c r="AA5" t="n">
        <v>177.6636571168792</v>
      </c>
      <c r="AB5" t="n">
        <v>243.0872536345794</v>
      </c>
      <c r="AC5" t="n">
        <v>219.8873473228689</v>
      </c>
      <c r="AD5" t="n">
        <v>177663.6571168792</v>
      </c>
      <c r="AE5" t="n">
        <v>243087.2536345794</v>
      </c>
      <c r="AF5" t="n">
        <v>3.672886609965575e-06</v>
      </c>
      <c r="AG5" t="n">
        <v>0.615</v>
      </c>
      <c r="AH5" t="n">
        <v>219887.3473228689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7.0777</v>
      </c>
      <c r="E6" t="n">
        <v>14.13</v>
      </c>
      <c r="F6" t="n">
        <v>8.83</v>
      </c>
      <c r="G6" t="n">
        <v>10.39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1361.52</v>
      </c>
      <c r="R6" t="n">
        <v>58.11</v>
      </c>
      <c r="S6" t="n">
        <v>25.13</v>
      </c>
      <c r="T6" t="n">
        <v>15669.98</v>
      </c>
      <c r="U6" t="n">
        <v>0.43</v>
      </c>
      <c r="V6" t="n">
        <v>0.8100000000000001</v>
      </c>
      <c r="W6" t="n">
        <v>1.26</v>
      </c>
      <c r="X6" t="n">
        <v>1.01</v>
      </c>
      <c r="Y6" t="n">
        <v>1</v>
      </c>
      <c r="Z6" t="n">
        <v>10</v>
      </c>
      <c r="AA6" t="n">
        <v>165.5112910388839</v>
      </c>
      <c r="AB6" t="n">
        <v>226.4598502421211</v>
      </c>
      <c r="AC6" t="n">
        <v>204.8468399734742</v>
      </c>
      <c r="AD6" t="n">
        <v>165511.2910388839</v>
      </c>
      <c r="AE6" t="n">
        <v>226459.8502421211</v>
      </c>
      <c r="AF6" t="n">
        <v>3.837327225931943e-06</v>
      </c>
      <c r="AG6" t="n">
        <v>0.58875</v>
      </c>
      <c r="AH6" t="n">
        <v>204846.8399734742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7.3254</v>
      </c>
      <c r="E7" t="n">
        <v>13.65</v>
      </c>
      <c r="F7" t="n">
        <v>8.699999999999999</v>
      </c>
      <c r="G7" t="n">
        <v>11.86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134.8</v>
      </c>
      <c r="Q7" t="n">
        <v>1361.49</v>
      </c>
      <c r="R7" t="n">
        <v>53.83</v>
      </c>
      <c r="S7" t="n">
        <v>25.13</v>
      </c>
      <c r="T7" t="n">
        <v>13566.8</v>
      </c>
      <c r="U7" t="n">
        <v>0.47</v>
      </c>
      <c r="V7" t="n">
        <v>0.83</v>
      </c>
      <c r="W7" t="n">
        <v>1.25</v>
      </c>
      <c r="X7" t="n">
        <v>0.87</v>
      </c>
      <c r="Y7" t="n">
        <v>1</v>
      </c>
      <c r="Z7" t="n">
        <v>10</v>
      </c>
      <c r="AA7" t="n">
        <v>156.957132076044</v>
      </c>
      <c r="AB7" t="n">
        <v>214.7556725663102</v>
      </c>
      <c r="AC7" t="n">
        <v>194.2596925881225</v>
      </c>
      <c r="AD7" t="n">
        <v>156957.132076044</v>
      </c>
      <c r="AE7" t="n">
        <v>214755.6725663102</v>
      </c>
      <c r="AF7" t="n">
        <v>3.971623106495309e-06</v>
      </c>
      <c r="AG7" t="n">
        <v>0.56875</v>
      </c>
      <c r="AH7" t="n">
        <v>194259.6925881225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7.5117</v>
      </c>
      <c r="E8" t="n">
        <v>13.31</v>
      </c>
      <c r="F8" t="n">
        <v>8.6</v>
      </c>
      <c r="G8" t="n">
        <v>13.23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132.11</v>
      </c>
      <c r="Q8" t="n">
        <v>1361.45</v>
      </c>
      <c r="R8" t="n">
        <v>50.85</v>
      </c>
      <c r="S8" t="n">
        <v>25.13</v>
      </c>
      <c r="T8" t="n">
        <v>12098.45</v>
      </c>
      <c r="U8" t="n">
        <v>0.49</v>
      </c>
      <c r="V8" t="n">
        <v>0.84</v>
      </c>
      <c r="W8" t="n">
        <v>1.25</v>
      </c>
      <c r="X8" t="n">
        <v>0.78</v>
      </c>
      <c r="Y8" t="n">
        <v>1</v>
      </c>
      <c r="Z8" t="n">
        <v>10</v>
      </c>
      <c r="AA8" t="n">
        <v>150.5794013933209</v>
      </c>
      <c r="AB8" t="n">
        <v>206.0293800805929</v>
      </c>
      <c r="AC8" t="n">
        <v>186.3662252098109</v>
      </c>
      <c r="AD8" t="n">
        <v>150579.4013933209</v>
      </c>
      <c r="AE8" t="n">
        <v>206029.3800805929</v>
      </c>
      <c r="AF8" t="n">
        <v>4.072629656955362e-06</v>
      </c>
      <c r="AG8" t="n">
        <v>0.5545833333333333</v>
      </c>
      <c r="AH8" t="n">
        <v>186366.2252098109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8.51</v>
      </c>
      <c r="G9" t="n">
        <v>14.6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129.55</v>
      </c>
      <c r="Q9" t="n">
        <v>1361.53</v>
      </c>
      <c r="R9" t="n">
        <v>48.38</v>
      </c>
      <c r="S9" t="n">
        <v>25.13</v>
      </c>
      <c r="T9" t="n">
        <v>10884.07</v>
      </c>
      <c r="U9" t="n">
        <v>0.52</v>
      </c>
      <c r="V9" t="n">
        <v>0.84</v>
      </c>
      <c r="W9" t="n">
        <v>1.23</v>
      </c>
      <c r="X9" t="n">
        <v>0.6899999999999999</v>
      </c>
      <c r="Y9" t="n">
        <v>1</v>
      </c>
      <c r="Z9" t="n">
        <v>10</v>
      </c>
      <c r="AA9" t="n">
        <v>145.1055696365084</v>
      </c>
      <c r="AB9" t="n">
        <v>198.5398419825121</v>
      </c>
      <c r="AC9" t="n">
        <v>179.5914781161758</v>
      </c>
      <c r="AD9" t="n">
        <v>145105.5696365084</v>
      </c>
      <c r="AE9" t="n">
        <v>198539.8419825121</v>
      </c>
      <c r="AF9" t="n">
        <v>4.160678308564127e-06</v>
      </c>
      <c r="AG9" t="n">
        <v>0.5429166666666666</v>
      </c>
      <c r="AH9" t="n">
        <v>179591.4781161757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7.7904</v>
      </c>
      <c r="E10" t="n">
        <v>12.84</v>
      </c>
      <c r="F10" t="n">
        <v>8.470000000000001</v>
      </c>
      <c r="G10" t="n">
        <v>15.88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127.54</v>
      </c>
      <c r="Q10" t="n">
        <v>1361.46</v>
      </c>
      <c r="R10" t="n">
        <v>46.76</v>
      </c>
      <c r="S10" t="n">
        <v>25.13</v>
      </c>
      <c r="T10" t="n">
        <v>10089.25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141.3362994506997</v>
      </c>
      <c r="AB10" t="n">
        <v>193.3825602258267</v>
      </c>
      <c r="AC10" t="n">
        <v>174.9264000920564</v>
      </c>
      <c r="AD10" t="n">
        <v>141336.2994506997</v>
      </c>
      <c r="AE10" t="n">
        <v>193382.5602258267</v>
      </c>
      <c r="AF10" t="n">
        <v>4.223732854020402e-06</v>
      </c>
      <c r="AG10" t="n">
        <v>0.535</v>
      </c>
      <c r="AH10" t="n">
        <v>174926.4000920564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7.9332</v>
      </c>
      <c r="E11" t="n">
        <v>12.61</v>
      </c>
      <c r="F11" t="n">
        <v>8.380000000000001</v>
      </c>
      <c r="G11" t="n">
        <v>17.34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125.18</v>
      </c>
      <c r="Q11" t="n">
        <v>1361.38</v>
      </c>
      <c r="R11" t="n">
        <v>44.17</v>
      </c>
      <c r="S11" t="n">
        <v>25.13</v>
      </c>
      <c r="T11" t="n">
        <v>8809.32</v>
      </c>
      <c r="U11" t="n">
        <v>0.57</v>
      </c>
      <c r="V11" t="n">
        <v>0.86</v>
      </c>
      <c r="W11" t="n">
        <v>1.23</v>
      </c>
      <c r="X11" t="n">
        <v>0.5600000000000001</v>
      </c>
      <c r="Y11" t="n">
        <v>1</v>
      </c>
      <c r="Z11" t="n">
        <v>10</v>
      </c>
      <c r="AA11" t="n">
        <v>136.7139924836555</v>
      </c>
      <c r="AB11" t="n">
        <v>187.0581159117286</v>
      </c>
      <c r="AC11" t="n">
        <v>169.2055518668805</v>
      </c>
      <c r="AD11" t="n">
        <v>136713.9924836555</v>
      </c>
      <c r="AE11" t="n">
        <v>187058.1159117286</v>
      </c>
      <c r="AF11" t="n">
        <v>4.301154944228108e-06</v>
      </c>
      <c r="AG11" t="n">
        <v>0.5254166666666666</v>
      </c>
      <c r="AH11" t="n">
        <v>169205.5518668805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8.017799999999999</v>
      </c>
      <c r="E12" t="n">
        <v>12.47</v>
      </c>
      <c r="F12" t="n">
        <v>8.35</v>
      </c>
      <c r="G12" t="n">
        <v>18.55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123.36</v>
      </c>
      <c r="Q12" t="n">
        <v>1361.53</v>
      </c>
      <c r="R12" t="n">
        <v>43.02</v>
      </c>
      <c r="S12" t="n">
        <v>25.13</v>
      </c>
      <c r="T12" t="n">
        <v>8246.43</v>
      </c>
      <c r="U12" t="n">
        <v>0.58</v>
      </c>
      <c r="V12" t="n">
        <v>0.86</v>
      </c>
      <c r="W12" t="n">
        <v>1.23</v>
      </c>
      <c r="X12" t="n">
        <v>0.53</v>
      </c>
      <c r="Y12" t="n">
        <v>1</v>
      </c>
      <c r="Z12" t="n">
        <v>10</v>
      </c>
      <c r="AA12" t="n">
        <v>133.8866206223148</v>
      </c>
      <c r="AB12" t="n">
        <v>183.189580996201</v>
      </c>
      <c r="AC12" t="n">
        <v>165.7062244941667</v>
      </c>
      <c r="AD12" t="n">
        <v>133886.6206223147</v>
      </c>
      <c r="AE12" t="n">
        <v>183189.580996201</v>
      </c>
      <c r="AF12" t="n">
        <v>4.347022653132673e-06</v>
      </c>
      <c r="AG12" t="n">
        <v>0.5195833333333334</v>
      </c>
      <c r="AH12" t="n">
        <v>165706.2244941667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8.1629</v>
      </c>
      <c r="E13" t="n">
        <v>12.25</v>
      </c>
      <c r="F13" t="n">
        <v>8.27</v>
      </c>
      <c r="G13" t="n">
        <v>20.68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120.55</v>
      </c>
      <c r="Q13" t="n">
        <v>1361.46</v>
      </c>
      <c r="R13" t="n">
        <v>40.61</v>
      </c>
      <c r="S13" t="n">
        <v>25.13</v>
      </c>
      <c r="T13" t="n">
        <v>7054.5</v>
      </c>
      <c r="U13" t="n">
        <v>0.62</v>
      </c>
      <c r="V13" t="n">
        <v>0.87</v>
      </c>
      <c r="W13" t="n">
        <v>1.22</v>
      </c>
      <c r="X13" t="n">
        <v>0.45</v>
      </c>
      <c r="Y13" t="n">
        <v>1</v>
      </c>
      <c r="Z13" t="n">
        <v>10</v>
      </c>
      <c r="AA13" t="n">
        <v>129.2392496565153</v>
      </c>
      <c r="AB13" t="n">
        <v>176.8308430132605</v>
      </c>
      <c r="AC13" t="n">
        <v>159.9543555397712</v>
      </c>
      <c r="AD13" t="n">
        <v>129239.2496565153</v>
      </c>
      <c r="AE13" t="n">
        <v>176830.8430132605</v>
      </c>
      <c r="AF13" t="n">
        <v>4.425691737790504e-06</v>
      </c>
      <c r="AG13" t="n">
        <v>0.5104166666666666</v>
      </c>
      <c r="AH13" t="n">
        <v>159954.3555397712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8.1958</v>
      </c>
      <c r="E14" t="n">
        <v>12.2</v>
      </c>
      <c r="F14" t="n">
        <v>8.27</v>
      </c>
      <c r="G14" t="n">
        <v>21.58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119.55</v>
      </c>
      <c r="Q14" t="n">
        <v>1361.42</v>
      </c>
      <c r="R14" t="n">
        <v>40.74</v>
      </c>
      <c r="S14" t="n">
        <v>25.13</v>
      </c>
      <c r="T14" t="n">
        <v>7127.72</v>
      </c>
      <c r="U14" t="n">
        <v>0.62</v>
      </c>
      <c r="V14" t="n">
        <v>0.87</v>
      </c>
      <c r="W14" t="n">
        <v>1.22</v>
      </c>
      <c r="X14" t="n">
        <v>0.45</v>
      </c>
      <c r="Y14" t="n">
        <v>1</v>
      </c>
      <c r="Z14" t="n">
        <v>10</v>
      </c>
      <c r="AA14" t="n">
        <v>128.0604259861623</v>
      </c>
      <c r="AB14" t="n">
        <v>175.2179244614545</v>
      </c>
      <c r="AC14" t="n">
        <v>158.4953716708037</v>
      </c>
      <c r="AD14" t="n">
        <v>128060.4259861623</v>
      </c>
      <c r="AE14" t="n">
        <v>175217.9244614545</v>
      </c>
      <c r="AF14" t="n">
        <v>4.44352918014228e-06</v>
      </c>
      <c r="AG14" t="n">
        <v>0.5083333333333333</v>
      </c>
      <c r="AH14" t="n">
        <v>158495.3716708037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8.297599999999999</v>
      </c>
      <c r="E15" t="n">
        <v>12.05</v>
      </c>
      <c r="F15" t="n">
        <v>8.220000000000001</v>
      </c>
      <c r="G15" t="n">
        <v>23.49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117.82</v>
      </c>
      <c r="Q15" t="n">
        <v>1361.35</v>
      </c>
      <c r="R15" t="n">
        <v>39.02</v>
      </c>
      <c r="S15" t="n">
        <v>25.13</v>
      </c>
      <c r="T15" t="n">
        <v>6274.45</v>
      </c>
      <c r="U15" t="n">
        <v>0.64</v>
      </c>
      <c r="V15" t="n">
        <v>0.87</v>
      </c>
      <c r="W15" t="n">
        <v>1.22</v>
      </c>
      <c r="X15" t="n">
        <v>0.4</v>
      </c>
      <c r="Y15" t="n">
        <v>1</v>
      </c>
      <c r="Z15" t="n">
        <v>10</v>
      </c>
      <c r="AA15" t="n">
        <v>125.1132464203484</v>
      </c>
      <c r="AB15" t="n">
        <v>171.1854633591238</v>
      </c>
      <c r="AC15" t="n">
        <v>154.8477629964834</v>
      </c>
      <c r="AD15" t="n">
        <v>125113.2464203484</v>
      </c>
      <c r="AE15" t="n">
        <v>171185.4633591238</v>
      </c>
      <c r="AF15" t="n">
        <v>4.498722238847773e-06</v>
      </c>
      <c r="AG15" t="n">
        <v>0.5020833333333333</v>
      </c>
      <c r="AH15" t="n">
        <v>154847.7629964834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8.347099999999999</v>
      </c>
      <c r="E16" t="n">
        <v>11.98</v>
      </c>
      <c r="F16" t="n">
        <v>8.199999999999999</v>
      </c>
      <c r="G16" t="n">
        <v>24.59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116.56</v>
      </c>
      <c r="Q16" t="n">
        <v>1361.41</v>
      </c>
      <c r="R16" t="n">
        <v>38.33</v>
      </c>
      <c r="S16" t="n">
        <v>25.13</v>
      </c>
      <c r="T16" t="n">
        <v>5937.89</v>
      </c>
      <c r="U16" t="n">
        <v>0.66</v>
      </c>
      <c r="V16" t="n">
        <v>0.88</v>
      </c>
      <c r="W16" t="n">
        <v>1.21</v>
      </c>
      <c r="X16" t="n">
        <v>0.38</v>
      </c>
      <c r="Y16" t="n">
        <v>1</v>
      </c>
      <c r="Z16" t="n">
        <v>10</v>
      </c>
      <c r="AA16" t="n">
        <v>123.3541219999954</v>
      </c>
      <c r="AB16" t="n">
        <v>168.7785517201059</v>
      </c>
      <c r="AC16" t="n">
        <v>152.6705636261709</v>
      </c>
      <c r="AD16" t="n">
        <v>123354.1219999954</v>
      </c>
      <c r="AE16" t="n">
        <v>168778.5517201059</v>
      </c>
      <c r="AF16" t="n">
        <v>4.525559728100444e-06</v>
      </c>
      <c r="AG16" t="n">
        <v>0.4991666666666667</v>
      </c>
      <c r="AH16" t="n">
        <v>152670.5636261709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8.392799999999999</v>
      </c>
      <c r="E17" t="n">
        <v>11.92</v>
      </c>
      <c r="F17" t="n">
        <v>8.18</v>
      </c>
      <c r="G17" t="n">
        <v>25.84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114.27</v>
      </c>
      <c r="Q17" t="n">
        <v>1361.44</v>
      </c>
      <c r="R17" t="n">
        <v>37.74</v>
      </c>
      <c r="S17" t="n">
        <v>25.13</v>
      </c>
      <c r="T17" t="n">
        <v>5645.49</v>
      </c>
      <c r="U17" t="n">
        <v>0.67</v>
      </c>
      <c r="V17" t="n">
        <v>0.88</v>
      </c>
      <c r="W17" t="n">
        <v>1.21</v>
      </c>
      <c r="X17" t="n">
        <v>0.36</v>
      </c>
      <c r="Y17" t="n">
        <v>1</v>
      </c>
      <c r="Z17" t="n">
        <v>10</v>
      </c>
      <c r="AA17" t="n">
        <v>121.1043847438435</v>
      </c>
      <c r="AB17" t="n">
        <v>165.7003619548374</v>
      </c>
      <c r="AC17" t="n">
        <v>149.8861519718322</v>
      </c>
      <c r="AD17" t="n">
        <v>121104.3847438435</v>
      </c>
      <c r="AE17" t="n">
        <v>165700.3619548374</v>
      </c>
      <c r="AF17" t="n">
        <v>4.55033696565291e-06</v>
      </c>
      <c r="AG17" t="n">
        <v>0.4966666666666666</v>
      </c>
      <c r="AH17" t="n">
        <v>149886.1519718322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8.431900000000001</v>
      </c>
      <c r="E18" t="n">
        <v>11.86</v>
      </c>
      <c r="F18" t="n">
        <v>8.17</v>
      </c>
      <c r="G18" t="n">
        <v>27.25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112.43</v>
      </c>
      <c r="Q18" t="n">
        <v>1361.34</v>
      </c>
      <c r="R18" t="n">
        <v>37.69</v>
      </c>
      <c r="S18" t="n">
        <v>25.13</v>
      </c>
      <c r="T18" t="n">
        <v>5626.47</v>
      </c>
      <c r="U18" t="n">
        <v>0.67</v>
      </c>
      <c r="V18" t="n">
        <v>0.88</v>
      </c>
      <c r="W18" t="n">
        <v>1.21</v>
      </c>
      <c r="X18" t="n">
        <v>0.35</v>
      </c>
      <c r="Y18" t="n">
        <v>1</v>
      </c>
      <c r="Z18" t="n">
        <v>10</v>
      </c>
      <c r="AA18" t="n">
        <v>119.3077533441168</v>
      </c>
      <c r="AB18" t="n">
        <v>163.2421316119492</v>
      </c>
      <c r="AC18" t="n">
        <v>147.6625316827206</v>
      </c>
      <c r="AD18" t="n">
        <v>119307.7533441168</v>
      </c>
      <c r="AE18" t="n">
        <v>163242.1316119492</v>
      </c>
      <c r="AF18" t="n">
        <v>4.57153587130502e-06</v>
      </c>
      <c r="AG18" t="n">
        <v>0.4941666666666666</v>
      </c>
      <c r="AH18" t="n">
        <v>147662.5316827206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8.545400000000001</v>
      </c>
      <c r="E19" t="n">
        <v>11.7</v>
      </c>
      <c r="F19" t="n">
        <v>8.119999999999999</v>
      </c>
      <c r="G19" t="n">
        <v>30.43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14</v>
      </c>
      <c r="N19" t="n">
        <v>66.19</v>
      </c>
      <c r="O19" t="n">
        <v>32378.93</v>
      </c>
      <c r="P19" t="n">
        <v>109.82</v>
      </c>
      <c r="Q19" t="n">
        <v>1361.34</v>
      </c>
      <c r="R19" t="n">
        <v>35.85</v>
      </c>
      <c r="S19" t="n">
        <v>25.13</v>
      </c>
      <c r="T19" t="n">
        <v>4715.1</v>
      </c>
      <c r="U19" t="n">
        <v>0.7</v>
      </c>
      <c r="V19" t="n">
        <v>0.89</v>
      </c>
      <c r="W19" t="n">
        <v>1.2</v>
      </c>
      <c r="X19" t="n">
        <v>0.29</v>
      </c>
      <c r="Y19" t="n">
        <v>1</v>
      </c>
      <c r="Z19" t="n">
        <v>10</v>
      </c>
      <c r="AA19" t="n">
        <v>115.8257806748563</v>
      </c>
      <c r="AB19" t="n">
        <v>158.4779429920767</v>
      </c>
      <c r="AC19" t="n">
        <v>143.3530305381464</v>
      </c>
      <c r="AD19" t="n">
        <v>115825.7806748563</v>
      </c>
      <c r="AE19" t="n">
        <v>158477.9429920767</v>
      </c>
      <c r="AF19" t="n">
        <v>4.633072336561146e-06</v>
      </c>
      <c r="AG19" t="n">
        <v>0.4875</v>
      </c>
      <c r="AH19" t="n">
        <v>143353.0305381464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8.5375</v>
      </c>
      <c r="E20" t="n">
        <v>11.71</v>
      </c>
      <c r="F20" t="n">
        <v>8.130000000000001</v>
      </c>
      <c r="G20" t="n">
        <v>30.47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109.17</v>
      </c>
      <c r="Q20" t="n">
        <v>1361.44</v>
      </c>
      <c r="R20" t="n">
        <v>36.34</v>
      </c>
      <c r="S20" t="n">
        <v>25.13</v>
      </c>
      <c r="T20" t="n">
        <v>4959.29</v>
      </c>
      <c r="U20" t="n">
        <v>0.6899999999999999</v>
      </c>
      <c r="V20" t="n">
        <v>0.89</v>
      </c>
      <c r="W20" t="n">
        <v>1.2</v>
      </c>
      <c r="X20" t="n">
        <v>0.31</v>
      </c>
      <c r="Y20" t="n">
        <v>1</v>
      </c>
      <c r="Z20" t="n">
        <v>10</v>
      </c>
      <c r="AA20" t="n">
        <v>115.5668626734944</v>
      </c>
      <c r="AB20" t="n">
        <v>158.1236799599575</v>
      </c>
      <c r="AC20" t="n">
        <v>143.0325778726012</v>
      </c>
      <c r="AD20" t="n">
        <v>115566.8626734944</v>
      </c>
      <c r="AE20" t="n">
        <v>158123.6799599575</v>
      </c>
      <c r="AF20" t="n">
        <v>4.628789181710718e-06</v>
      </c>
      <c r="AG20" t="n">
        <v>0.4879166666666667</v>
      </c>
      <c r="AH20" t="n">
        <v>143032.5778726012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8.5939</v>
      </c>
      <c r="E21" t="n">
        <v>11.64</v>
      </c>
      <c r="F21" t="n">
        <v>8.1</v>
      </c>
      <c r="G21" t="n">
        <v>32.39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107.89</v>
      </c>
      <c r="Q21" t="n">
        <v>1361.37</v>
      </c>
      <c r="R21" t="n">
        <v>35.15</v>
      </c>
      <c r="S21" t="n">
        <v>25.13</v>
      </c>
      <c r="T21" t="n">
        <v>4371.54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113.859641511912</v>
      </c>
      <c r="AB21" t="n">
        <v>155.7877846493997</v>
      </c>
      <c r="AC21" t="n">
        <v>140.9196171320327</v>
      </c>
      <c r="AD21" t="n">
        <v>113859.641511912</v>
      </c>
      <c r="AE21" t="n">
        <v>155787.7846493997</v>
      </c>
      <c r="AF21" t="n">
        <v>4.659367654313763e-06</v>
      </c>
      <c r="AG21" t="n">
        <v>0.485</v>
      </c>
      <c r="AH21" t="n">
        <v>140919.6171320327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8.6435</v>
      </c>
      <c r="E22" t="n">
        <v>11.57</v>
      </c>
      <c r="F22" t="n">
        <v>8.08</v>
      </c>
      <c r="G22" t="n">
        <v>34.63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105.75</v>
      </c>
      <c r="Q22" t="n">
        <v>1361.35</v>
      </c>
      <c r="R22" t="n">
        <v>34.71</v>
      </c>
      <c r="S22" t="n">
        <v>25.13</v>
      </c>
      <c r="T22" t="n">
        <v>4157.35</v>
      </c>
      <c r="U22" t="n">
        <v>0.72</v>
      </c>
      <c r="V22" t="n">
        <v>0.89</v>
      </c>
      <c r="W22" t="n">
        <v>1.2</v>
      </c>
      <c r="X22" t="n">
        <v>0.26</v>
      </c>
      <c r="Y22" t="n">
        <v>1</v>
      </c>
      <c r="Z22" t="n">
        <v>10</v>
      </c>
      <c r="AA22" t="n">
        <v>111.7654678816885</v>
      </c>
      <c r="AB22" t="n">
        <v>152.9224439001092</v>
      </c>
      <c r="AC22" t="n">
        <v>138.3277404823226</v>
      </c>
      <c r="AD22" t="n">
        <v>111765.4678816885</v>
      </c>
      <c r="AE22" t="n">
        <v>152922.4439001092</v>
      </c>
      <c r="AF22" t="n">
        <v>4.686259360716439e-06</v>
      </c>
      <c r="AG22" t="n">
        <v>0.4820833333333334</v>
      </c>
      <c r="AH22" t="n">
        <v>138327.7404823226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8.6952</v>
      </c>
      <c r="E23" t="n">
        <v>11.5</v>
      </c>
      <c r="F23" t="n">
        <v>8.06</v>
      </c>
      <c r="G23" t="n">
        <v>37.2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10</v>
      </c>
      <c r="N23" t="n">
        <v>67.05</v>
      </c>
      <c r="O23" t="n">
        <v>32608.15</v>
      </c>
      <c r="P23" t="n">
        <v>104.07</v>
      </c>
      <c r="Q23" t="n">
        <v>1361.34</v>
      </c>
      <c r="R23" t="n">
        <v>34.05</v>
      </c>
      <c r="S23" t="n">
        <v>25.13</v>
      </c>
      <c r="T23" t="n">
        <v>3829.48</v>
      </c>
      <c r="U23" t="n">
        <v>0.74</v>
      </c>
      <c r="V23" t="n">
        <v>0.89</v>
      </c>
      <c r="W23" t="n">
        <v>1.2</v>
      </c>
      <c r="X23" t="n">
        <v>0.24</v>
      </c>
      <c r="Y23" t="n">
        <v>1</v>
      </c>
      <c r="Z23" t="n">
        <v>10</v>
      </c>
      <c r="AA23" t="n">
        <v>109.9576381608587</v>
      </c>
      <c r="AB23" t="n">
        <v>150.4488915202526</v>
      </c>
      <c r="AC23" t="n">
        <v>136.0902604699462</v>
      </c>
      <c r="AD23" t="n">
        <v>109957.6381608587</v>
      </c>
      <c r="AE23" t="n">
        <v>150448.8915202526</v>
      </c>
      <c r="AF23" t="n">
        <v>4.714289627269229e-06</v>
      </c>
      <c r="AG23" t="n">
        <v>0.4791666666666667</v>
      </c>
      <c r="AH23" t="n">
        <v>136090.2604699462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8.6896</v>
      </c>
      <c r="E24" t="n">
        <v>11.51</v>
      </c>
      <c r="F24" t="n">
        <v>8.07</v>
      </c>
      <c r="G24" t="n">
        <v>37.23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101.45</v>
      </c>
      <c r="Q24" t="n">
        <v>1361.34</v>
      </c>
      <c r="R24" t="n">
        <v>34.26</v>
      </c>
      <c r="S24" t="n">
        <v>25.13</v>
      </c>
      <c r="T24" t="n">
        <v>3938.14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108.436728240305</v>
      </c>
      <c r="AB24" t="n">
        <v>148.367915469142</v>
      </c>
      <c r="AC24" t="n">
        <v>134.2078898524847</v>
      </c>
      <c r="AD24" t="n">
        <v>108436.728240305</v>
      </c>
      <c r="AE24" t="n">
        <v>148367.9154691421</v>
      </c>
      <c r="AF24" t="n">
        <v>4.711253466868927e-06</v>
      </c>
      <c r="AG24" t="n">
        <v>0.4795833333333333</v>
      </c>
      <c r="AH24" t="n">
        <v>134207.8898524847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8.7319</v>
      </c>
      <c r="E25" t="n">
        <v>11.45</v>
      </c>
      <c r="F25" t="n">
        <v>8.06</v>
      </c>
      <c r="G25" t="n">
        <v>40.3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3</v>
      </c>
      <c r="N25" t="n">
        <v>67.48</v>
      </c>
      <c r="O25" t="n">
        <v>32723.25</v>
      </c>
      <c r="P25" t="n">
        <v>100.53</v>
      </c>
      <c r="Q25" t="n">
        <v>1361.42</v>
      </c>
      <c r="R25" t="n">
        <v>33.85</v>
      </c>
      <c r="S25" t="n">
        <v>25.13</v>
      </c>
      <c r="T25" t="n">
        <v>3733.35</v>
      </c>
      <c r="U25" t="n">
        <v>0.74</v>
      </c>
      <c r="V25" t="n">
        <v>0.89</v>
      </c>
      <c r="W25" t="n">
        <v>1.21</v>
      </c>
      <c r="X25" t="n">
        <v>0.24</v>
      </c>
      <c r="Y25" t="n">
        <v>1</v>
      </c>
      <c r="Z25" t="n">
        <v>10</v>
      </c>
      <c r="AA25" t="n">
        <v>107.2926643539691</v>
      </c>
      <c r="AB25" t="n">
        <v>146.8025567873215</v>
      </c>
      <c r="AC25" t="n">
        <v>132.7919268062619</v>
      </c>
      <c r="AD25" t="n">
        <v>107292.6643539691</v>
      </c>
      <c r="AE25" t="n">
        <v>146802.5567873215</v>
      </c>
      <c r="AF25" t="n">
        <v>4.734187321321209e-06</v>
      </c>
      <c r="AG25" t="n">
        <v>0.4770833333333333</v>
      </c>
      <c r="AH25" t="n">
        <v>132791.9268062619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8.7285</v>
      </c>
      <c r="E26" t="n">
        <v>11.46</v>
      </c>
      <c r="F26" t="n">
        <v>8.06</v>
      </c>
      <c r="G26" t="n">
        <v>40.33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2</v>
      </c>
      <c r="N26" t="n">
        <v>67.7</v>
      </c>
      <c r="O26" t="n">
        <v>32780.92</v>
      </c>
      <c r="P26" t="n">
        <v>100.57</v>
      </c>
      <c r="Q26" t="n">
        <v>1361.42</v>
      </c>
      <c r="R26" t="n">
        <v>34.06</v>
      </c>
      <c r="S26" t="n">
        <v>25.13</v>
      </c>
      <c r="T26" t="n">
        <v>3838.8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107.3612864804814</v>
      </c>
      <c r="AB26" t="n">
        <v>146.8964486082102</v>
      </c>
      <c r="AC26" t="n">
        <v>132.876857723543</v>
      </c>
      <c r="AD26" t="n">
        <v>107361.2864804814</v>
      </c>
      <c r="AE26" t="n">
        <v>146896.4486082102</v>
      </c>
      <c r="AF26" t="n">
        <v>4.732343938221026e-06</v>
      </c>
      <c r="AG26" t="n">
        <v>0.4775</v>
      </c>
      <c r="AH26" t="n">
        <v>132876.857723543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8.726000000000001</v>
      </c>
      <c r="E27" t="n">
        <v>11.46</v>
      </c>
      <c r="F27" t="n">
        <v>8.07</v>
      </c>
      <c r="G27" t="n">
        <v>40.34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</v>
      </c>
      <c r="N27" t="n">
        <v>67.92</v>
      </c>
      <c r="O27" t="n">
        <v>32838.68</v>
      </c>
      <c r="P27" t="n">
        <v>100.72</v>
      </c>
      <c r="Q27" t="n">
        <v>1361.42</v>
      </c>
      <c r="R27" t="n">
        <v>34.08</v>
      </c>
      <c r="S27" t="n">
        <v>25.13</v>
      </c>
      <c r="T27" t="n">
        <v>3848.5</v>
      </c>
      <c r="U27" t="n">
        <v>0.74</v>
      </c>
      <c r="V27" t="n">
        <v>0.89</v>
      </c>
      <c r="W27" t="n">
        <v>1.21</v>
      </c>
      <c r="X27" t="n">
        <v>0.25</v>
      </c>
      <c r="Y27" t="n">
        <v>1</v>
      </c>
      <c r="Z27" t="n">
        <v>10</v>
      </c>
      <c r="AA27" t="n">
        <v>107.5323657724746</v>
      </c>
      <c r="AB27" t="n">
        <v>147.1305268430008</v>
      </c>
      <c r="AC27" t="n">
        <v>133.0885958601361</v>
      </c>
      <c r="AD27" t="n">
        <v>107532.3657724746</v>
      </c>
      <c r="AE27" t="n">
        <v>147130.5268430008</v>
      </c>
      <c r="AF27" t="n">
        <v>4.730988509470892e-06</v>
      </c>
      <c r="AG27" t="n">
        <v>0.4775</v>
      </c>
      <c r="AH27" t="n">
        <v>133088.5958601361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8.7249</v>
      </c>
      <c r="E28" t="n">
        <v>11.46</v>
      </c>
      <c r="F28" t="n">
        <v>8.07</v>
      </c>
      <c r="G28" t="n">
        <v>40.35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0</v>
      </c>
      <c r="N28" t="n">
        <v>68.14</v>
      </c>
      <c r="O28" t="n">
        <v>32896.51</v>
      </c>
      <c r="P28" t="n">
        <v>100.83</v>
      </c>
      <c r="Q28" t="n">
        <v>1361.42</v>
      </c>
      <c r="R28" t="n">
        <v>34.07</v>
      </c>
      <c r="S28" t="n">
        <v>25.13</v>
      </c>
      <c r="T28" t="n">
        <v>3845.47</v>
      </c>
      <c r="U28" t="n">
        <v>0.74</v>
      </c>
      <c r="V28" t="n">
        <v>0.89</v>
      </c>
      <c r="W28" t="n">
        <v>1.21</v>
      </c>
      <c r="X28" t="n">
        <v>0.25</v>
      </c>
      <c r="Y28" t="n">
        <v>1</v>
      </c>
      <c r="Z28" t="n">
        <v>10</v>
      </c>
      <c r="AA28" t="n">
        <v>107.6138190173372</v>
      </c>
      <c r="AB28" t="n">
        <v>147.2419747660853</v>
      </c>
      <c r="AC28" t="n">
        <v>133.1894073498596</v>
      </c>
      <c r="AD28" t="n">
        <v>107613.8190173372</v>
      </c>
      <c r="AE28" t="n">
        <v>147241.9747660853</v>
      </c>
      <c r="AF28" t="n">
        <v>4.730392120820832e-06</v>
      </c>
      <c r="AG28" t="n">
        <v>0.4775</v>
      </c>
      <c r="AH28" t="n">
        <v>133189.4073498596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7.1692</v>
      </c>
      <c r="E2" t="n">
        <v>13.95</v>
      </c>
      <c r="F2" t="n">
        <v>9.35</v>
      </c>
      <c r="G2" t="n">
        <v>7.38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104.33</v>
      </c>
      <c r="Q2" t="n">
        <v>1361.67</v>
      </c>
      <c r="R2" t="n">
        <v>74.37</v>
      </c>
      <c r="S2" t="n">
        <v>25.13</v>
      </c>
      <c r="T2" t="n">
        <v>23677.38</v>
      </c>
      <c r="U2" t="n">
        <v>0.34</v>
      </c>
      <c r="V2" t="n">
        <v>0.77</v>
      </c>
      <c r="W2" t="n">
        <v>1.3</v>
      </c>
      <c r="X2" t="n">
        <v>1.53</v>
      </c>
      <c r="Y2" t="n">
        <v>1</v>
      </c>
      <c r="Z2" t="n">
        <v>10</v>
      </c>
      <c r="AA2" t="n">
        <v>129.9340028223066</v>
      </c>
      <c r="AB2" t="n">
        <v>177.7814349450422</v>
      </c>
      <c r="AC2" t="n">
        <v>160.8142243117481</v>
      </c>
      <c r="AD2" t="n">
        <v>129934.0028223066</v>
      </c>
      <c r="AE2" t="n">
        <v>177781.4349450422</v>
      </c>
      <c r="AF2" t="n">
        <v>4.852491392114236e-06</v>
      </c>
      <c r="AG2" t="n">
        <v>0.5812499999999999</v>
      </c>
      <c r="AH2" t="n">
        <v>160814.2243117481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7.6769</v>
      </c>
      <c r="E3" t="n">
        <v>13.03</v>
      </c>
      <c r="F3" t="n">
        <v>8.98</v>
      </c>
      <c r="G3" t="n">
        <v>9.289999999999999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98.15000000000001</v>
      </c>
      <c r="Q3" t="n">
        <v>1361.65</v>
      </c>
      <c r="R3" t="n">
        <v>62.63</v>
      </c>
      <c r="S3" t="n">
        <v>25.13</v>
      </c>
      <c r="T3" t="n">
        <v>17897.81</v>
      </c>
      <c r="U3" t="n">
        <v>0.4</v>
      </c>
      <c r="V3" t="n">
        <v>0.8</v>
      </c>
      <c r="W3" t="n">
        <v>1.28</v>
      </c>
      <c r="X3" t="n">
        <v>1.16</v>
      </c>
      <c r="Y3" t="n">
        <v>1</v>
      </c>
      <c r="Z3" t="n">
        <v>10</v>
      </c>
      <c r="AA3" t="n">
        <v>115.4018009781533</v>
      </c>
      <c r="AB3" t="n">
        <v>157.897835266384</v>
      </c>
      <c r="AC3" t="n">
        <v>142.8282874796073</v>
      </c>
      <c r="AD3" t="n">
        <v>115401.8009781533</v>
      </c>
      <c r="AE3" t="n">
        <v>157897.835266384</v>
      </c>
      <c r="AF3" t="n">
        <v>5.196129438169082e-06</v>
      </c>
      <c r="AG3" t="n">
        <v>0.5429166666666666</v>
      </c>
      <c r="AH3" t="n">
        <v>142828.2874796073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8.0528</v>
      </c>
      <c r="E4" t="n">
        <v>12.42</v>
      </c>
      <c r="F4" t="n">
        <v>8.74</v>
      </c>
      <c r="G4" t="n">
        <v>11.39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93.14</v>
      </c>
      <c r="Q4" t="n">
        <v>1361.56</v>
      </c>
      <c r="R4" t="n">
        <v>55.26</v>
      </c>
      <c r="S4" t="n">
        <v>25.13</v>
      </c>
      <c r="T4" t="n">
        <v>14268.8</v>
      </c>
      <c r="U4" t="n">
        <v>0.45</v>
      </c>
      <c r="V4" t="n">
        <v>0.82</v>
      </c>
      <c r="W4" t="n">
        <v>1.25</v>
      </c>
      <c r="X4" t="n">
        <v>0.91</v>
      </c>
      <c r="Y4" t="n">
        <v>1</v>
      </c>
      <c r="Z4" t="n">
        <v>10</v>
      </c>
      <c r="AA4" t="n">
        <v>105.6704532756411</v>
      </c>
      <c r="AB4" t="n">
        <v>144.5829760230524</v>
      </c>
      <c r="AC4" t="n">
        <v>130.7841797149327</v>
      </c>
      <c r="AD4" t="n">
        <v>105670.4532756411</v>
      </c>
      <c r="AE4" t="n">
        <v>144582.9760230524</v>
      </c>
      <c r="AF4" t="n">
        <v>5.450558316467322e-06</v>
      </c>
      <c r="AG4" t="n">
        <v>0.5175</v>
      </c>
      <c r="AH4" t="n">
        <v>130784.1797149328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8.337199999999999</v>
      </c>
      <c r="E5" t="n">
        <v>11.99</v>
      </c>
      <c r="F5" t="n">
        <v>8.56</v>
      </c>
      <c r="G5" t="n">
        <v>13.51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88.88</v>
      </c>
      <c r="Q5" t="n">
        <v>1361.44</v>
      </c>
      <c r="R5" t="n">
        <v>49.53</v>
      </c>
      <c r="S5" t="n">
        <v>25.13</v>
      </c>
      <c r="T5" t="n">
        <v>11443.83</v>
      </c>
      <c r="U5" t="n">
        <v>0.51</v>
      </c>
      <c r="V5" t="n">
        <v>0.84</v>
      </c>
      <c r="W5" t="n">
        <v>1.24</v>
      </c>
      <c r="X5" t="n">
        <v>0.74</v>
      </c>
      <c r="Y5" t="n">
        <v>1</v>
      </c>
      <c r="Z5" t="n">
        <v>10</v>
      </c>
      <c r="AA5" t="n">
        <v>98.48743702842273</v>
      </c>
      <c r="AB5" t="n">
        <v>134.7548563013015</v>
      </c>
      <c r="AC5" t="n">
        <v>121.8940419455699</v>
      </c>
      <c r="AD5" t="n">
        <v>98487.43702842273</v>
      </c>
      <c r="AE5" t="n">
        <v>134754.8563013015</v>
      </c>
      <c r="AF5" t="n">
        <v>5.643055185283547e-06</v>
      </c>
      <c r="AG5" t="n">
        <v>0.4995833333333333</v>
      </c>
      <c r="AH5" t="n">
        <v>121894.0419455699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8.533200000000001</v>
      </c>
      <c r="E6" t="n">
        <v>11.72</v>
      </c>
      <c r="F6" t="n">
        <v>8.460000000000001</v>
      </c>
      <c r="G6" t="n">
        <v>15.87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85.29000000000001</v>
      </c>
      <c r="Q6" t="n">
        <v>1361.38</v>
      </c>
      <c r="R6" t="n">
        <v>46.65</v>
      </c>
      <c r="S6" t="n">
        <v>25.13</v>
      </c>
      <c r="T6" t="n">
        <v>10038.19</v>
      </c>
      <c r="U6" t="n">
        <v>0.54</v>
      </c>
      <c r="V6" t="n">
        <v>0.85</v>
      </c>
      <c r="W6" t="n">
        <v>1.24</v>
      </c>
      <c r="X6" t="n">
        <v>0.64</v>
      </c>
      <c r="Y6" t="n">
        <v>1</v>
      </c>
      <c r="Z6" t="n">
        <v>10</v>
      </c>
      <c r="AA6" t="n">
        <v>93.56382739926906</v>
      </c>
      <c r="AB6" t="n">
        <v>128.0181563923702</v>
      </c>
      <c r="AC6" t="n">
        <v>115.8002832209272</v>
      </c>
      <c r="AD6" t="n">
        <v>93563.82739926905</v>
      </c>
      <c r="AE6" t="n">
        <v>128018.1563923702</v>
      </c>
      <c r="AF6" t="n">
        <v>5.775718287561959e-06</v>
      </c>
      <c r="AG6" t="n">
        <v>0.4883333333333333</v>
      </c>
      <c r="AH6" t="n">
        <v>115800.2832209272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8.739100000000001</v>
      </c>
      <c r="E7" t="n">
        <v>11.44</v>
      </c>
      <c r="F7" t="n">
        <v>8.34</v>
      </c>
      <c r="G7" t="n">
        <v>18.54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81.62</v>
      </c>
      <c r="Q7" t="n">
        <v>1361.38</v>
      </c>
      <c r="R7" t="n">
        <v>42.94</v>
      </c>
      <c r="S7" t="n">
        <v>25.13</v>
      </c>
      <c r="T7" t="n">
        <v>8206.33</v>
      </c>
      <c r="U7" t="n">
        <v>0.59</v>
      </c>
      <c r="V7" t="n">
        <v>0.86</v>
      </c>
      <c r="W7" t="n">
        <v>1.22</v>
      </c>
      <c r="X7" t="n">
        <v>0.52</v>
      </c>
      <c r="Y7" t="n">
        <v>1</v>
      </c>
      <c r="Z7" t="n">
        <v>10</v>
      </c>
      <c r="AA7" t="n">
        <v>88.63088709725825</v>
      </c>
      <c r="AB7" t="n">
        <v>121.2686898451955</v>
      </c>
      <c r="AC7" t="n">
        <v>109.694976288077</v>
      </c>
      <c r="AD7" t="n">
        <v>88630.88709725825</v>
      </c>
      <c r="AE7" t="n">
        <v>121268.6898451955</v>
      </c>
      <c r="AF7" t="n">
        <v>5.915082230210557e-06</v>
      </c>
      <c r="AG7" t="n">
        <v>0.4766666666666666</v>
      </c>
      <c r="AH7" t="n">
        <v>109694.976288077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8.8443</v>
      </c>
      <c r="E8" t="n">
        <v>11.31</v>
      </c>
      <c r="F8" t="n">
        <v>8.300000000000001</v>
      </c>
      <c r="G8" t="n">
        <v>20.74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19</v>
      </c>
      <c r="N8" t="n">
        <v>25.93</v>
      </c>
      <c r="O8" t="n">
        <v>19045.63</v>
      </c>
      <c r="P8" t="n">
        <v>78.63</v>
      </c>
      <c r="Q8" t="n">
        <v>1361.39</v>
      </c>
      <c r="R8" t="n">
        <v>41.64</v>
      </c>
      <c r="S8" t="n">
        <v>25.13</v>
      </c>
      <c r="T8" t="n">
        <v>7571.3</v>
      </c>
      <c r="U8" t="n">
        <v>0.6</v>
      </c>
      <c r="V8" t="n">
        <v>0.87</v>
      </c>
      <c r="W8" t="n">
        <v>1.22</v>
      </c>
      <c r="X8" t="n">
        <v>0.48</v>
      </c>
      <c r="Y8" t="n">
        <v>1</v>
      </c>
      <c r="Z8" t="n">
        <v>10</v>
      </c>
      <c r="AA8" t="n">
        <v>85.59786697088634</v>
      </c>
      <c r="AB8" t="n">
        <v>117.1187779008912</v>
      </c>
      <c r="AC8" t="n">
        <v>105.9411261152978</v>
      </c>
      <c r="AD8" t="n">
        <v>85597.86697088635</v>
      </c>
      <c r="AE8" t="n">
        <v>117118.7779008912</v>
      </c>
      <c r="AF8" t="n">
        <v>5.986287119800806e-06</v>
      </c>
      <c r="AG8" t="n">
        <v>0.47125</v>
      </c>
      <c r="AH8" t="n">
        <v>105941.1261152978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8.9612</v>
      </c>
      <c r="E9" t="n">
        <v>11.16</v>
      </c>
      <c r="F9" t="n">
        <v>8.24</v>
      </c>
      <c r="G9" t="n">
        <v>23.55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13</v>
      </c>
      <c r="N9" t="n">
        <v>26.03</v>
      </c>
      <c r="O9" t="n">
        <v>19088.72</v>
      </c>
      <c r="P9" t="n">
        <v>75.44</v>
      </c>
      <c r="Q9" t="n">
        <v>1361.34</v>
      </c>
      <c r="R9" t="n">
        <v>39.53</v>
      </c>
      <c r="S9" t="n">
        <v>25.13</v>
      </c>
      <c r="T9" t="n">
        <v>6531.79</v>
      </c>
      <c r="U9" t="n">
        <v>0.64</v>
      </c>
      <c r="V9" t="n">
        <v>0.87</v>
      </c>
      <c r="W9" t="n">
        <v>1.22</v>
      </c>
      <c r="X9" t="n">
        <v>0.42</v>
      </c>
      <c r="Y9" t="n">
        <v>1</v>
      </c>
      <c r="Z9" t="n">
        <v>10</v>
      </c>
      <c r="AA9" t="n">
        <v>82.32921180092623</v>
      </c>
      <c r="AB9" t="n">
        <v>112.6464596944653</v>
      </c>
      <c r="AC9" t="n">
        <v>101.8956396815536</v>
      </c>
      <c r="AD9" t="n">
        <v>82329.21180092623</v>
      </c>
      <c r="AE9" t="n">
        <v>112646.4596944653</v>
      </c>
      <c r="AF9" t="n">
        <v>6.065411184374001e-06</v>
      </c>
      <c r="AG9" t="n">
        <v>0.465</v>
      </c>
      <c r="AH9" t="n">
        <v>101895.6396815536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9.0063</v>
      </c>
      <c r="E10" t="n">
        <v>11.1</v>
      </c>
      <c r="F10" t="n">
        <v>8.220000000000001</v>
      </c>
      <c r="G10" t="n">
        <v>24.65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5</v>
      </c>
      <c r="N10" t="n">
        <v>26.13</v>
      </c>
      <c r="O10" t="n">
        <v>19131.85</v>
      </c>
      <c r="P10" t="n">
        <v>74.01000000000001</v>
      </c>
      <c r="Q10" t="n">
        <v>1361.41</v>
      </c>
      <c r="R10" t="n">
        <v>38.46</v>
      </c>
      <c r="S10" t="n">
        <v>25.13</v>
      </c>
      <c r="T10" t="n">
        <v>6001.66</v>
      </c>
      <c r="U10" t="n">
        <v>0.65</v>
      </c>
      <c r="V10" t="n">
        <v>0.88</v>
      </c>
      <c r="W10" t="n">
        <v>1.23</v>
      </c>
      <c r="X10" t="n">
        <v>0.4</v>
      </c>
      <c r="Y10" t="n">
        <v>1</v>
      </c>
      <c r="Z10" t="n">
        <v>10</v>
      </c>
      <c r="AA10" t="n">
        <v>80.9809861921193</v>
      </c>
      <c r="AB10" t="n">
        <v>110.8017579369806</v>
      </c>
      <c r="AC10" t="n">
        <v>100.2269936707475</v>
      </c>
      <c r="AD10" t="n">
        <v>80980.98619211931</v>
      </c>
      <c r="AE10" t="n">
        <v>110801.7579369805</v>
      </c>
      <c r="AF10" t="n">
        <v>6.095937234949288e-06</v>
      </c>
      <c r="AG10" t="n">
        <v>0.4625</v>
      </c>
      <c r="AH10" t="n">
        <v>100226.9936707475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9.013999999999999</v>
      </c>
      <c r="E11" t="n">
        <v>11.09</v>
      </c>
      <c r="F11" t="n">
        <v>8.210000000000001</v>
      </c>
      <c r="G11" t="n">
        <v>24.62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</v>
      </c>
      <c r="N11" t="n">
        <v>26.23</v>
      </c>
      <c r="O11" t="n">
        <v>19175.02</v>
      </c>
      <c r="P11" t="n">
        <v>74.05</v>
      </c>
      <c r="Q11" t="n">
        <v>1361.43</v>
      </c>
      <c r="R11" t="n">
        <v>38.05</v>
      </c>
      <c r="S11" t="n">
        <v>25.13</v>
      </c>
      <c r="T11" t="n">
        <v>5794.32</v>
      </c>
      <c r="U11" t="n">
        <v>0.66</v>
      </c>
      <c r="V11" t="n">
        <v>0.88</v>
      </c>
      <c r="W11" t="n">
        <v>1.23</v>
      </c>
      <c r="X11" t="n">
        <v>0.39</v>
      </c>
      <c r="Y11" t="n">
        <v>1</v>
      </c>
      <c r="Z11" t="n">
        <v>10</v>
      </c>
      <c r="AA11" t="n">
        <v>80.89905549942192</v>
      </c>
      <c r="AB11" t="n">
        <v>110.689656748705</v>
      </c>
      <c r="AC11" t="n">
        <v>100.1255912625459</v>
      </c>
      <c r="AD11" t="n">
        <v>80899.05549942191</v>
      </c>
      <c r="AE11" t="n">
        <v>110689.656748705</v>
      </c>
      <c r="AF11" t="n">
        <v>6.101148999681655e-06</v>
      </c>
      <c r="AG11" t="n">
        <v>0.4620833333333333</v>
      </c>
      <c r="AH11" t="n">
        <v>100125.5912625459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9.0124</v>
      </c>
      <c r="E12" t="n">
        <v>11.1</v>
      </c>
      <c r="F12" t="n">
        <v>8.210000000000001</v>
      </c>
      <c r="G12" t="n">
        <v>24.62</v>
      </c>
      <c r="H12" t="n">
        <v>0.4</v>
      </c>
      <c r="I12" t="n">
        <v>20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74.19</v>
      </c>
      <c r="Q12" t="n">
        <v>1361.43</v>
      </c>
      <c r="R12" t="n">
        <v>38.07</v>
      </c>
      <c r="S12" t="n">
        <v>25.13</v>
      </c>
      <c r="T12" t="n">
        <v>5806.32</v>
      </c>
      <c r="U12" t="n">
        <v>0.66</v>
      </c>
      <c r="V12" t="n">
        <v>0.88</v>
      </c>
      <c r="W12" t="n">
        <v>1.23</v>
      </c>
      <c r="X12" t="n">
        <v>0.39</v>
      </c>
      <c r="Y12" t="n">
        <v>1</v>
      </c>
      <c r="Z12" t="n">
        <v>10</v>
      </c>
      <c r="AA12" t="n">
        <v>81.00097679486205</v>
      </c>
      <c r="AB12" t="n">
        <v>110.8291099615763</v>
      </c>
      <c r="AC12" t="n">
        <v>100.2517352565047</v>
      </c>
      <c r="AD12" t="n">
        <v>81000.97679486206</v>
      </c>
      <c r="AE12" t="n">
        <v>110829.1099615763</v>
      </c>
      <c r="AF12" t="n">
        <v>6.100066035581423e-06</v>
      </c>
      <c r="AG12" t="n">
        <v>0.4625</v>
      </c>
      <c r="AH12" t="n">
        <v>100251.7352565047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6.4207</v>
      </c>
      <c r="E2" t="n">
        <v>15.57</v>
      </c>
      <c r="F2" t="n">
        <v>9.68</v>
      </c>
      <c r="G2" t="n">
        <v>6.31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126.35</v>
      </c>
      <c r="Q2" t="n">
        <v>1361.9</v>
      </c>
      <c r="R2" t="n">
        <v>84.66</v>
      </c>
      <c r="S2" t="n">
        <v>25.13</v>
      </c>
      <c r="T2" t="n">
        <v>28739.42</v>
      </c>
      <c r="U2" t="n">
        <v>0.3</v>
      </c>
      <c r="V2" t="n">
        <v>0.74</v>
      </c>
      <c r="W2" t="n">
        <v>1.33</v>
      </c>
      <c r="X2" t="n">
        <v>1.86</v>
      </c>
      <c r="Y2" t="n">
        <v>1</v>
      </c>
      <c r="Z2" t="n">
        <v>10</v>
      </c>
      <c r="AA2" t="n">
        <v>170.5302558213837</v>
      </c>
      <c r="AB2" t="n">
        <v>233.3270192786329</v>
      </c>
      <c r="AC2" t="n">
        <v>211.0586160352759</v>
      </c>
      <c r="AD2" t="n">
        <v>170530.2558213837</v>
      </c>
      <c r="AE2" t="n">
        <v>233327.0192786329</v>
      </c>
      <c r="AF2" t="n">
        <v>3.950624488180707e-06</v>
      </c>
      <c r="AG2" t="n">
        <v>0.64875</v>
      </c>
      <c r="AH2" t="n">
        <v>211058.6160352759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7.0169</v>
      </c>
      <c r="E3" t="n">
        <v>14.25</v>
      </c>
      <c r="F3" t="n">
        <v>9.210000000000001</v>
      </c>
      <c r="G3" t="n">
        <v>8.01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118.48</v>
      </c>
      <c r="Q3" t="n">
        <v>1361.83</v>
      </c>
      <c r="R3" t="n">
        <v>70.04000000000001</v>
      </c>
      <c r="S3" t="n">
        <v>25.13</v>
      </c>
      <c r="T3" t="n">
        <v>21545.84</v>
      </c>
      <c r="U3" t="n">
        <v>0.36</v>
      </c>
      <c r="V3" t="n">
        <v>0.78</v>
      </c>
      <c r="W3" t="n">
        <v>1.29</v>
      </c>
      <c r="X3" t="n">
        <v>1.39</v>
      </c>
      <c r="Y3" t="n">
        <v>1</v>
      </c>
      <c r="Z3" t="n">
        <v>10</v>
      </c>
      <c r="AA3" t="n">
        <v>147.5372363195096</v>
      </c>
      <c r="AB3" t="n">
        <v>201.8669556157555</v>
      </c>
      <c r="AC3" t="n">
        <v>182.6010566938968</v>
      </c>
      <c r="AD3" t="n">
        <v>147537.2363195096</v>
      </c>
      <c r="AE3" t="n">
        <v>201866.9556157555</v>
      </c>
      <c r="AF3" t="n">
        <v>4.31746335619406e-06</v>
      </c>
      <c r="AG3" t="n">
        <v>0.59375</v>
      </c>
      <c r="AH3" t="n">
        <v>182601.0566938968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7.4462</v>
      </c>
      <c r="E4" t="n">
        <v>13.43</v>
      </c>
      <c r="F4" t="n">
        <v>8.91</v>
      </c>
      <c r="G4" t="n">
        <v>9.720000000000001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113.03</v>
      </c>
      <c r="Q4" t="n">
        <v>1361.62</v>
      </c>
      <c r="R4" t="n">
        <v>60.43</v>
      </c>
      <c r="S4" t="n">
        <v>25.13</v>
      </c>
      <c r="T4" t="n">
        <v>16808.86</v>
      </c>
      <c r="U4" t="n">
        <v>0.42</v>
      </c>
      <c r="V4" t="n">
        <v>0.8100000000000001</v>
      </c>
      <c r="W4" t="n">
        <v>1.28</v>
      </c>
      <c r="X4" t="n">
        <v>1.09</v>
      </c>
      <c r="Y4" t="n">
        <v>1</v>
      </c>
      <c r="Z4" t="n">
        <v>10</v>
      </c>
      <c r="AA4" t="n">
        <v>133.61140728837</v>
      </c>
      <c r="AB4" t="n">
        <v>182.8130219711427</v>
      </c>
      <c r="AC4" t="n">
        <v>165.365603733956</v>
      </c>
      <c r="AD4" t="n">
        <v>133611.40728837</v>
      </c>
      <c r="AE4" t="n">
        <v>182813.0219711427</v>
      </c>
      <c r="AF4" t="n">
        <v>4.581609491783011e-06</v>
      </c>
      <c r="AG4" t="n">
        <v>0.5595833333333333</v>
      </c>
      <c r="AH4" t="n">
        <v>165365.603733956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7.7418</v>
      </c>
      <c r="E5" t="n">
        <v>12.92</v>
      </c>
      <c r="F5" t="n">
        <v>8.74</v>
      </c>
      <c r="G5" t="n">
        <v>11.39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108.85</v>
      </c>
      <c r="Q5" t="n">
        <v>1361.6</v>
      </c>
      <c r="R5" t="n">
        <v>55.31</v>
      </c>
      <c r="S5" t="n">
        <v>25.13</v>
      </c>
      <c r="T5" t="n">
        <v>14297.15</v>
      </c>
      <c r="U5" t="n">
        <v>0.45</v>
      </c>
      <c r="V5" t="n">
        <v>0.82</v>
      </c>
      <c r="W5" t="n">
        <v>1.25</v>
      </c>
      <c r="X5" t="n">
        <v>0.91</v>
      </c>
      <c r="Y5" t="n">
        <v>1</v>
      </c>
      <c r="Z5" t="n">
        <v>10</v>
      </c>
      <c r="AA5" t="n">
        <v>124.7965325082459</v>
      </c>
      <c r="AB5" t="n">
        <v>170.7521214121538</v>
      </c>
      <c r="AC5" t="n">
        <v>154.4557785967328</v>
      </c>
      <c r="AD5" t="n">
        <v>124796.5325082459</v>
      </c>
      <c r="AE5" t="n">
        <v>170752.1214121538</v>
      </c>
      <c r="AF5" t="n">
        <v>4.763490688335757e-06</v>
      </c>
      <c r="AG5" t="n">
        <v>0.5383333333333333</v>
      </c>
      <c r="AH5" t="n">
        <v>154455.7785967328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7.9902</v>
      </c>
      <c r="E6" t="n">
        <v>12.52</v>
      </c>
      <c r="F6" t="n">
        <v>8.6</v>
      </c>
      <c r="G6" t="n">
        <v>13.22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105.43</v>
      </c>
      <c r="Q6" t="n">
        <v>1361.53</v>
      </c>
      <c r="R6" t="n">
        <v>50.72</v>
      </c>
      <c r="S6" t="n">
        <v>25.13</v>
      </c>
      <c r="T6" t="n">
        <v>12033.76</v>
      </c>
      <c r="U6" t="n">
        <v>0.5</v>
      </c>
      <c r="V6" t="n">
        <v>0.84</v>
      </c>
      <c r="W6" t="n">
        <v>1.25</v>
      </c>
      <c r="X6" t="n">
        <v>0.77</v>
      </c>
      <c r="Y6" t="n">
        <v>1</v>
      </c>
      <c r="Z6" t="n">
        <v>10</v>
      </c>
      <c r="AA6" t="n">
        <v>117.9695824753704</v>
      </c>
      <c r="AB6" t="n">
        <v>161.4111871933992</v>
      </c>
      <c r="AC6" t="n">
        <v>146.0063300297297</v>
      </c>
      <c r="AD6" t="n">
        <v>117969.5824753704</v>
      </c>
      <c r="AE6" t="n">
        <v>161411.1871933992</v>
      </c>
      <c r="AF6" t="n">
        <v>4.916329961758295e-06</v>
      </c>
      <c r="AG6" t="n">
        <v>0.5216666666666666</v>
      </c>
      <c r="AH6" t="n">
        <v>146006.3300297297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8.1831</v>
      </c>
      <c r="E7" t="n">
        <v>12.22</v>
      </c>
      <c r="F7" t="n">
        <v>8.49</v>
      </c>
      <c r="G7" t="n">
        <v>14.98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102.1</v>
      </c>
      <c r="Q7" t="n">
        <v>1361.57</v>
      </c>
      <c r="R7" t="n">
        <v>47.43</v>
      </c>
      <c r="S7" t="n">
        <v>25.13</v>
      </c>
      <c r="T7" t="n">
        <v>10417.49</v>
      </c>
      <c r="U7" t="n">
        <v>0.53</v>
      </c>
      <c r="V7" t="n">
        <v>0.85</v>
      </c>
      <c r="W7" t="n">
        <v>1.23</v>
      </c>
      <c r="X7" t="n">
        <v>0.67</v>
      </c>
      <c r="Y7" t="n">
        <v>1</v>
      </c>
      <c r="Z7" t="n">
        <v>10</v>
      </c>
      <c r="AA7" t="n">
        <v>112.4972844060205</v>
      </c>
      <c r="AB7" t="n">
        <v>153.9237475541662</v>
      </c>
      <c r="AC7" t="n">
        <v>139.2334811209752</v>
      </c>
      <c r="AD7" t="n">
        <v>112497.2844060205</v>
      </c>
      <c r="AE7" t="n">
        <v>153923.7475541662</v>
      </c>
      <c r="AF7" t="n">
        <v>5.035020363703575e-06</v>
      </c>
      <c r="AG7" t="n">
        <v>0.5091666666666667</v>
      </c>
      <c r="AH7" t="n">
        <v>139233.4811209752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8.3461</v>
      </c>
      <c r="E8" t="n">
        <v>11.98</v>
      </c>
      <c r="F8" t="n">
        <v>8.4</v>
      </c>
      <c r="G8" t="n">
        <v>16.79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</v>
      </c>
      <c r="Q8" t="n">
        <v>1361.52</v>
      </c>
      <c r="R8" t="n">
        <v>44.59</v>
      </c>
      <c r="S8" t="n">
        <v>25.13</v>
      </c>
      <c r="T8" t="n">
        <v>9015.139999999999</v>
      </c>
      <c r="U8" t="n">
        <v>0.5600000000000001</v>
      </c>
      <c r="V8" t="n">
        <v>0.86</v>
      </c>
      <c r="W8" t="n">
        <v>1.23</v>
      </c>
      <c r="X8" t="n">
        <v>0.58</v>
      </c>
      <c r="Y8" t="n">
        <v>1</v>
      </c>
      <c r="Z8" t="n">
        <v>10</v>
      </c>
      <c r="AA8" t="n">
        <v>108.3181814826343</v>
      </c>
      <c r="AB8" t="n">
        <v>148.2057145653832</v>
      </c>
      <c r="AC8" t="n">
        <v>134.0611691753301</v>
      </c>
      <c r="AD8" t="n">
        <v>108318.1814826343</v>
      </c>
      <c r="AE8" t="n">
        <v>148205.7145653832</v>
      </c>
      <c r="AF8" t="n">
        <v>5.135313445699845e-06</v>
      </c>
      <c r="AG8" t="n">
        <v>0.4991666666666667</v>
      </c>
      <c r="AH8" t="n">
        <v>134061.1691753301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8.457700000000001</v>
      </c>
      <c r="E9" t="n">
        <v>11.82</v>
      </c>
      <c r="F9" t="n">
        <v>8.35</v>
      </c>
      <c r="G9" t="n">
        <v>18.56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96.72</v>
      </c>
      <c r="Q9" t="n">
        <v>1361.49</v>
      </c>
      <c r="R9" t="n">
        <v>43.01</v>
      </c>
      <c r="S9" t="n">
        <v>25.13</v>
      </c>
      <c r="T9" t="n">
        <v>8241.75</v>
      </c>
      <c r="U9" t="n">
        <v>0.58</v>
      </c>
      <c r="V9" t="n">
        <v>0.86</v>
      </c>
      <c r="W9" t="n">
        <v>1.23</v>
      </c>
      <c r="X9" t="n">
        <v>0.53</v>
      </c>
      <c r="Y9" t="n">
        <v>1</v>
      </c>
      <c r="Z9" t="n">
        <v>10</v>
      </c>
      <c r="AA9" t="n">
        <v>104.6992018985669</v>
      </c>
      <c r="AB9" t="n">
        <v>143.2540670403534</v>
      </c>
      <c r="AC9" t="n">
        <v>129.5820999404067</v>
      </c>
      <c r="AD9" t="n">
        <v>104699.2018985669</v>
      </c>
      <c r="AE9" t="n">
        <v>143254.0670403534</v>
      </c>
      <c r="AF9" t="n">
        <v>5.203980365643305e-06</v>
      </c>
      <c r="AG9" t="n">
        <v>0.4925</v>
      </c>
      <c r="AH9" t="n">
        <v>129582.0999404067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8.5868</v>
      </c>
      <c r="E10" t="n">
        <v>11.65</v>
      </c>
      <c r="F10" t="n">
        <v>8.279999999999999</v>
      </c>
      <c r="G10" t="n">
        <v>20.71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94.27</v>
      </c>
      <c r="Q10" t="n">
        <v>1361.47</v>
      </c>
      <c r="R10" t="n">
        <v>41.35</v>
      </c>
      <c r="S10" t="n">
        <v>25.13</v>
      </c>
      <c r="T10" t="n">
        <v>7425.17</v>
      </c>
      <c r="U10" t="n">
        <v>0.61</v>
      </c>
      <c r="V10" t="n">
        <v>0.87</v>
      </c>
      <c r="W10" t="n">
        <v>1.21</v>
      </c>
      <c r="X10" t="n">
        <v>0.46</v>
      </c>
      <c r="Y10" t="n">
        <v>1</v>
      </c>
      <c r="Z10" t="n">
        <v>10</v>
      </c>
      <c r="AA10" t="n">
        <v>101.2867319149203</v>
      </c>
      <c r="AB10" t="n">
        <v>138.58497506118</v>
      </c>
      <c r="AC10" t="n">
        <v>125.3586195466123</v>
      </c>
      <c r="AD10" t="n">
        <v>101286.7319149203</v>
      </c>
      <c r="AE10" t="n">
        <v>138584.97506118</v>
      </c>
      <c r="AF10" t="n">
        <v>5.283414947764277e-06</v>
      </c>
      <c r="AG10" t="n">
        <v>0.4854166666666667</v>
      </c>
      <c r="AH10" t="n">
        <v>125358.6195466123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8.6653</v>
      </c>
      <c r="E11" t="n">
        <v>11.54</v>
      </c>
      <c r="F11" t="n">
        <v>8.25</v>
      </c>
      <c r="G11" t="n">
        <v>22.51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91.31999999999999</v>
      </c>
      <c r="Q11" t="n">
        <v>1361.36</v>
      </c>
      <c r="R11" t="n">
        <v>40.2</v>
      </c>
      <c r="S11" t="n">
        <v>25.13</v>
      </c>
      <c r="T11" t="n">
        <v>6861.35</v>
      </c>
      <c r="U11" t="n">
        <v>0.63</v>
      </c>
      <c r="V11" t="n">
        <v>0.87</v>
      </c>
      <c r="W11" t="n">
        <v>1.21</v>
      </c>
      <c r="X11" t="n">
        <v>0.43</v>
      </c>
      <c r="Y11" t="n">
        <v>1</v>
      </c>
      <c r="Z11" t="n">
        <v>10</v>
      </c>
      <c r="AA11" t="n">
        <v>98.39468772030484</v>
      </c>
      <c r="AB11" t="n">
        <v>134.627952606124</v>
      </c>
      <c r="AC11" t="n">
        <v>121.7792497609497</v>
      </c>
      <c r="AD11" t="n">
        <v>98394.68772030485</v>
      </c>
      <c r="AE11" t="n">
        <v>134627.952606124</v>
      </c>
      <c r="AF11" t="n">
        <v>5.331715603817696e-06</v>
      </c>
      <c r="AG11" t="n">
        <v>0.4808333333333333</v>
      </c>
      <c r="AH11" t="n">
        <v>121779.2497609497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8.765700000000001</v>
      </c>
      <c r="E12" t="n">
        <v>11.41</v>
      </c>
      <c r="F12" t="n">
        <v>8.199999999999999</v>
      </c>
      <c r="G12" t="n">
        <v>24.58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88.67</v>
      </c>
      <c r="Q12" t="n">
        <v>1361.44</v>
      </c>
      <c r="R12" t="n">
        <v>38.26</v>
      </c>
      <c r="S12" t="n">
        <v>25.13</v>
      </c>
      <c r="T12" t="n">
        <v>5901.88</v>
      </c>
      <c r="U12" t="n">
        <v>0.66</v>
      </c>
      <c r="V12" t="n">
        <v>0.88</v>
      </c>
      <c r="W12" t="n">
        <v>1.21</v>
      </c>
      <c r="X12" t="n">
        <v>0.37</v>
      </c>
      <c r="Y12" t="n">
        <v>1</v>
      </c>
      <c r="Z12" t="n">
        <v>10</v>
      </c>
      <c r="AA12" t="n">
        <v>95.42226409092453</v>
      </c>
      <c r="AB12" t="n">
        <v>130.5609514623323</v>
      </c>
      <c r="AC12" t="n">
        <v>118.1003974982482</v>
      </c>
      <c r="AD12" t="n">
        <v>95422.26409092452</v>
      </c>
      <c r="AE12" t="n">
        <v>130560.9514623323</v>
      </c>
      <c r="AF12" t="n">
        <v>5.393491219967547e-06</v>
      </c>
      <c r="AG12" t="n">
        <v>0.4754166666666667</v>
      </c>
      <c r="AH12" t="n">
        <v>118100.3974982482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8.855399999999999</v>
      </c>
      <c r="E13" t="n">
        <v>11.29</v>
      </c>
      <c r="F13" t="n">
        <v>8.15</v>
      </c>
      <c r="G13" t="n">
        <v>27.18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14</v>
      </c>
      <c r="N13" t="n">
        <v>37.69</v>
      </c>
      <c r="O13" t="n">
        <v>23651.38</v>
      </c>
      <c r="P13" t="n">
        <v>85.42</v>
      </c>
      <c r="Q13" t="n">
        <v>1361.35</v>
      </c>
      <c r="R13" t="n">
        <v>37.02</v>
      </c>
      <c r="S13" t="n">
        <v>25.13</v>
      </c>
      <c r="T13" t="n">
        <v>5291.27</v>
      </c>
      <c r="U13" t="n">
        <v>0.68</v>
      </c>
      <c r="V13" t="n">
        <v>0.88</v>
      </c>
      <c r="W13" t="n">
        <v>1.21</v>
      </c>
      <c r="X13" t="n">
        <v>0.33</v>
      </c>
      <c r="Y13" t="n">
        <v>1</v>
      </c>
      <c r="Z13" t="n">
        <v>10</v>
      </c>
      <c r="AA13" t="n">
        <v>92.25640622294584</v>
      </c>
      <c r="AB13" t="n">
        <v>126.2292850595742</v>
      </c>
      <c r="AC13" t="n">
        <v>114.182139257436</v>
      </c>
      <c r="AD13" t="n">
        <v>92256.40622294584</v>
      </c>
      <c r="AE13" t="n">
        <v>126229.2850595742</v>
      </c>
      <c r="AF13" t="n">
        <v>5.448683179814573e-06</v>
      </c>
      <c r="AG13" t="n">
        <v>0.4704166666666666</v>
      </c>
      <c r="AH13" t="n">
        <v>114182.139257436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8.881</v>
      </c>
      <c r="E14" t="n">
        <v>11.26</v>
      </c>
      <c r="F14" t="n">
        <v>8.16</v>
      </c>
      <c r="G14" t="n">
        <v>28.8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83.84</v>
      </c>
      <c r="Q14" t="n">
        <v>1361.34</v>
      </c>
      <c r="R14" t="n">
        <v>36.92</v>
      </c>
      <c r="S14" t="n">
        <v>25.13</v>
      </c>
      <c r="T14" t="n">
        <v>5247.42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91.06802817008008</v>
      </c>
      <c r="AB14" t="n">
        <v>124.6032937801045</v>
      </c>
      <c r="AC14" t="n">
        <v>112.7113303035853</v>
      </c>
      <c r="AD14" t="n">
        <v>91068.02817008008</v>
      </c>
      <c r="AE14" t="n">
        <v>124603.2937801045</v>
      </c>
      <c r="AF14" t="n">
        <v>5.464434731342822e-06</v>
      </c>
      <c r="AG14" t="n">
        <v>0.4691666666666667</v>
      </c>
      <c r="AH14" t="n">
        <v>112711.3303035853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8.9171</v>
      </c>
      <c r="E15" t="n">
        <v>11.21</v>
      </c>
      <c r="F15" t="n">
        <v>8.15</v>
      </c>
      <c r="G15" t="n">
        <v>30.56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4</v>
      </c>
      <c r="N15" t="n">
        <v>37.95</v>
      </c>
      <c r="O15" t="n">
        <v>23745.63</v>
      </c>
      <c r="P15" t="n">
        <v>82.8</v>
      </c>
      <c r="Q15" t="n">
        <v>1361.5</v>
      </c>
      <c r="R15" t="n">
        <v>36.42</v>
      </c>
      <c r="S15" t="n">
        <v>25.13</v>
      </c>
      <c r="T15" t="n">
        <v>5001.78</v>
      </c>
      <c r="U15" t="n">
        <v>0.6899999999999999</v>
      </c>
      <c r="V15" t="n">
        <v>0.88</v>
      </c>
      <c r="W15" t="n">
        <v>1.22</v>
      </c>
      <c r="X15" t="n">
        <v>0.33</v>
      </c>
      <c r="Y15" t="n">
        <v>1</v>
      </c>
      <c r="Z15" t="n">
        <v>10</v>
      </c>
      <c r="AA15" t="n">
        <v>90.02507865476298</v>
      </c>
      <c r="AB15" t="n">
        <v>123.1762842415631</v>
      </c>
      <c r="AC15" t="n">
        <v>111.4205125525813</v>
      </c>
      <c r="AD15" t="n">
        <v>90025.07865476298</v>
      </c>
      <c r="AE15" t="n">
        <v>123176.2842415631</v>
      </c>
      <c r="AF15" t="n">
        <v>5.486646880177579e-06</v>
      </c>
      <c r="AG15" t="n">
        <v>0.4670833333333334</v>
      </c>
      <c r="AH15" t="n">
        <v>111420.5125525813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8.909599999999999</v>
      </c>
      <c r="E16" t="n">
        <v>11.22</v>
      </c>
      <c r="F16" t="n">
        <v>8.16</v>
      </c>
      <c r="G16" t="n">
        <v>30.6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83.22</v>
      </c>
      <c r="Q16" t="n">
        <v>1361.38</v>
      </c>
      <c r="R16" t="n">
        <v>36.69</v>
      </c>
      <c r="S16" t="n">
        <v>25.13</v>
      </c>
      <c r="T16" t="n">
        <v>5135.45</v>
      </c>
      <c r="U16" t="n">
        <v>0.6899999999999999</v>
      </c>
      <c r="V16" t="n">
        <v>0.88</v>
      </c>
      <c r="W16" t="n">
        <v>1.23</v>
      </c>
      <c r="X16" t="n">
        <v>0.34</v>
      </c>
      <c r="Y16" t="n">
        <v>1</v>
      </c>
      <c r="Z16" t="n">
        <v>10</v>
      </c>
      <c r="AA16" t="n">
        <v>90.39856998833366</v>
      </c>
      <c r="AB16" t="n">
        <v>123.687311561429</v>
      </c>
      <c r="AC16" t="n">
        <v>111.8827681422707</v>
      </c>
      <c r="AD16" t="n">
        <v>90398.56998833366</v>
      </c>
      <c r="AE16" t="n">
        <v>123687.311561429</v>
      </c>
      <c r="AF16" t="n">
        <v>5.482032167815786e-06</v>
      </c>
      <c r="AG16" t="n">
        <v>0.4675</v>
      </c>
      <c r="AH16" t="n">
        <v>111882.7681422708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8.9093</v>
      </c>
      <c r="E17" t="n">
        <v>11.22</v>
      </c>
      <c r="F17" t="n">
        <v>8.16</v>
      </c>
      <c r="G17" t="n">
        <v>30.6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83.16</v>
      </c>
      <c r="Q17" t="n">
        <v>1361.38</v>
      </c>
      <c r="R17" t="n">
        <v>36.71</v>
      </c>
      <c r="S17" t="n">
        <v>25.13</v>
      </c>
      <c r="T17" t="n">
        <v>5144.8</v>
      </c>
      <c r="U17" t="n">
        <v>0.68</v>
      </c>
      <c r="V17" t="n">
        <v>0.88</v>
      </c>
      <c r="W17" t="n">
        <v>1.23</v>
      </c>
      <c r="X17" t="n">
        <v>0.34</v>
      </c>
      <c r="Y17" t="n">
        <v>1</v>
      </c>
      <c r="Z17" t="n">
        <v>10</v>
      </c>
      <c r="AA17" t="n">
        <v>90.3647801043803</v>
      </c>
      <c r="AB17" t="n">
        <v>123.6410787514995</v>
      </c>
      <c r="AC17" t="n">
        <v>111.8409477268328</v>
      </c>
      <c r="AD17" t="n">
        <v>90364.7801043803</v>
      </c>
      <c r="AE17" t="n">
        <v>123641.0787514995</v>
      </c>
      <c r="AF17" t="n">
        <v>5.481847579321316e-06</v>
      </c>
      <c r="AG17" t="n">
        <v>0.4675</v>
      </c>
      <c r="AH17" t="n">
        <v>111840.9477268328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7.9644</v>
      </c>
      <c r="E2" t="n">
        <v>12.56</v>
      </c>
      <c r="F2" t="n">
        <v>9.039999999999999</v>
      </c>
      <c r="G2" t="n">
        <v>9.039999999999999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58</v>
      </c>
      <c r="N2" t="n">
        <v>16.65</v>
      </c>
      <c r="O2" t="n">
        <v>14546.17</v>
      </c>
      <c r="P2" t="n">
        <v>81.56999999999999</v>
      </c>
      <c r="Q2" t="n">
        <v>1361.81</v>
      </c>
      <c r="R2" t="n">
        <v>64.31999999999999</v>
      </c>
      <c r="S2" t="n">
        <v>25.13</v>
      </c>
      <c r="T2" t="n">
        <v>18729.86</v>
      </c>
      <c r="U2" t="n">
        <v>0.39</v>
      </c>
      <c r="V2" t="n">
        <v>0.8</v>
      </c>
      <c r="W2" t="n">
        <v>1.29</v>
      </c>
      <c r="X2" t="n">
        <v>1.22</v>
      </c>
      <c r="Y2" t="n">
        <v>1</v>
      </c>
      <c r="Z2" t="n">
        <v>10</v>
      </c>
      <c r="AA2" t="n">
        <v>95.61692700206562</v>
      </c>
      <c r="AB2" t="n">
        <v>130.827297845277</v>
      </c>
      <c r="AC2" t="n">
        <v>118.3413241562242</v>
      </c>
      <c r="AD2" t="n">
        <v>95616.92700206563</v>
      </c>
      <c r="AE2" t="n">
        <v>130827.297845277</v>
      </c>
      <c r="AF2" t="n">
        <v>6.109142240212444e-06</v>
      </c>
      <c r="AG2" t="n">
        <v>0.5233333333333333</v>
      </c>
      <c r="AH2" t="n">
        <v>118341.3241562242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8.418699999999999</v>
      </c>
      <c r="E3" t="n">
        <v>11.88</v>
      </c>
      <c r="F3" t="n">
        <v>8.720000000000001</v>
      </c>
      <c r="G3" t="n">
        <v>11.63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75.48999999999999</v>
      </c>
      <c r="Q3" t="n">
        <v>1361.77</v>
      </c>
      <c r="R3" t="n">
        <v>54.51</v>
      </c>
      <c r="S3" t="n">
        <v>25.13</v>
      </c>
      <c r="T3" t="n">
        <v>13899.28</v>
      </c>
      <c r="U3" t="n">
        <v>0.46</v>
      </c>
      <c r="V3" t="n">
        <v>0.83</v>
      </c>
      <c r="W3" t="n">
        <v>1.26</v>
      </c>
      <c r="X3" t="n">
        <v>0.9</v>
      </c>
      <c r="Y3" t="n">
        <v>1</v>
      </c>
      <c r="Z3" t="n">
        <v>10</v>
      </c>
      <c r="AA3" t="n">
        <v>85.34789758470431</v>
      </c>
      <c r="AB3" t="n">
        <v>116.7767587588461</v>
      </c>
      <c r="AC3" t="n">
        <v>105.6317488001424</v>
      </c>
      <c r="AD3" t="n">
        <v>85347.89758470432</v>
      </c>
      <c r="AE3" t="n">
        <v>116776.7587588461</v>
      </c>
      <c r="AF3" t="n">
        <v>6.457615862799017e-06</v>
      </c>
      <c r="AG3" t="n">
        <v>0.4950000000000001</v>
      </c>
      <c r="AH3" t="n">
        <v>105631.7488001424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8.747199999999999</v>
      </c>
      <c r="E4" t="n">
        <v>11.43</v>
      </c>
      <c r="F4" t="n">
        <v>8.51</v>
      </c>
      <c r="G4" t="n">
        <v>14.59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32</v>
      </c>
      <c r="N4" t="n">
        <v>16.79</v>
      </c>
      <c r="O4" t="n">
        <v>14625.77</v>
      </c>
      <c r="P4" t="n">
        <v>70.04000000000001</v>
      </c>
      <c r="Q4" t="n">
        <v>1361.48</v>
      </c>
      <c r="R4" t="n">
        <v>48.11</v>
      </c>
      <c r="S4" t="n">
        <v>25.13</v>
      </c>
      <c r="T4" t="n">
        <v>10748.34</v>
      </c>
      <c r="U4" t="n">
        <v>0.52</v>
      </c>
      <c r="V4" t="n">
        <v>0.84</v>
      </c>
      <c r="W4" t="n">
        <v>1.24</v>
      </c>
      <c r="X4" t="n">
        <v>0.6899999999999999</v>
      </c>
      <c r="Y4" t="n">
        <v>1</v>
      </c>
      <c r="Z4" t="n">
        <v>10</v>
      </c>
      <c r="AA4" t="n">
        <v>78.07038433189975</v>
      </c>
      <c r="AB4" t="n">
        <v>106.8193440651386</v>
      </c>
      <c r="AC4" t="n">
        <v>96.62465578947987</v>
      </c>
      <c r="AD4" t="n">
        <v>78070.38433189974</v>
      </c>
      <c r="AE4" t="n">
        <v>106819.3440651386</v>
      </c>
      <c r="AF4" t="n">
        <v>6.709593817938109e-06</v>
      </c>
      <c r="AG4" t="n">
        <v>0.47625</v>
      </c>
      <c r="AH4" t="n">
        <v>96624.65578947988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8.9468</v>
      </c>
      <c r="E5" t="n">
        <v>11.18</v>
      </c>
      <c r="F5" t="n">
        <v>8.4</v>
      </c>
      <c r="G5" t="n">
        <v>17.38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19</v>
      </c>
      <c r="N5" t="n">
        <v>16.86</v>
      </c>
      <c r="O5" t="n">
        <v>14665.62</v>
      </c>
      <c r="P5" t="n">
        <v>66.34</v>
      </c>
      <c r="Q5" t="n">
        <v>1361.34</v>
      </c>
      <c r="R5" t="n">
        <v>44.41</v>
      </c>
      <c r="S5" t="n">
        <v>25.13</v>
      </c>
      <c r="T5" t="n">
        <v>8928.799999999999</v>
      </c>
      <c r="U5" t="n">
        <v>0.57</v>
      </c>
      <c r="V5" t="n">
        <v>0.86</v>
      </c>
      <c r="W5" t="n">
        <v>1.24</v>
      </c>
      <c r="X5" t="n">
        <v>0.58</v>
      </c>
      <c r="Y5" t="n">
        <v>1</v>
      </c>
      <c r="Z5" t="n">
        <v>10</v>
      </c>
      <c r="AA5" t="n">
        <v>73.73475023941401</v>
      </c>
      <c r="AB5" t="n">
        <v>100.8871382251259</v>
      </c>
      <c r="AC5" t="n">
        <v>91.25861134893292</v>
      </c>
      <c r="AD5" t="n">
        <v>73734.75023941402</v>
      </c>
      <c r="AE5" t="n">
        <v>100887.1382251259</v>
      </c>
      <c r="AF5" t="n">
        <v>6.862698231471634e-06</v>
      </c>
      <c r="AG5" t="n">
        <v>0.4658333333333333</v>
      </c>
      <c r="AH5" t="n">
        <v>91258.61134893291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9.0389</v>
      </c>
      <c r="E6" t="n">
        <v>11.06</v>
      </c>
      <c r="F6" t="n">
        <v>8.359999999999999</v>
      </c>
      <c r="G6" t="n">
        <v>19.29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4</v>
      </c>
      <c r="N6" t="n">
        <v>16.94</v>
      </c>
      <c r="O6" t="n">
        <v>14705.49</v>
      </c>
      <c r="P6" t="n">
        <v>63.94</v>
      </c>
      <c r="Q6" t="n">
        <v>1361.48</v>
      </c>
      <c r="R6" t="n">
        <v>42.53</v>
      </c>
      <c r="S6" t="n">
        <v>25.13</v>
      </c>
      <c r="T6" t="n">
        <v>8003.59</v>
      </c>
      <c r="U6" t="n">
        <v>0.59</v>
      </c>
      <c r="V6" t="n">
        <v>0.86</v>
      </c>
      <c r="W6" t="n">
        <v>1.25</v>
      </c>
      <c r="X6" t="n">
        <v>0.54</v>
      </c>
      <c r="Y6" t="n">
        <v>1</v>
      </c>
      <c r="Z6" t="n">
        <v>10</v>
      </c>
      <c r="AA6" t="n">
        <v>71.41392071336905</v>
      </c>
      <c r="AB6" t="n">
        <v>97.71167687982026</v>
      </c>
      <c r="AC6" t="n">
        <v>88.38621157763424</v>
      </c>
      <c r="AD6" t="n">
        <v>71413.92071336905</v>
      </c>
      <c r="AE6" t="n">
        <v>97711.67687982025</v>
      </c>
      <c r="AF6" t="n">
        <v>6.933344105652184e-06</v>
      </c>
      <c r="AG6" t="n">
        <v>0.4608333333333334</v>
      </c>
      <c r="AH6" t="n">
        <v>88386.21157763424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9.0357</v>
      </c>
      <c r="E7" t="n">
        <v>11.07</v>
      </c>
      <c r="F7" t="n">
        <v>8.359999999999999</v>
      </c>
      <c r="G7" t="n">
        <v>19.3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64.29000000000001</v>
      </c>
      <c r="Q7" t="n">
        <v>1361.52</v>
      </c>
      <c r="R7" t="n">
        <v>42.44</v>
      </c>
      <c r="S7" t="n">
        <v>25.13</v>
      </c>
      <c r="T7" t="n">
        <v>7962.62</v>
      </c>
      <c r="U7" t="n">
        <v>0.59</v>
      </c>
      <c r="V7" t="n">
        <v>0.86</v>
      </c>
      <c r="W7" t="n">
        <v>1.26</v>
      </c>
      <c r="X7" t="n">
        <v>0.54</v>
      </c>
      <c r="Y7" t="n">
        <v>1</v>
      </c>
      <c r="Z7" t="n">
        <v>10</v>
      </c>
      <c r="AA7" t="n">
        <v>71.65205048215998</v>
      </c>
      <c r="AB7" t="n">
        <v>98.03749653502379</v>
      </c>
      <c r="AC7" t="n">
        <v>88.68093546223604</v>
      </c>
      <c r="AD7" t="n">
        <v>71652.05048215998</v>
      </c>
      <c r="AE7" t="n">
        <v>98037.49653502379</v>
      </c>
      <c r="AF7" t="n">
        <v>6.930889525876096e-06</v>
      </c>
      <c r="AG7" t="n">
        <v>0.46125</v>
      </c>
      <c r="AH7" t="n">
        <v>88680.93546223604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8.7026</v>
      </c>
      <c r="E2" t="n">
        <v>11.49</v>
      </c>
      <c r="F2" t="n">
        <v>8.699999999999999</v>
      </c>
      <c r="G2" t="n">
        <v>11.6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38</v>
      </c>
      <c r="N2" t="n">
        <v>11.32</v>
      </c>
      <c r="O2" t="n">
        <v>11317.98</v>
      </c>
      <c r="P2" t="n">
        <v>60.72</v>
      </c>
      <c r="Q2" t="n">
        <v>1361.61</v>
      </c>
      <c r="R2" t="n">
        <v>53.99</v>
      </c>
      <c r="S2" t="n">
        <v>25.13</v>
      </c>
      <c r="T2" t="n">
        <v>13641.91</v>
      </c>
      <c r="U2" t="n">
        <v>0.47</v>
      </c>
      <c r="V2" t="n">
        <v>0.83</v>
      </c>
      <c r="W2" t="n">
        <v>1.25</v>
      </c>
      <c r="X2" t="n">
        <v>0.88</v>
      </c>
      <c r="Y2" t="n">
        <v>1</v>
      </c>
      <c r="Z2" t="n">
        <v>10</v>
      </c>
      <c r="AA2" t="n">
        <v>69.63573051742968</v>
      </c>
      <c r="AB2" t="n">
        <v>95.27867860552239</v>
      </c>
      <c r="AC2" t="n">
        <v>86.18541524390008</v>
      </c>
      <c r="AD2" t="n">
        <v>69635.73051742968</v>
      </c>
      <c r="AE2" t="n">
        <v>95278.67860552239</v>
      </c>
      <c r="AF2" t="n">
        <v>7.590372331206736e-06</v>
      </c>
      <c r="AG2" t="n">
        <v>0.47875</v>
      </c>
      <c r="AH2" t="n">
        <v>86185.41524390008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8.909599999999999</v>
      </c>
      <c r="E3" t="n">
        <v>11.22</v>
      </c>
      <c r="F3" t="n">
        <v>8.59</v>
      </c>
      <c r="G3" t="n">
        <v>13.92</v>
      </c>
      <c r="H3" t="n">
        <v>0.24</v>
      </c>
      <c r="I3" t="n">
        <v>37</v>
      </c>
      <c r="J3" t="n">
        <v>90.18000000000001</v>
      </c>
      <c r="K3" t="n">
        <v>37.55</v>
      </c>
      <c r="L3" t="n">
        <v>1.25</v>
      </c>
      <c r="M3" t="n">
        <v>14</v>
      </c>
      <c r="N3" t="n">
        <v>11.37</v>
      </c>
      <c r="O3" t="n">
        <v>11355.7</v>
      </c>
      <c r="P3" t="n">
        <v>57.46</v>
      </c>
      <c r="Q3" t="n">
        <v>1361.74</v>
      </c>
      <c r="R3" t="n">
        <v>49.36</v>
      </c>
      <c r="S3" t="n">
        <v>25.13</v>
      </c>
      <c r="T3" t="n">
        <v>11363.41</v>
      </c>
      <c r="U3" t="n">
        <v>0.51</v>
      </c>
      <c r="V3" t="n">
        <v>0.84</v>
      </c>
      <c r="W3" t="n">
        <v>1.27</v>
      </c>
      <c r="X3" t="n">
        <v>0.76</v>
      </c>
      <c r="Y3" t="n">
        <v>1</v>
      </c>
      <c r="Z3" t="n">
        <v>10</v>
      </c>
      <c r="AA3" t="n">
        <v>65.72394734632194</v>
      </c>
      <c r="AB3" t="n">
        <v>89.92640429512171</v>
      </c>
      <c r="AC3" t="n">
        <v>81.34395448171814</v>
      </c>
      <c r="AD3" t="n">
        <v>65723.94734632193</v>
      </c>
      <c r="AE3" t="n">
        <v>89926.40429512171</v>
      </c>
      <c r="AF3" t="n">
        <v>7.770916889449075e-06</v>
      </c>
      <c r="AG3" t="n">
        <v>0.4675</v>
      </c>
      <c r="AH3" t="n">
        <v>81343.95448171814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8.539999999999999</v>
      </c>
      <c r="G4" t="n">
        <v>14.65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56.49</v>
      </c>
      <c r="Q4" t="n">
        <v>1361.67</v>
      </c>
      <c r="R4" t="n">
        <v>47.5</v>
      </c>
      <c r="S4" t="n">
        <v>25.13</v>
      </c>
      <c r="T4" t="n">
        <v>10444.38</v>
      </c>
      <c r="U4" t="n">
        <v>0.53</v>
      </c>
      <c r="V4" t="n">
        <v>0.84</v>
      </c>
      <c r="W4" t="n">
        <v>1.29</v>
      </c>
      <c r="X4" t="n">
        <v>0.72</v>
      </c>
      <c r="Y4" t="n">
        <v>1</v>
      </c>
      <c r="Z4" t="n">
        <v>10</v>
      </c>
      <c r="AA4" t="n">
        <v>64.54404353681745</v>
      </c>
      <c r="AB4" t="n">
        <v>88.31200784927618</v>
      </c>
      <c r="AC4" t="n">
        <v>79.88363376684397</v>
      </c>
      <c r="AD4" t="n">
        <v>64544.04353681745</v>
      </c>
      <c r="AE4" t="n">
        <v>88312.00784927618</v>
      </c>
      <c r="AF4" t="n">
        <v>7.825080256921779e-06</v>
      </c>
      <c r="AG4" t="n">
        <v>0.4645833333333333</v>
      </c>
      <c r="AH4" t="n">
        <v>79883.63376684397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4.9755</v>
      </c>
      <c r="E19" t="n">
        <v>20.1</v>
      </c>
      <c r="F19" t="n">
        <v>10.46</v>
      </c>
      <c r="G19" t="n">
        <v>4.87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178.32</v>
      </c>
      <c r="Q19" t="n">
        <v>1362.24</v>
      </c>
      <c r="R19" t="n">
        <v>109.36</v>
      </c>
      <c r="S19" t="n">
        <v>25.13</v>
      </c>
      <c r="T19" t="n">
        <v>40905.81</v>
      </c>
      <c r="U19" t="n">
        <v>0.23</v>
      </c>
      <c r="V19" t="n">
        <v>0.6899999999999999</v>
      </c>
      <c r="W19" t="n">
        <v>1.38</v>
      </c>
      <c r="X19" t="n">
        <v>2.64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5.6582</v>
      </c>
      <c r="E20" t="n">
        <v>17.67</v>
      </c>
      <c r="F20" t="n">
        <v>9.76</v>
      </c>
      <c r="G20" t="n">
        <v>6.1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165.11</v>
      </c>
      <c r="Q20" t="n">
        <v>1361.65</v>
      </c>
      <c r="R20" t="n">
        <v>87.34</v>
      </c>
      <c r="S20" t="n">
        <v>25.13</v>
      </c>
      <c r="T20" t="n">
        <v>30059.82</v>
      </c>
      <c r="U20" t="n">
        <v>0.29</v>
      </c>
      <c r="V20" t="n">
        <v>0.74</v>
      </c>
      <c r="W20" t="n">
        <v>1.32</v>
      </c>
      <c r="X20" t="n">
        <v>1.94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6.1688</v>
      </c>
      <c r="E21" t="n">
        <v>16.21</v>
      </c>
      <c r="F21" t="n">
        <v>9.34</v>
      </c>
      <c r="G21" t="n">
        <v>7.37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157.06</v>
      </c>
      <c r="Q21" t="n">
        <v>1361.83</v>
      </c>
      <c r="R21" t="n">
        <v>73.98</v>
      </c>
      <c r="S21" t="n">
        <v>25.13</v>
      </c>
      <c r="T21" t="n">
        <v>23478.53</v>
      </c>
      <c r="U21" t="n">
        <v>0.34</v>
      </c>
      <c r="V21" t="n">
        <v>0.77</v>
      </c>
      <c r="W21" t="n">
        <v>1.3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6.5475</v>
      </c>
      <c r="E22" t="n">
        <v>15.27</v>
      </c>
      <c r="F22" t="n">
        <v>9.08</v>
      </c>
      <c r="G22" t="n">
        <v>8.65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151.51</v>
      </c>
      <c r="Q22" t="n">
        <v>1361.71</v>
      </c>
      <c r="R22" t="n">
        <v>65.73999999999999</v>
      </c>
      <c r="S22" t="n">
        <v>25.13</v>
      </c>
      <c r="T22" t="n">
        <v>19424.06</v>
      </c>
      <c r="U22" t="n">
        <v>0.38</v>
      </c>
      <c r="V22" t="n">
        <v>0.79</v>
      </c>
      <c r="W22" t="n">
        <v>1.29</v>
      </c>
      <c r="X22" t="n">
        <v>1.26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6.8366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147.59</v>
      </c>
      <c r="Q23" t="n">
        <v>1361.67</v>
      </c>
      <c r="R23" t="n">
        <v>60.24</v>
      </c>
      <c r="S23" t="n">
        <v>25.13</v>
      </c>
      <c r="T23" t="n">
        <v>16721.57</v>
      </c>
      <c r="U23" t="n">
        <v>0.42</v>
      </c>
      <c r="V23" t="n">
        <v>0.8100000000000001</v>
      </c>
      <c r="W23" t="n">
        <v>1.27</v>
      </c>
      <c r="X23" t="n">
        <v>1.08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7.0947</v>
      </c>
      <c r="E24" t="n">
        <v>14.1</v>
      </c>
      <c r="F24" t="n">
        <v>8.74</v>
      </c>
      <c r="G24" t="n">
        <v>11.16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143.71</v>
      </c>
      <c r="Q24" t="n">
        <v>1361.71</v>
      </c>
      <c r="R24" t="n">
        <v>55</v>
      </c>
      <c r="S24" t="n">
        <v>25.13</v>
      </c>
      <c r="T24" t="n">
        <v>14135.01</v>
      </c>
      <c r="U24" t="n">
        <v>0.46</v>
      </c>
      <c r="V24" t="n">
        <v>0.82</v>
      </c>
      <c r="W24" t="n">
        <v>1.26</v>
      </c>
      <c r="X24" t="n">
        <v>0.92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7.277</v>
      </c>
      <c r="E25" t="n">
        <v>13.74</v>
      </c>
      <c r="F25" t="n">
        <v>8.65</v>
      </c>
      <c r="G25" t="n">
        <v>12.35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141.17</v>
      </c>
      <c r="Q25" t="n">
        <v>1361.46</v>
      </c>
      <c r="R25" t="n">
        <v>52.32</v>
      </c>
      <c r="S25" t="n">
        <v>25.13</v>
      </c>
      <c r="T25" t="n">
        <v>12819.99</v>
      </c>
      <c r="U25" t="n">
        <v>0.48</v>
      </c>
      <c r="V25" t="n">
        <v>0.83</v>
      </c>
      <c r="W25" t="n">
        <v>1.25</v>
      </c>
      <c r="X25" t="n">
        <v>0.83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7.4757</v>
      </c>
      <c r="E26" t="n">
        <v>13.38</v>
      </c>
      <c r="F26" t="n">
        <v>8.539999999999999</v>
      </c>
      <c r="G26" t="n">
        <v>13.85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138.44</v>
      </c>
      <c r="Q26" t="n">
        <v>1361.51</v>
      </c>
      <c r="R26" t="n">
        <v>48.92</v>
      </c>
      <c r="S26" t="n">
        <v>25.13</v>
      </c>
      <c r="T26" t="n">
        <v>11144.36</v>
      </c>
      <c r="U26" t="n">
        <v>0.51</v>
      </c>
      <c r="V26" t="n">
        <v>0.84</v>
      </c>
      <c r="W26" t="n">
        <v>1.24</v>
      </c>
      <c r="X26" t="n">
        <v>0.72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7.5881</v>
      </c>
      <c r="E27" t="n">
        <v>13.18</v>
      </c>
      <c r="F27" t="n">
        <v>8.5</v>
      </c>
      <c r="G27" t="n">
        <v>15</v>
      </c>
      <c r="H27" t="n">
        <v>0.19</v>
      </c>
      <c r="I27" t="n">
        <v>34</v>
      </c>
      <c r="J27" t="n">
        <v>277.97</v>
      </c>
      <c r="K27" t="n">
        <v>60.56</v>
      </c>
      <c r="L27" t="n">
        <v>3</v>
      </c>
      <c r="M27" t="n">
        <v>32</v>
      </c>
      <c r="N27" t="n">
        <v>74.42</v>
      </c>
      <c r="O27" t="n">
        <v>34517.57</v>
      </c>
      <c r="P27" t="n">
        <v>136.39</v>
      </c>
      <c r="Q27" t="n">
        <v>1361.49</v>
      </c>
      <c r="R27" t="n">
        <v>47.81</v>
      </c>
      <c r="S27" t="n">
        <v>25.13</v>
      </c>
      <c r="T27" t="n">
        <v>10603.31</v>
      </c>
      <c r="U27" t="n">
        <v>0.53</v>
      </c>
      <c r="V27" t="n">
        <v>0.85</v>
      </c>
      <c r="W27" t="n">
        <v>1.24</v>
      </c>
      <c r="X27" t="n">
        <v>0.68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7.7291</v>
      </c>
      <c r="E28" t="n">
        <v>12.94</v>
      </c>
      <c r="F28" t="n">
        <v>8.42</v>
      </c>
      <c r="G28" t="n">
        <v>16.29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134.21</v>
      </c>
      <c r="Q28" t="n">
        <v>1361.75</v>
      </c>
      <c r="R28" t="n">
        <v>45.58</v>
      </c>
      <c r="S28" t="n">
        <v>25.13</v>
      </c>
      <c r="T28" t="n">
        <v>9507.940000000001</v>
      </c>
      <c r="U28" t="n">
        <v>0.55</v>
      </c>
      <c r="V28" t="n">
        <v>0.85</v>
      </c>
      <c r="W28" t="n">
        <v>1.22</v>
      </c>
      <c r="X28" t="n">
        <v>0.6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7.8592</v>
      </c>
      <c r="E29" t="n">
        <v>12.72</v>
      </c>
      <c r="F29" t="n">
        <v>8.359999999999999</v>
      </c>
      <c r="G29" t="n">
        <v>17.92</v>
      </c>
      <c r="H29" t="n">
        <v>0.22</v>
      </c>
      <c r="I29" t="n">
        <v>28</v>
      </c>
      <c r="J29" t="n">
        <v>278.95</v>
      </c>
      <c r="K29" t="n">
        <v>60.56</v>
      </c>
      <c r="L29" t="n">
        <v>3.5</v>
      </c>
      <c r="M29" t="n">
        <v>26</v>
      </c>
      <c r="N29" t="n">
        <v>74.90000000000001</v>
      </c>
      <c r="O29" t="n">
        <v>34638.36</v>
      </c>
      <c r="P29" t="n">
        <v>132.14</v>
      </c>
      <c r="Q29" t="n">
        <v>1361.35</v>
      </c>
      <c r="R29" t="n">
        <v>43.31</v>
      </c>
      <c r="S29" t="n">
        <v>25.13</v>
      </c>
      <c r="T29" t="n">
        <v>8388.200000000001</v>
      </c>
      <c r="U29" t="n">
        <v>0.58</v>
      </c>
      <c r="V29" t="n">
        <v>0.86</v>
      </c>
      <c r="W29" t="n">
        <v>1.23</v>
      </c>
      <c r="X29" t="n">
        <v>0.54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7.9523</v>
      </c>
      <c r="E30" t="n">
        <v>12.58</v>
      </c>
      <c r="F30" t="n">
        <v>8.32</v>
      </c>
      <c r="G30" t="n">
        <v>19.19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130.51</v>
      </c>
      <c r="Q30" t="n">
        <v>1361.4</v>
      </c>
      <c r="R30" t="n">
        <v>42.12</v>
      </c>
      <c r="S30" t="n">
        <v>25.13</v>
      </c>
      <c r="T30" t="n">
        <v>7800.11</v>
      </c>
      <c r="U30" t="n">
        <v>0.6</v>
      </c>
      <c r="V30" t="n">
        <v>0.86</v>
      </c>
      <c r="W30" t="n">
        <v>1.22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8.044499999999999</v>
      </c>
      <c r="E31" t="n">
        <v>12.43</v>
      </c>
      <c r="F31" t="n">
        <v>8.279999999999999</v>
      </c>
      <c r="G31" t="n">
        <v>20.69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128.43</v>
      </c>
      <c r="Q31" t="n">
        <v>1361.46</v>
      </c>
      <c r="R31" t="n">
        <v>40.68</v>
      </c>
      <c r="S31" t="n">
        <v>25.13</v>
      </c>
      <c r="T31" t="n">
        <v>7093.22</v>
      </c>
      <c r="U31" t="n">
        <v>0.62</v>
      </c>
      <c r="V31" t="n">
        <v>0.87</v>
      </c>
      <c r="W31" t="n">
        <v>1.22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8.0801</v>
      </c>
      <c r="E32" t="n">
        <v>12.38</v>
      </c>
      <c r="F32" t="n">
        <v>8.27</v>
      </c>
      <c r="G32" t="n">
        <v>21.58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127.32</v>
      </c>
      <c r="Q32" t="n">
        <v>1361.46</v>
      </c>
      <c r="R32" t="n">
        <v>40.87</v>
      </c>
      <c r="S32" t="n">
        <v>25.13</v>
      </c>
      <c r="T32" t="n">
        <v>7189.72</v>
      </c>
      <c r="U32" t="n">
        <v>0.62</v>
      </c>
      <c r="V32" t="n">
        <v>0.87</v>
      </c>
      <c r="W32" t="n">
        <v>1.22</v>
      </c>
      <c r="X32" t="n">
        <v>0.45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8.1716</v>
      </c>
      <c r="E33" t="n">
        <v>12.24</v>
      </c>
      <c r="F33" t="n">
        <v>8.24</v>
      </c>
      <c r="G33" t="n">
        <v>23.54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125.57</v>
      </c>
      <c r="Q33" t="n">
        <v>1361.49</v>
      </c>
      <c r="R33" t="n">
        <v>39.58</v>
      </c>
      <c r="S33" t="n">
        <v>25.13</v>
      </c>
      <c r="T33" t="n">
        <v>6556.55</v>
      </c>
      <c r="U33" t="n">
        <v>0.64</v>
      </c>
      <c r="V33" t="n">
        <v>0.87</v>
      </c>
      <c r="W33" t="n">
        <v>1.22</v>
      </c>
      <c r="X33" t="n">
        <v>0.42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8.234</v>
      </c>
      <c r="E34" t="n">
        <v>12.14</v>
      </c>
      <c r="F34" t="n">
        <v>8.199999999999999</v>
      </c>
      <c r="G34" t="n">
        <v>24.6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124.28</v>
      </c>
      <c r="Q34" t="n">
        <v>1361.42</v>
      </c>
      <c r="R34" t="n">
        <v>38.41</v>
      </c>
      <c r="S34" t="n">
        <v>25.13</v>
      </c>
      <c r="T34" t="n">
        <v>5976.83</v>
      </c>
      <c r="U34" t="n">
        <v>0.65</v>
      </c>
      <c r="V34" t="n">
        <v>0.88</v>
      </c>
      <c r="W34" t="n">
        <v>1.21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8.285399999999999</v>
      </c>
      <c r="E35" t="n">
        <v>12.07</v>
      </c>
      <c r="F35" t="n">
        <v>8.18</v>
      </c>
      <c r="G35" t="n">
        <v>25.82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122.72</v>
      </c>
      <c r="Q35" t="n">
        <v>1361.36</v>
      </c>
      <c r="R35" t="n">
        <v>37.82</v>
      </c>
      <c r="S35" t="n">
        <v>25.13</v>
      </c>
      <c r="T35" t="n">
        <v>5683.53</v>
      </c>
      <c r="U35" t="n">
        <v>0.66</v>
      </c>
      <c r="V35" t="n">
        <v>0.88</v>
      </c>
      <c r="W35" t="n">
        <v>1.21</v>
      </c>
      <c r="X35" t="n">
        <v>0.36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8.3345</v>
      </c>
      <c r="E36" t="n">
        <v>12</v>
      </c>
      <c r="F36" t="n">
        <v>8.16</v>
      </c>
      <c r="G36" t="n">
        <v>27.19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120.24</v>
      </c>
      <c r="Q36" t="n">
        <v>1361.48</v>
      </c>
      <c r="R36" t="n">
        <v>37.16</v>
      </c>
      <c r="S36" t="n">
        <v>25.13</v>
      </c>
      <c r="T36" t="n">
        <v>5360.64</v>
      </c>
      <c r="U36" t="n">
        <v>0.68</v>
      </c>
      <c r="V36" t="n">
        <v>0.88</v>
      </c>
      <c r="W36" t="n">
        <v>1.21</v>
      </c>
      <c r="X36" t="n">
        <v>0.34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8.3735</v>
      </c>
      <c r="E37" t="n">
        <v>11.94</v>
      </c>
      <c r="F37" t="n">
        <v>8.15</v>
      </c>
      <c r="G37" t="n">
        <v>28.78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118.9</v>
      </c>
      <c r="Q37" t="n">
        <v>1361.36</v>
      </c>
      <c r="R37" t="n">
        <v>36.89</v>
      </c>
      <c r="S37" t="n">
        <v>25.13</v>
      </c>
      <c r="T37" t="n">
        <v>5231.26</v>
      </c>
      <c r="U37" t="n">
        <v>0.68</v>
      </c>
      <c r="V37" t="n">
        <v>0.88</v>
      </c>
      <c r="W37" t="n">
        <v>1.21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8.427199999999999</v>
      </c>
      <c r="E38" t="n">
        <v>11.87</v>
      </c>
      <c r="F38" t="n">
        <v>8.130000000000001</v>
      </c>
      <c r="G38" t="n">
        <v>30.49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117.93</v>
      </c>
      <c r="Q38" t="n">
        <v>1361.43</v>
      </c>
      <c r="R38" t="n">
        <v>36.36</v>
      </c>
      <c r="S38" t="n">
        <v>25.13</v>
      </c>
      <c r="T38" t="n">
        <v>4968.75</v>
      </c>
      <c r="U38" t="n">
        <v>0.6899999999999999</v>
      </c>
      <c r="V38" t="n">
        <v>0.88</v>
      </c>
      <c r="W38" t="n">
        <v>1.21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8.4716</v>
      </c>
      <c r="E39" t="n">
        <v>11.8</v>
      </c>
      <c r="F39" t="n">
        <v>8.119999999999999</v>
      </c>
      <c r="G39" t="n">
        <v>32.48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116.14</v>
      </c>
      <c r="Q39" t="n">
        <v>1361.41</v>
      </c>
      <c r="R39" t="n">
        <v>35.95</v>
      </c>
      <c r="S39" t="n">
        <v>25.13</v>
      </c>
      <c r="T39" t="n">
        <v>4772.73</v>
      </c>
      <c r="U39" t="n">
        <v>0.7</v>
      </c>
      <c r="V39" t="n">
        <v>0.89</v>
      </c>
      <c r="W39" t="n">
        <v>1.21</v>
      </c>
      <c r="X39" t="n">
        <v>0.3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8.4878</v>
      </c>
      <c r="E40" t="n">
        <v>11.78</v>
      </c>
      <c r="F40" t="n">
        <v>8.1</v>
      </c>
      <c r="G40" t="n">
        <v>32.39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115.1</v>
      </c>
      <c r="Q40" t="n">
        <v>1361.45</v>
      </c>
      <c r="R40" t="n">
        <v>35.28</v>
      </c>
      <c r="S40" t="n">
        <v>25.13</v>
      </c>
      <c r="T40" t="n">
        <v>4435.02</v>
      </c>
      <c r="U40" t="n">
        <v>0.71</v>
      </c>
      <c r="V40" t="n">
        <v>0.89</v>
      </c>
      <c r="W40" t="n">
        <v>1.2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8.541700000000001</v>
      </c>
      <c r="E41" t="n">
        <v>11.71</v>
      </c>
      <c r="F41" t="n">
        <v>8.07</v>
      </c>
      <c r="G41" t="n">
        <v>34.61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113.85</v>
      </c>
      <c r="Q41" t="n">
        <v>1361.61</v>
      </c>
      <c r="R41" t="n">
        <v>34.6</v>
      </c>
      <c r="S41" t="n">
        <v>25.13</v>
      </c>
      <c r="T41" t="n">
        <v>4099.99</v>
      </c>
      <c r="U41" t="n">
        <v>0.73</v>
      </c>
      <c r="V41" t="n">
        <v>0.89</v>
      </c>
      <c r="W41" t="n">
        <v>1.2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8.5937</v>
      </c>
      <c r="E42" t="n">
        <v>11.64</v>
      </c>
      <c r="F42" t="n">
        <v>8.06</v>
      </c>
      <c r="G42" t="n">
        <v>37.18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111.88</v>
      </c>
      <c r="Q42" t="n">
        <v>1361.38</v>
      </c>
      <c r="R42" t="n">
        <v>33.99</v>
      </c>
      <c r="S42" t="n">
        <v>25.13</v>
      </c>
      <c r="T42" t="n">
        <v>3801.01</v>
      </c>
      <c r="U42" t="n">
        <v>0.74</v>
      </c>
      <c r="V42" t="n">
        <v>0.89</v>
      </c>
      <c r="W42" t="n">
        <v>1.2</v>
      </c>
      <c r="X42" t="n">
        <v>0.24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8.5884</v>
      </c>
      <c r="E43" t="n">
        <v>11.64</v>
      </c>
      <c r="F43" t="n">
        <v>8.06</v>
      </c>
      <c r="G43" t="n">
        <v>37.22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10</v>
      </c>
      <c r="N43" t="n">
        <v>78.34</v>
      </c>
      <c r="O43" t="n">
        <v>35494.74</v>
      </c>
      <c r="P43" t="n">
        <v>110.01</v>
      </c>
      <c r="Q43" t="n">
        <v>1361.34</v>
      </c>
      <c r="R43" t="n">
        <v>34.08</v>
      </c>
      <c r="S43" t="n">
        <v>25.13</v>
      </c>
      <c r="T43" t="n">
        <v>3843.3</v>
      </c>
      <c r="U43" t="n">
        <v>0.74</v>
      </c>
      <c r="V43" t="n">
        <v>0.89</v>
      </c>
      <c r="W43" t="n">
        <v>1.21</v>
      </c>
      <c r="X43" t="n">
        <v>0.24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8.6279</v>
      </c>
      <c r="E44" t="n">
        <v>11.59</v>
      </c>
      <c r="F44" t="n">
        <v>8.06</v>
      </c>
      <c r="G44" t="n">
        <v>40.31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9</v>
      </c>
      <c r="N44" t="n">
        <v>78.59</v>
      </c>
      <c r="O44" t="n">
        <v>35556.78</v>
      </c>
      <c r="P44" t="n">
        <v>108.89</v>
      </c>
      <c r="Q44" t="n">
        <v>1361.34</v>
      </c>
      <c r="R44" t="n">
        <v>34.15</v>
      </c>
      <c r="S44" t="n">
        <v>25.13</v>
      </c>
      <c r="T44" t="n">
        <v>3885.83</v>
      </c>
      <c r="U44" t="n">
        <v>0.74</v>
      </c>
      <c r="V44" t="n">
        <v>0.89</v>
      </c>
      <c r="W44" t="n">
        <v>1.2</v>
      </c>
      <c r="X44" t="n">
        <v>0.24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8.6449</v>
      </c>
      <c r="E45" t="n">
        <v>11.57</v>
      </c>
      <c r="F45" t="n">
        <v>8.039999999999999</v>
      </c>
      <c r="G45" t="n">
        <v>40.2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7</v>
      </c>
      <c r="N45" t="n">
        <v>78.84999999999999</v>
      </c>
      <c r="O45" t="n">
        <v>35618.8</v>
      </c>
      <c r="P45" t="n">
        <v>107.37</v>
      </c>
      <c r="Q45" t="n">
        <v>1361.34</v>
      </c>
      <c r="R45" t="n">
        <v>33.46</v>
      </c>
      <c r="S45" t="n">
        <v>25.13</v>
      </c>
      <c r="T45" t="n">
        <v>3539.62</v>
      </c>
      <c r="U45" t="n">
        <v>0.75</v>
      </c>
      <c r="V45" t="n">
        <v>0.89</v>
      </c>
      <c r="W45" t="n">
        <v>1.2</v>
      </c>
      <c r="X45" t="n">
        <v>0.22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8.039999999999999</v>
      </c>
      <c r="G46" t="n">
        <v>43.84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4</v>
      </c>
      <c r="N46" t="n">
        <v>79.09999999999999</v>
      </c>
      <c r="O46" t="n">
        <v>35680.92</v>
      </c>
      <c r="P46" t="n">
        <v>105.2</v>
      </c>
      <c r="Q46" t="n">
        <v>1361.39</v>
      </c>
      <c r="R46" t="n">
        <v>33.17</v>
      </c>
      <c r="S46" t="n">
        <v>25.13</v>
      </c>
      <c r="T46" t="n">
        <v>3399.44</v>
      </c>
      <c r="U46" t="n">
        <v>0.76</v>
      </c>
      <c r="V46" t="n">
        <v>0.89</v>
      </c>
      <c r="W46" t="n">
        <v>1.21</v>
      </c>
      <c r="X46" t="n">
        <v>0.22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8.6927</v>
      </c>
      <c r="E47" t="n">
        <v>11.5</v>
      </c>
      <c r="F47" t="n">
        <v>8.029999999999999</v>
      </c>
      <c r="G47" t="n">
        <v>43.79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2</v>
      </c>
      <c r="N47" t="n">
        <v>79.36</v>
      </c>
      <c r="O47" t="n">
        <v>35743.15</v>
      </c>
      <c r="P47" t="n">
        <v>105.71</v>
      </c>
      <c r="Q47" t="n">
        <v>1361.39</v>
      </c>
      <c r="R47" t="n">
        <v>32.89</v>
      </c>
      <c r="S47" t="n">
        <v>25.13</v>
      </c>
      <c r="T47" t="n">
        <v>3259.75</v>
      </c>
      <c r="U47" t="n">
        <v>0.76</v>
      </c>
      <c r="V47" t="n">
        <v>0.9</v>
      </c>
      <c r="W47" t="n">
        <v>1.21</v>
      </c>
      <c r="X47" t="n">
        <v>0.21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8.6912</v>
      </c>
      <c r="E48" t="n">
        <v>11.51</v>
      </c>
      <c r="F48" t="n">
        <v>8.029999999999999</v>
      </c>
      <c r="G48" t="n">
        <v>43.8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1</v>
      </c>
      <c r="N48" t="n">
        <v>79.61</v>
      </c>
      <c r="O48" t="n">
        <v>35805.48</v>
      </c>
      <c r="P48" t="n">
        <v>105.87</v>
      </c>
      <c r="Q48" t="n">
        <v>1361.39</v>
      </c>
      <c r="R48" t="n">
        <v>32.86</v>
      </c>
      <c r="S48" t="n">
        <v>25.13</v>
      </c>
      <c r="T48" t="n">
        <v>3247.08</v>
      </c>
      <c r="U48" t="n">
        <v>0.76</v>
      </c>
      <c r="V48" t="n">
        <v>0.9</v>
      </c>
      <c r="W48" t="n">
        <v>1.21</v>
      </c>
      <c r="X48" t="n">
        <v>0.21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8.6912</v>
      </c>
      <c r="E49" t="n">
        <v>11.51</v>
      </c>
      <c r="F49" t="n">
        <v>8.029999999999999</v>
      </c>
      <c r="G49" t="n">
        <v>43.8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106.02</v>
      </c>
      <c r="Q49" t="n">
        <v>1361.39</v>
      </c>
      <c r="R49" t="n">
        <v>32.84</v>
      </c>
      <c r="S49" t="n">
        <v>25.13</v>
      </c>
      <c r="T49" t="n">
        <v>3237.99</v>
      </c>
      <c r="U49" t="n">
        <v>0.77</v>
      </c>
      <c r="V49" t="n">
        <v>0.9</v>
      </c>
      <c r="W49" t="n">
        <v>1.21</v>
      </c>
      <c r="X49" t="n">
        <v>0.21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8.7026</v>
      </c>
      <c r="E50" t="n">
        <v>11.49</v>
      </c>
      <c r="F50" t="n">
        <v>8.699999999999999</v>
      </c>
      <c r="G50" t="n">
        <v>11.6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38</v>
      </c>
      <c r="N50" t="n">
        <v>11.32</v>
      </c>
      <c r="O50" t="n">
        <v>11317.98</v>
      </c>
      <c r="P50" t="n">
        <v>60.72</v>
      </c>
      <c r="Q50" t="n">
        <v>1361.61</v>
      </c>
      <c r="R50" t="n">
        <v>53.99</v>
      </c>
      <c r="S50" t="n">
        <v>25.13</v>
      </c>
      <c r="T50" t="n">
        <v>13641.91</v>
      </c>
      <c r="U50" t="n">
        <v>0.47</v>
      </c>
      <c r="V50" t="n">
        <v>0.83</v>
      </c>
      <c r="W50" t="n">
        <v>1.25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8.909599999999999</v>
      </c>
      <c r="E51" t="n">
        <v>11.22</v>
      </c>
      <c r="F51" t="n">
        <v>8.59</v>
      </c>
      <c r="G51" t="n">
        <v>13.92</v>
      </c>
      <c r="H51" t="n">
        <v>0.24</v>
      </c>
      <c r="I51" t="n">
        <v>37</v>
      </c>
      <c r="J51" t="n">
        <v>90.18000000000001</v>
      </c>
      <c r="K51" t="n">
        <v>37.55</v>
      </c>
      <c r="L51" t="n">
        <v>1.25</v>
      </c>
      <c r="M51" t="n">
        <v>14</v>
      </c>
      <c r="N51" t="n">
        <v>11.37</v>
      </c>
      <c r="O51" t="n">
        <v>11355.7</v>
      </c>
      <c r="P51" t="n">
        <v>57.46</v>
      </c>
      <c r="Q51" t="n">
        <v>1361.74</v>
      </c>
      <c r="R51" t="n">
        <v>49.36</v>
      </c>
      <c r="S51" t="n">
        <v>25.13</v>
      </c>
      <c r="T51" t="n">
        <v>11363.41</v>
      </c>
      <c r="U51" t="n">
        <v>0.51</v>
      </c>
      <c r="V51" t="n">
        <v>0.84</v>
      </c>
      <c r="W51" t="n">
        <v>1.27</v>
      </c>
      <c r="X51" t="n">
        <v>0.76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8.9717</v>
      </c>
      <c r="E52" t="n">
        <v>11.15</v>
      </c>
      <c r="F52" t="n">
        <v>8.539999999999999</v>
      </c>
      <c r="G52" t="n">
        <v>14.65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56.49</v>
      </c>
      <c r="Q52" t="n">
        <v>1361.67</v>
      </c>
      <c r="R52" t="n">
        <v>47.5</v>
      </c>
      <c r="S52" t="n">
        <v>25.13</v>
      </c>
      <c r="T52" t="n">
        <v>10444.38</v>
      </c>
      <c r="U52" t="n">
        <v>0.53</v>
      </c>
      <c r="V52" t="n">
        <v>0.84</v>
      </c>
      <c r="W52" t="n">
        <v>1.29</v>
      </c>
      <c r="X52" t="n">
        <v>0.72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5.4271</v>
      </c>
      <c r="E53" t="n">
        <v>18.43</v>
      </c>
      <c r="F53" t="n">
        <v>10.19</v>
      </c>
      <c r="G53" t="n">
        <v>5.27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160.14</v>
      </c>
      <c r="Q53" t="n">
        <v>1361.68</v>
      </c>
      <c r="R53" t="n">
        <v>100.91</v>
      </c>
      <c r="S53" t="n">
        <v>25.13</v>
      </c>
      <c r="T53" t="n">
        <v>36745.21</v>
      </c>
      <c r="U53" t="n">
        <v>0.25</v>
      </c>
      <c r="V53" t="n">
        <v>0.71</v>
      </c>
      <c r="W53" t="n">
        <v>1.36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6.078</v>
      </c>
      <c r="E54" t="n">
        <v>16.45</v>
      </c>
      <c r="F54" t="n">
        <v>9.59</v>
      </c>
      <c r="G54" t="n">
        <v>6.61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149.34</v>
      </c>
      <c r="Q54" t="n">
        <v>1361.77</v>
      </c>
      <c r="R54" t="n">
        <v>81.59999999999999</v>
      </c>
      <c r="S54" t="n">
        <v>25.13</v>
      </c>
      <c r="T54" t="n">
        <v>27233.29</v>
      </c>
      <c r="U54" t="n">
        <v>0.31</v>
      </c>
      <c r="V54" t="n">
        <v>0.75</v>
      </c>
      <c r="W54" t="n">
        <v>1.33</v>
      </c>
      <c r="X54" t="n">
        <v>1.77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6.5672</v>
      </c>
      <c r="E55" t="n">
        <v>15.23</v>
      </c>
      <c r="F55" t="n">
        <v>9.210000000000001</v>
      </c>
      <c r="G55" t="n">
        <v>8.01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142.2</v>
      </c>
      <c r="Q55" t="n">
        <v>1361.7</v>
      </c>
      <c r="R55" t="n">
        <v>69.98</v>
      </c>
      <c r="S55" t="n">
        <v>25.13</v>
      </c>
      <c r="T55" t="n">
        <v>21515.65</v>
      </c>
      <c r="U55" t="n">
        <v>0.36</v>
      </c>
      <c r="V55" t="n">
        <v>0.78</v>
      </c>
      <c r="W55" t="n">
        <v>1.29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6.9066</v>
      </c>
      <c r="E56" t="n">
        <v>14.48</v>
      </c>
      <c r="F56" t="n">
        <v>8.98</v>
      </c>
      <c r="G56" t="n">
        <v>9.289999999999999</v>
      </c>
      <c r="H56" t="n">
        <v>0.13</v>
      </c>
      <c r="I56" t="n">
        <v>58</v>
      </c>
      <c r="J56" t="n">
        <v>243.96</v>
      </c>
      <c r="K56" t="n">
        <v>58.47</v>
      </c>
      <c r="L56" t="n">
        <v>1.75</v>
      </c>
      <c r="M56" t="n">
        <v>56</v>
      </c>
      <c r="N56" t="n">
        <v>58.74</v>
      </c>
      <c r="O56" t="n">
        <v>30323.01</v>
      </c>
      <c r="P56" t="n">
        <v>137.59</v>
      </c>
      <c r="Q56" t="n">
        <v>1361.42</v>
      </c>
      <c r="R56" t="n">
        <v>62.73</v>
      </c>
      <c r="S56" t="n">
        <v>25.13</v>
      </c>
      <c r="T56" t="n">
        <v>17946.13</v>
      </c>
      <c r="U56" t="n">
        <v>0.4</v>
      </c>
      <c r="V56" t="n">
        <v>0.8</v>
      </c>
      <c r="W56" t="n">
        <v>1.28</v>
      </c>
      <c r="X56" t="n">
        <v>1.16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7.2114</v>
      </c>
      <c r="E57" t="n">
        <v>13.87</v>
      </c>
      <c r="F57" t="n">
        <v>8.800000000000001</v>
      </c>
      <c r="G57" t="n">
        <v>10.77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133.4</v>
      </c>
      <c r="Q57" t="n">
        <v>1361.45</v>
      </c>
      <c r="R57" t="n">
        <v>57.09</v>
      </c>
      <c r="S57" t="n">
        <v>25.13</v>
      </c>
      <c r="T57" t="n">
        <v>15170.17</v>
      </c>
      <c r="U57" t="n">
        <v>0.44</v>
      </c>
      <c r="V57" t="n">
        <v>0.82</v>
      </c>
      <c r="W57" t="n">
        <v>1.26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7.4383</v>
      </c>
      <c r="E58" t="n">
        <v>13.44</v>
      </c>
      <c r="F58" t="n">
        <v>8.66</v>
      </c>
      <c r="G58" t="n">
        <v>12.08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129.87</v>
      </c>
      <c r="Q58" t="n">
        <v>1361.49</v>
      </c>
      <c r="R58" t="n">
        <v>52.92</v>
      </c>
      <c r="S58" t="n">
        <v>25.13</v>
      </c>
      <c r="T58" t="n">
        <v>13113.58</v>
      </c>
      <c r="U58" t="n">
        <v>0.47</v>
      </c>
      <c r="V58" t="n">
        <v>0.83</v>
      </c>
      <c r="W58" t="n">
        <v>1.24</v>
      </c>
      <c r="X58" t="n">
        <v>0.84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7.6266</v>
      </c>
      <c r="E59" t="n">
        <v>13.11</v>
      </c>
      <c r="F59" t="n">
        <v>8.56</v>
      </c>
      <c r="G59" t="n">
        <v>13.52</v>
      </c>
      <c r="H59" t="n">
        <v>0.18</v>
      </c>
      <c r="I59" t="n">
        <v>38</v>
      </c>
      <c r="J59" t="n">
        <v>245.29</v>
      </c>
      <c r="K59" t="n">
        <v>58.47</v>
      </c>
      <c r="L59" t="n">
        <v>2.5</v>
      </c>
      <c r="M59" t="n">
        <v>36</v>
      </c>
      <c r="N59" t="n">
        <v>59.32</v>
      </c>
      <c r="O59" t="n">
        <v>30486.54</v>
      </c>
      <c r="P59" t="n">
        <v>127.13</v>
      </c>
      <c r="Q59" t="n">
        <v>1361.42</v>
      </c>
      <c r="R59" t="n">
        <v>49.65</v>
      </c>
      <c r="S59" t="n">
        <v>25.13</v>
      </c>
      <c r="T59" t="n">
        <v>11503.84</v>
      </c>
      <c r="U59" t="n">
        <v>0.51</v>
      </c>
      <c r="V59" t="n">
        <v>0.84</v>
      </c>
      <c r="W59" t="n">
        <v>1.24</v>
      </c>
      <c r="X59" t="n">
        <v>0.74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7.7755</v>
      </c>
      <c r="E60" t="n">
        <v>12.86</v>
      </c>
      <c r="F60" t="n">
        <v>8.5</v>
      </c>
      <c r="G60" t="n">
        <v>15</v>
      </c>
      <c r="H60" t="n">
        <v>0.2</v>
      </c>
      <c r="I60" t="n">
        <v>34</v>
      </c>
      <c r="J60" t="n">
        <v>245.73</v>
      </c>
      <c r="K60" t="n">
        <v>58.47</v>
      </c>
      <c r="L60" t="n">
        <v>2.75</v>
      </c>
      <c r="M60" t="n">
        <v>32</v>
      </c>
      <c r="N60" t="n">
        <v>59.51</v>
      </c>
      <c r="O60" t="n">
        <v>30541.19</v>
      </c>
      <c r="P60" t="n">
        <v>124.93</v>
      </c>
      <c r="Q60" t="n">
        <v>1361.43</v>
      </c>
      <c r="R60" t="n">
        <v>47.68</v>
      </c>
      <c r="S60" t="n">
        <v>25.13</v>
      </c>
      <c r="T60" t="n">
        <v>10539.27</v>
      </c>
      <c r="U60" t="n">
        <v>0.53</v>
      </c>
      <c r="V60" t="n">
        <v>0.85</v>
      </c>
      <c r="W60" t="n">
        <v>1.24</v>
      </c>
      <c r="X60" t="n">
        <v>0.68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7.9105</v>
      </c>
      <c r="E61" t="n">
        <v>12.64</v>
      </c>
      <c r="F61" t="n">
        <v>8.42</v>
      </c>
      <c r="G61" t="n">
        <v>16.3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122.5</v>
      </c>
      <c r="Q61" t="n">
        <v>1361.38</v>
      </c>
      <c r="R61" t="n">
        <v>45.55</v>
      </c>
      <c r="S61" t="n">
        <v>25.13</v>
      </c>
      <c r="T61" t="n">
        <v>9491.49</v>
      </c>
      <c r="U61" t="n">
        <v>0.55</v>
      </c>
      <c r="V61" t="n">
        <v>0.85</v>
      </c>
      <c r="W61" t="n">
        <v>1.22</v>
      </c>
      <c r="X61" t="n">
        <v>0.6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8.0321</v>
      </c>
      <c r="E62" t="n">
        <v>12.45</v>
      </c>
      <c r="F62" t="n">
        <v>8.369999999999999</v>
      </c>
      <c r="G62" t="n">
        <v>17.94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120.68</v>
      </c>
      <c r="Q62" t="n">
        <v>1361.34</v>
      </c>
      <c r="R62" t="n">
        <v>43.7</v>
      </c>
      <c r="S62" t="n">
        <v>25.13</v>
      </c>
      <c r="T62" t="n">
        <v>8578.809999999999</v>
      </c>
      <c r="U62" t="n">
        <v>0.58</v>
      </c>
      <c r="V62" t="n">
        <v>0.86</v>
      </c>
      <c r="W62" t="n">
        <v>1.23</v>
      </c>
      <c r="X62" t="n">
        <v>0.55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8.129200000000001</v>
      </c>
      <c r="E63" t="n">
        <v>12.3</v>
      </c>
      <c r="F63" t="n">
        <v>8.32</v>
      </c>
      <c r="G63" t="n">
        <v>19.19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118.14</v>
      </c>
      <c r="Q63" t="n">
        <v>1361.34</v>
      </c>
      <c r="R63" t="n">
        <v>42.35</v>
      </c>
      <c r="S63" t="n">
        <v>25.13</v>
      </c>
      <c r="T63" t="n">
        <v>7917.84</v>
      </c>
      <c r="U63" t="n">
        <v>0.59</v>
      </c>
      <c r="V63" t="n">
        <v>0.86</v>
      </c>
      <c r="W63" t="n">
        <v>1.22</v>
      </c>
      <c r="X63" t="n">
        <v>0.5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8.2074</v>
      </c>
      <c r="E64" t="n">
        <v>12.18</v>
      </c>
      <c r="F64" t="n">
        <v>8.289999999999999</v>
      </c>
      <c r="G64" t="n">
        <v>20.73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117.07</v>
      </c>
      <c r="Q64" t="n">
        <v>1361.44</v>
      </c>
      <c r="R64" t="n">
        <v>41.32</v>
      </c>
      <c r="S64" t="n">
        <v>25.13</v>
      </c>
      <c r="T64" t="n">
        <v>7411.61</v>
      </c>
      <c r="U64" t="n">
        <v>0.61</v>
      </c>
      <c r="V64" t="n">
        <v>0.87</v>
      </c>
      <c r="W64" t="n">
        <v>1.22</v>
      </c>
      <c r="X64" t="n">
        <v>0.47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8.311</v>
      </c>
      <c r="E65" t="n">
        <v>12.03</v>
      </c>
      <c r="F65" t="n">
        <v>8.24</v>
      </c>
      <c r="G65" t="n">
        <v>22.46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114.79</v>
      </c>
      <c r="Q65" t="n">
        <v>1361.43</v>
      </c>
      <c r="R65" t="n">
        <v>39.54</v>
      </c>
      <c r="S65" t="n">
        <v>25.13</v>
      </c>
      <c r="T65" t="n">
        <v>6530.89</v>
      </c>
      <c r="U65" t="n">
        <v>0.64</v>
      </c>
      <c r="V65" t="n">
        <v>0.87</v>
      </c>
      <c r="W65" t="n">
        <v>1.22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8.403</v>
      </c>
      <c r="E66" t="n">
        <v>11.9</v>
      </c>
      <c r="F66" t="n">
        <v>8.199999999999999</v>
      </c>
      <c r="G66" t="n">
        <v>24.6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112.23</v>
      </c>
      <c r="Q66" t="n">
        <v>1361.39</v>
      </c>
      <c r="R66" t="n">
        <v>38.55</v>
      </c>
      <c r="S66" t="n">
        <v>25.13</v>
      </c>
      <c r="T66" t="n">
        <v>6045.91</v>
      </c>
      <c r="U66" t="n">
        <v>0.65</v>
      </c>
      <c r="V66" t="n">
        <v>0.88</v>
      </c>
      <c r="W66" t="n">
        <v>1.21</v>
      </c>
      <c r="X66" t="n">
        <v>0.38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8.451700000000001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110.91</v>
      </c>
      <c r="Q67" t="n">
        <v>1361.52</v>
      </c>
      <c r="R67" t="n">
        <v>37.81</v>
      </c>
      <c r="S67" t="n">
        <v>25.13</v>
      </c>
      <c r="T67" t="n">
        <v>5680.14</v>
      </c>
      <c r="U67" t="n">
        <v>0.66</v>
      </c>
      <c r="V67" t="n">
        <v>0.88</v>
      </c>
      <c r="W67" t="n">
        <v>1.21</v>
      </c>
      <c r="X67" t="n">
        <v>0.36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8.503</v>
      </c>
      <c r="E68" t="n">
        <v>11.76</v>
      </c>
      <c r="F68" t="n">
        <v>8.15</v>
      </c>
      <c r="G68" t="n">
        <v>27.18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108.53</v>
      </c>
      <c r="Q68" t="n">
        <v>1361.58</v>
      </c>
      <c r="R68" t="n">
        <v>36.96</v>
      </c>
      <c r="S68" t="n">
        <v>25.13</v>
      </c>
      <c r="T68" t="n">
        <v>5262.93</v>
      </c>
      <c r="U68" t="n">
        <v>0.68</v>
      </c>
      <c r="V68" t="n">
        <v>0.88</v>
      </c>
      <c r="W68" t="n">
        <v>1.21</v>
      </c>
      <c r="X68" t="n">
        <v>0.33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8.542299999999999</v>
      </c>
      <c r="E69" t="n">
        <v>11.71</v>
      </c>
      <c r="F69" t="n">
        <v>8.15</v>
      </c>
      <c r="G69" t="n">
        <v>28.75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106.62</v>
      </c>
      <c r="Q69" t="n">
        <v>1361.5</v>
      </c>
      <c r="R69" t="n">
        <v>36.9</v>
      </c>
      <c r="S69" t="n">
        <v>25.13</v>
      </c>
      <c r="T69" t="n">
        <v>5234.77</v>
      </c>
      <c r="U69" t="n">
        <v>0.68</v>
      </c>
      <c r="V69" t="n">
        <v>0.88</v>
      </c>
      <c r="W69" t="n">
        <v>1.21</v>
      </c>
      <c r="X69" t="n">
        <v>0.33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8.587</v>
      </c>
      <c r="E70" t="n">
        <v>11.65</v>
      </c>
      <c r="F70" t="n">
        <v>8.130000000000001</v>
      </c>
      <c r="G70" t="n">
        <v>30.5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</v>
      </c>
      <c r="Q70" t="n">
        <v>1361.34</v>
      </c>
      <c r="R70" t="n">
        <v>36.49</v>
      </c>
      <c r="S70" t="n">
        <v>25.13</v>
      </c>
      <c r="T70" t="n">
        <v>5033.74</v>
      </c>
      <c r="U70" t="n">
        <v>0.6899999999999999</v>
      </c>
      <c r="V70" t="n">
        <v>0.88</v>
      </c>
      <c r="W70" t="n">
        <v>1.2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8.648899999999999</v>
      </c>
      <c r="E71" t="n">
        <v>11.56</v>
      </c>
      <c r="F71" t="n">
        <v>8.1</v>
      </c>
      <c r="G71" t="n">
        <v>32.39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104.33</v>
      </c>
      <c r="Q71" t="n">
        <v>1361.41</v>
      </c>
      <c r="R71" t="n">
        <v>35.27</v>
      </c>
      <c r="S71" t="n">
        <v>25.13</v>
      </c>
      <c r="T71" t="n">
        <v>4429.58</v>
      </c>
      <c r="U71" t="n">
        <v>0.71</v>
      </c>
      <c r="V71" t="n">
        <v>0.89</v>
      </c>
      <c r="W71" t="n">
        <v>1.2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8.694000000000001</v>
      </c>
      <c r="E72" t="n">
        <v>11.5</v>
      </c>
      <c r="F72" t="n">
        <v>8.08</v>
      </c>
      <c r="G72" t="n">
        <v>34.65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11</v>
      </c>
      <c r="N72" t="n">
        <v>61.87</v>
      </c>
      <c r="O72" t="n">
        <v>31202.53</v>
      </c>
      <c r="P72" t="n">
        <v>102.1</v>
      </c>
      <c r="Q72" t="n">
        <v>1361.38</v>
      </c>
      <c r="R72" t="n">
        <v>34.89</v>
      </c>
      <c r="S72" t="n">
        <v>25.13</v>
      </c>
      <c r="T72" t="n">
        <v>4244.73</v>
      </c>
      <c r="U72" t="n">
        <v>0.72</v>
      </c>
      <c r="V72" t="n">
        <v>0.89</v>
      </c>
      <c r="W72" t="n">
        <v>1.2</v>
      </c>
      <c r="X72" t="n">
        <v>0.26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8.745900000000001</v>
      </c>
      <c r="E73" t="n">
        <v>11.43</v>
      </c>
      <c r="F73" t="n">
        <v>8.06</v>
      </c>
      <c r="G73" t="n">
        <v>37.21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9</v>
      </c>
      <c r="N73" t="n">
        <v>62.07</v>
      </c>
      <c r="O73" t="n">
        <v>31258.11</v>
      </c>
      <c r="P73" t="n">
        <v>100.18</v>
      </c>
      <c r="Q73" t="n">
        <v>1361.34</v>
      </c>
      <c r="R73" t="n">
        <v>34.03</v>
      </c>
      <c r="S73" t="n">
        <v>25.13</v>
      </c>
      <c r="T73" t="n">
        <v>3819.14</v>
      </c>
      <c r="U73" t="n">
        <v>0.74</v>
      </c>
      <c r="V73" t="n">
        <v>0.89</v>
      </c>
      <c r="W73" t="n">
        <v>1.21</v>
      </c>
      <c r="X73" t="n">
        <v>0.24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8.747</v>
      </c>
      <c r="E74" t="n">
        <v>11.43</v>
      </c>
      <c r="F74" t="n">
        <v>8.06</v>
      </c>
      <c r="G74" t="n">
        <v>37.21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6</v>
      </c>
      <c r="N74" t="n">
        <v>62.27</v>
      </c>
      <c r="O74" t="n">
        <v>31313.77</v>
      </c>
      <c r="P74" t="n">
        <v>98.81</v>
      </c>
      <c r="Q74" t="n">
        <v>1361.54</v>
      </c>
      <c r="R74" t="n">
        <v>33.78</v>
      </c>
      <c r="S74" t="n">
        <v>25.13</v>
      </c>
      <c r="T74" t="n">
        <v>3693.37</v>
      </c>
      <c r="U74" t="n">
        <v>0.74</v>
      </c>
      <c r="V74" t="n">
        <v>0.89</v>
      </c>
      <c r="W74" t="n">
        <v>1.21</v>
      </c>
      <c r="X74" t="n">
        <v>0.24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8.7432</v>
      </c>
      <c r="E75" t="n">
        <v>11.44</v>
      </c>
      <c r="F75" t="n">
        <v>8.07</v>
      </c>
      <c r="G75" t="n">
        <v>37.23</v>
      </c>
      <c r="H75" t="n">
        <v>0.46</v>
      </c>
      <c r="I75" t="n">
        <v>13</v>
      </c>
      <c r="J75" t="n">
        <v>252.45</v>
      </c>
      <c r="K75" t="n">
        <v>58.47</v>
      </c>
      <c r="L75" t="n">
        <v>6.5</v>
      </c>
      <c r="M75" t="n">
        <v>4</v>
      </c>
      <c r="N75" t="n">
        <v>62.47</v>
      </c>
      <c r="O75" t="n">
        <v>31369.49</v>
      </c>
      <c r="P75" t="n">
        <v>97.41</v>
      </c>
      <c r="Q75" t="n">
        <v>1361.34</v>
      </c>
      <c r="R75" t="n">
        <v>34.16</v>
      </c>
      <c r="S75" t="n">
        <v>25.13</v>
      </c>
      <c r="T75" t="n">
        <v>3884.02</v>
      </c>
      <c r="U75" t="n">
        <v>0.74</v>
      </c>
      <c r="V75" t="n">
        <v>0.89</v>
      </c>
      <c r="W75" t="n">
        <v>1.21</v>
      </c>
      <c r="X75" t="n">
        <v>0.25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8.799200000000001</v>
      </c>
      <c r="E76" t="n">
        <v>11.36</v>
      </c>
      <c r="F76" t="n">
        <v>8.039999999999999</v>
      </c>
      <c r="G76" t="n">
        <v>40.21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2</v>
      </c>
      <c r="N76" t="n">
        <v>62.68</v>
      </c>
      <c r="O76" t="n">
        <v>31425.3</v>
      </c>
      <c r="P76" t="n">
        <v>97.42</v>
      </c>
      <c r="Q76" t="n">
        <v>1361.34</v>
      </c>
      <c r="R76" t="n">
        <v>33.24</v>
      </c>
      <c r="S76" t="n">
        <v>25.13</v>
      </c>
      <c r="T76" t="n">
        <v>3432.11</v>
      </c>
      <c r="U76" t="n">
        <v>0.76</v>
      </c>
      <c r="V76" t="n">
        <v>0.89</v>
      </c>
      <c r="W76" t="n">
        <v>1.21</v>
      </c>
      <c r="X76" t="n">
        <v>0.22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8.8002</v>
      </c>
      <c r="E77" t="n">
        <v>11.36</v>
      </c>
      <c r="F77" t="n">
        <v>8.039999999999999</v>
      </c>
      <c r="G77" t="n">
        <v>40.2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1</v>
      </c>
      <c r="N77" t="n">
        <v>62.88</v>
      </c>
      <c r="O77" t="n">
        <v>31481.17</v>
      </c>
      <c r="P77" t="n">
        <v>97.79000000000001</v>
      </c>
      <c r="Q77" t="n">
        <v>1361.34</v>
      </c>
      <c r="R77" t="n">
        <v>33.1</v>
      </c>
      <c r="S77" t="n">
        <v>25.13</v>
      </c>
      <c r="T77" t="n">
        <v>3361.19</v>
      </c>
      <c r="U77" t="n">
        <v>0.76</v>
      </c>
      <c r="V77" t="n">
        <v>0.89</v>
      </c>
      <c r="W77" t="n">
        <v>1.21</v>
      </c>
      <c r="X77" t="n">
        <v>0.22</v>
      </c>
      <c r="Y77" t="n">
        <v>1</v>
      </c>
      <c r="Z77" t="n">
        <v>10</v>
      </c>
    </row>
    <row r="78">
      <c r="A78" t="n">
        <v>25</v>
      </c>
      <c r="B78" t="n">
        <v>125</v>
      </c>
      <c r="C78" t="inlineStr">
        <is>
          <t xml:space="preserve">CONCLUIDO	</t>
        </is>
      </c>
      <c r="D78" t="n">
        <v>8.7994</v>
      </c>
      <c r="E78" t="n">
        <v>11.36</v>
      </c>
      <c r="F78" t="n">
        <v>8.039999999999999</v>
      </c>
      <c r="G78" t="n">
        <v>40.2</v>
      </c>
      <c r="H78" t="n">
        <v>0.51</v>
      </c>
      <c r="I78" t="n">
        <v>12</v>
      </c>
      <c r="J78" t="n">
        <v>253.81</v>
      </c>
      <c r="K78" t="n">
        <v>58.47</v>
      </c>
      <c r="L78" t="n">
        <v>7.25</v>
      </c>
      <c r="M78" t="n">
        <v>0</v>
      </c>
      <c r="N78" t="n">
        <v>63.08</v>
      </c>
      <c r="O78" t="n">
        <v>31537.13</v>
      </c>
      <c r="P78" t="n">
        <v>97.95999999999999</v>
      </c>
      <c r="Q78" t="n">
        <v>1361.34</v>
      </c>
      <c r="R78" t="n">
        <v>33.1</v>
      </c>
      <c r="S78" t="n">
        <v>25.13</v>
      </c>
      <c r="T78" t="n">
        <v>3359.74</v>
      </c>
      <c r="U78" t="n">
        <v>0.76</v>
      </c>
      <c r="V78" t="n">
        <v>0.89</v>
      </c>
      <c r="W78" t="n">
        <v>1.21</v>
      </c>
      <c r="X78" t="n">
        <v>0.22</v>
      </c>
      <c r="Y78" t="n">
        <v>1</v>
      </c>
      <c r="Z78" t="n">
        <v>10</v>
      </c>
    </row>
    <row r="79">
      <c r="A79" t="n">
        <v>0</v>
      </c>
      <c r="B79" t="n">
        <v>30</v>
      </c>
      <c r="C79" t="inlineStr">
        <is>
          <t xml:space="preserve">CONCLUIDO	</t>
        </is>
      </c>
      <c r="D79" t="n">
        <v>8.7768</v>
      </c>
      <c r="E79" t="n">
        <v>11.39</v>
      </c>
      <c r="F79" t="n">
        <v>8.82</v>
      </c>
      <c r="G79" t="n">
        <v>11.26</v>
      </c>
      <c r="H79" t="n">
        <v>0.24</v>
      </c>
      <c r="I79" t="n">
        <v>47</v>
      </c>
      <c r="J79" t="n">
        <v>71.52</v>
      </c>
      <c r="K79" t="n">
        <v>32.27</v>
      </c>
      <c r="L79" t="n">
        <v>1</v>
      </c>
      <c r="M79" t="n">
        <v>2</v>
      </c>
      <c r="N79" t="n">
        <v>8.25</v>
      </c>
      <c r="O79" t="n">
        <v>9054.6</v>
      </c>
      <c r="P79" t="n">
        <v>50.84</v>
      </c>
      <c r="Q79" t="n">
        <v>1362.13</v>
      </c>
      <c r="R79" t="n">
        <v>55.96</v>
      </c>
      <c r="S79" t="n">
        <v>25.13</v>
      </c>
      <c r="T79" t="n">
        <v>14616.01</v>
      </c>
      <c r="U79" t="n">
        <v>0.45</v>
      </c>
      <c r="V79" t="n">
        <v>0.82</v>
      </c>
      <c r="W79" t="n">
        <v>1.31</v>
      </c>
      <c r="X79" t="n">
        <v>1</v>
      </c>
      <c r="Y79" t="n">
        <v>1</v>
      </c>
      <c r="Z79" t="n">
        <v>10</v>
      </c>
    </row>
    <row r="80">
      <c r="A80" t="n">
        <v>1</v>
      </c>
      <c r="B80" t="n">
        <v>30</v>
      </c>
      <c r="C80" t="inlineStr">
        <is>
          <t xml:space="preserve">CONCLUIDO	</t>
        </is>
      </c>
      <c r="D80" t="n">
        <v>8.7828</v>
      </c>
      <c r="E80" t="n">
        <v>11.39</v>
      </c>
      <c r="F80" t="n">
        <v>8.81</v>
      </c>
      <c r="G80" t="n">
        <v>11.25</v>
      </c>
      <c r="H80" t="n">
        <v>0.3</v>
      </c>
      <c r="I80" t="n">
        <v>47</v>
      </c>
      <c r="J80" t="n">
        <v>71.81</v>
      </c>
      <c r="K80" t="n">
        <v>32.27</v>
      </c>
      <c r="L80" t="n">
        <v>1.25</v>
      </c>
      <c r="M80" t="n">
        <v>0</v>
      </c>
      <c r="N80" t="n">
        <v>8.289999999999999</v>
      </c>
      <c r="O80" t="n">
        <v>9090.98</v>
      </c>
      <c r="P80" t="n">
        <v>50.87</v>
      </c>
      <c r="Q80" t="n">
        <v>1361.53</v>
      </c>
      <c r="R80" t="n">
        <v>55.78</v>
      </c>
      <c r="S80" t="n">
        <v>25.13</v>
      </c>
      <c r="T80" t="n">
        <v>14524.77</v>
      </c>
      <c r="U80" t="n">
        <v>0.45</v>
      </c>
      <c r="V80" t="n">
        <v>0.82</v>
      </c>
      <c r="W80" t="n">
        <v>1.31</v>
      </c>
      <c r="X80" t="n">
        <v>0.99</v>
      </c>
      <c r="Y80" t="n">
        <v>1</v>
      </c>
      <c r="Z80" t="n">
        <v>10</v>
      </c>
    </row>
    <row r="81">
      <c r="A81" t="n">
        <v>0</v>
      </c>
      <c r="B81" t="n">
        <v>15</v>
      </c>
      <c r="C81" t="inlineStr">
        <is>
          <t xml:space="preserve">CONCLUIDO	</t>
        </is>
      </c>
      <c r="D81" t="n">
        <v>7.9901</v>
      </c>
      <c r="E81" t="n">
        <v>12.52</v>
      </c>
      <c r="F81" t="n">
        <v>9.789999999999999</v>
      </c>
      <c r="G81" t="n">
        <v>6.39</v>
      </c>
      <c r="H81" t="n">
        <v>0.43</v>
      </c>
      <c r="I81" t="n">
        <v>92</v>
      </c>
      <c r="J81" t="n">
        <v>39.78</v>
      </c>
      <c r="K81" t="n">
        <v>19.54</v>
      </c>
      <c r="L81" t="n">
        <v>1</v>
      </c>
      <c r="M81" t="n">
        <v>0</v>
      </c>
      <c r="N81" t="n">
        <v>4.24</v>
      </c>
      <c r="O81" t="n">
        <v>5140</v>
      </c>
      <c r="P81" t="n">
        <v>38.76</v>
      </c>
      <c r="Q81" t="n">
        <v>1362.44</v>
      </c>
      <c r="R81" t="n">
        <v>84.33</v>
      </c>
      <c r="S81" t="n">
        <v>25.13</v>
      </c>
      <c r="T81" t="n">
        <v>28573.27</v>
      </c>
      <c r="U81" t="n">
        <v>0.3</v>
      </c>
      <c r="V81" t="n">
        <v>0.73</v>
      </c>
      <c r="W81" t="n">
        <v>1.45</v>
      </c>
      <c r="X81" t="n">
        <v>1.97</v>
      </c>
      <c r="Y81" t="n">
        <v>1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7.3615</v>
      </c>
      <c r="E82" t="n">
        <v>13.58</v>
      </c>
      <c r="F82" t="n">
        <v>9.279999999999999</v>
      </c>
      <c r="G82" t="n">
        <v>7.73</v>
      </c>
      <c r="H82" t="n">
        <v>0.12</v>
      </c>
      <c r="I82" t="n">
        <v>72</v>
      </c>
      <c r="J82" t="n">
        <v>141.81</v>
      </c>
      <c r="K82" t="n">
        <v>47.83</v>
      </c>
      <c r="L82" t="n">
        <v>1</v>
      </c>
      <c r="M82" t="n">
        <v>70</v>
      </c>
      <c r="N82" t="n">
        <v>22.98</v>
      </c>
      <c r="O82" t="n">
        <v>17723.39</v>
      </c>
      <c r="P82" t="n">
        <v>98.90000000000001</v>
      </c>
      <c r="Q82" t="n">
        <v>1361.86</v>
      </c>
      <c r="R82" t="n">
        <v>72.04000000000001</v>
      </c>
      <c r="S82" t="n">
        <v>25.13</v>
      </c>
      <c r="T82" t="n">
        <v>22530.52</v>
      </c>
      <c r="U82" t="n">
        <v>0.35</v>
      </c>
      <c r="V82" t="n">
        <v>0.78</v>
      </c>
      <c r="W82" t="n">
        <v>1.3</v>
      </c>
      <c r="X82" t="n">
        <v>1.45</v>
      </c>
      <c r="Y82" t="n">
        <v>1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7.8871</v>
      </c>
      <c r="E83" t="n">
        <v>12.68</v>
      </c>
      <c r="F83" t="n">
        <v>8.890000000000001</v>
      </c>
      <c r="G83" t="n">
        <v>9.880000000000001</v>
      </c>
      <c r="H83" t="n">
        <v>0.16</v>
      </c>
      <c r="I83" t="n">
        <v>54</v>
      </c>
      <c r="J83" t="n">
        <v>142.15</v>
      </c>
      <c r="K83" t="n">
        <v>47.83</v>
      </c>
      <c r="L83" t="n">
        <v>1.25</v>
      </c>
      <c r="M83" t="n">
        <v>52</v>
      </c>
      <c r="N83" t="n">
        <v>23.07</v>
      </c>
      <c r="O83" t="n">
        <v>17765.46</v>
      </c>
      <c r="P83" t="n">
        <v>92.31</v>
      </c>
      <c r="Q83" t="n">
        <v>1361.52</v>
      </c>
      <c r="R83" t="n">
        <v>59.99</v>
      </c>
      <c r="S83" t="n">
        <v>25.13</v>
      </c>
      <c r="T83" t="n">
        <v>16593.99</v>
      </c>
      <c r="U83" t="n">
        <v>0.42</v>
      </c>
      <c r="V83" t="n">
        <v>0.8100000000000001</v>
      </c>
      <c r="W83" t="n">
        <v>1.26</v>
      </c>
      <c r="X83" t="n">
        <v>1.07</v>
      </c>
      <c r="Y83" t="n">
        <v>1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8.236499999999999</v>
      </c>
      <c r="E84" t="n">
        <v>12.14</v>
      </c>
      <c r="F84" t="n">
        <v>8.67</v>
      </c>
      <c r="G84" t="n">
        <v>12.1</v>
      </c>
      <c r="H84" t="n">
        <v>0.19</v>
      </c>
      <c r="I84" t="n">
        <v>43</v>
      </c>
      <c r="J84" t="n">
        <v>142.49</v>
      </c>
      <c r="K84" t="n">
        <v>47.83</v>
      </c>
      <c r="L84" t="n">
        <v>1.5</v>
      </c>
      <c r="M84" t="n">
        <v>41</v>
      </c>
      <c r="N84" t="n">
        <v>23.16</v>
      </c>
      <c r="O84" t="n">
        <v>17807.56</v>
      </c>
      <c r="P84" t="n">
        <v>87.48999999999999</v>
      </c>
      <c r="Q84" t="n">
        <v>1361.57</v>
      </c>
      <c r="R84" t="n">
        <v>53.07</v>
      </c>
      <c r="S84" t="n">
        <v>25.13</v>
      </c>
      <c r="T84" t="n">
        <v>13192.28</v>
      </c>
      <c r="U84" t="n">
        <v>0.47</v>
      </c>
      <c r="V84" t="n">
        <v>0.83</v>
      </c>
      <c r="W84" t="n">
        <v>1.25</v>
      </c>
      <c r="X84" t="n">
        <v>0.85</v>
      </c>
      <c r="Y84" t="n">
        <v>1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8.465199999999999</v>
      </c>
      <c r="E85" t="n">
        <v>11.81</v>
      </c>
      <c r="F85" t="n">
        <v>8.539999999999999</v>
      </c>
      <c r="G85" t="n">
        <v>14.24</v>
      </c>
      <c r="H85" t="n">
        <v>0.22</v>
      </c>
      <c r="I85" t="n">
        <v>36</v>
      </c>
      <c r="J85" t="n">
        <v>142.83</v>
      </c>
      <c r="K85" t="n">
        <v>47.83</v>
      </c>
      <c r="L85" t="n">
        <v>1.75</v>
      </c>
      <c r="M85" t="n">
        <v>34</v>
      </c>
      <c r="N85" t="n">
        <v>23.25</v>
      </c>
      <c r="O85" t="n">
        <v>17849.7</v>
      </c>
      <c r="P85" t="n">
        <v>83.47</v>
      </c>
      <c r="Q85" t="n">
        <v>1361.47</v>
      </c>
      <c r="R85" t="n">
        <v>49.11</v>
      </c>
      <c r="S85" t="n">
        <v>25.13</v>
      </c>
      <c r="T85" t="n">
        <v>11244.73</v>
      </c>
      <c r="U85" t="n">
        <v>0.51</v>
      </c>
      <c r="V85" t="n">
        <v>0.84</v>
      </c>
      <c r="W85" t="n">
        <v>1.24</v>
      </c>
      <c r="X85" t="n">
        <v>0.72</v>
      </c>
      <c r="Y85" t="n">
        <v>1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8.699</v>
      </c>
      <c r="E86" t="n">
        <v>11.5</v>
      </c>
      <c r="F86" t="n">
        <v>8.4</v>
      </c>
      <c r="G86" t="n">
        <v>16.8</v>
      </c>
      <c r="H86" t="n">
        <v>0.25</v>
      </c>
      <c r="I86" t="n">
        <v>30</v>
      </c>
      <c r="J86" t="n">
        <v>143.17</v>
      </c>
      <c r="K86" t="n">
        <v>47.83</v>
      </c>
      <c r="L86" t="n">
        <v>2</v>
      </c>
      <c r="M86" t="n">
        <v>28</v>
      </c>
      <c r="N86" t="n">
        <v>23.34</v>
      </c>
      <c r="O86" t="n">
        <v>17891.86</v>
      </c>
      <c r="P86" t="n">
        <v>79.98</v>
      </c>
      <c r="Q86" t="n">
        <v>1361.4</v>
      </c>
      <c r="R86" t="n">
        <v>44.63</v>
      </c>
      <c r="S86" t="n">
        <v>25.13</v>
      </c>
      <c r="T86" t="n">
        <v>9034.58</v>
      </c>
      <c r="U86" t="n">
        <v>0.5600000000000001</v>
      </c>
      <c r="V86" t="n">
        <v>0.86</v>
      </c>
      <c r="W86" t="n">
        <v>1.23</v>
      </c>
      <c r="X86" t="n">
        <v>0.58</v>
      </c>
      <c r="Y86" t="n">
        <v>1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8.841100000000001</v>
      </c>
      <c r="E87" t="n">
        <v>11.31</v>
      </c>
      <c r="F87" t="n">
        <v>8.33</v>
      </c>
      <c r="G87" t="n">
        <v>19.23</v>
      </c>
      <c r="H87" t="n">
        <v>0.28</v>
      </c>
      <c r="I87" t="n">
        <v>26</v>
      </c>
      <c r="J87" t="n">
        <v>143.51</v>
      </c>
      <c r="K87" t="n">
        <v>47.83</v>
      </c>
      <c r="L87" t="n">
        <v>2.25</v>
      </c>
      <c r="M87" t="n">
        <v>22</v>
      </c>
      <c r="N87" t="n">
        <v>23.44</v>
      </c>
      <c r="O87" t="n">
        <v>17934.06</v>
      </c>
      <c r="P87" t="n">
        <v>75.8</v>
      </c>
      <c r="Q87" t="n">
        <v>1361.48</v>
      </c>
      <c r="R87" t="n">
        <v>42.2</v>
      </c>
      <c r="S87" t="n">
        <v>25.13</v>
      </c>
      <c r="T87" t="n">
        <v>7841.43</v>
      </c>
      <c r="U87" t="n">
        <v>0.6</v>
      </c>
      <c r="V87" t="n">
        <v>0.86</v>
      </c>
      <c r="W87" t="n">
        <v>1.23</v>
      </c>
      <c r="X87" t="n">
        <v>0.51</v>
      </c>
      <c r="Y87" t="n">
        <v>1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8.944100000000001</v>
      </c>
      <c r="E88" t="n">
        <v>11.18</v>
      </c>
      <c r="F88" t="n">
        <v>8.289999999999999</v>
      </c>
      <c r="G88" t="n">
        <v>21.62</v>
      </c>
      <c r="H88" t="n">
        <v>0.31</v>
      </c>
      <c r="I88" t="n">
        <v>23</v>
      </c>
      <c r="J88" t="n">
        <v>143.86</v>
      </c>
      <c r="K88" t="n">
        <v>47.83</v>
      </c>
      <c r="L88" t="n">
        <v>2.5</v>
      </c>
      <c r="M88" t="n">
        <v>13</v>
      </c>
      <c r="N88" t="n">
        <v>23.53</v>
      </c>
      <c r="O88" t="n">
        <v>17976.29</v>
      </c>
      <c r="P88" t="n">
        <v>72.95</v>
      </c>
      <c r="Q88" t="n">
        <v>1361.44</v>
      </c>
      <c r="R88" t="n">
        <v>41.04</v>
      </c>
      <c r="S88" t="n">
        <v>25.13</v>
      </c>
      <c r="T88" t="n">
        <v>7274.44</v>
      </c>
      <c r="U88" t="n">
        <v>0.61</v>
      </c>
      <c r="V88" t="n">
        <v>0.87</v>
      </c>
      <c r="W88" t="n">
        <v>1.22</v>
      </c>
      <c r="X88" t="n">
        <v>0.47</v>
      </c>
      <c r="Y88" t="n">
        <v>1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9.0259</v>
      </c>
      <c r="E89" t="n">
        <v>11.08</v>
      </c>
      <c r="F89" t="n">
        <v>8.24</v>
      </c>
      <c r="G89" t="n">
        <v>23.55</v>
      </c>
      <c r="H89" t="n">
        <v>0.34</v>
      </c>
      <c r="I89" t="n">
        <v>21</v>
      </c>
      <c r="J89" t="n">
        <v>144.2</v>
      </c>
      <c r="K89" t="n">
        <v>47.83</v>
      </c>
      <c r="L89" t="n">
        <v>2.75</v>
      </c>
      <c r="M89" t="n">
        <v>2</v>
      </c>
      <c r="N89" t="n">
        <v>23.62</v>
      </c>
      <c r="O89" t="n">
        <v>18018.55</v>
      </c>
      <c r="P89" t="n">
        <v>71.53</v>
      </c>
      <c r="Q89" t="n">
        <v>1361.34</v>
      </c>
      <c r="R89" t="n">
        <v>38.99</v>
      </c>
      <c r="S89" t="n">
        <v>25.13</v>
      </c>
      <c r="T89" t="n">
        <v>6262.92</v>
      </c>
      <c r="U89" t="n">
        <v>0.64</v>
      </c>
      <c r="V89" t="n">
        <v>0.87</v>
      </c>
      <c r="W89" t="n">
        <v>1.24</v>
      </c>
      <c r="X89" t="n">
        <v>0.42</v>
      </c>
      <c r="Y89" t="n">
        <v>1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9.024100000000001</v>
      </c>
      <c r="E90" t="n">
        <v>11.08</v>
      </c>
      <c r="F90" t="n">
        <v>8.25</v>
      </c>
      <c r="G90" t="n">
        <v>23.56</v>
      </c>
      <c r="H90" t="n">
        <v>0.37</v>
      </c>
      <c r="I90" t="n">
        <v>21</v>
      </c>
      <c r="J90" t="n">
        <v>144.54</v>
      </c>
      <c r="K90" t="n">
        <v>47.83</v>
      </c>
      <c r="L90" t="n">
        <v>3</v>
      </c>
      <c r="M90" t="n">
        <v>1</v>
      </c>
      <c r="N90" t="n">
        <v>23.71</v>
      </c>
      <c r="O90" t="n">
        <v>18060.85</v>
      </c>
      <c r="P90" t="n">
        <v>71.65000000000001</v>
      </c>
      <c r="Q90" t="n">
        <v>1361.49</v>
      </c>
      <c r="R90" t="n">
        <v>39.09</v>
      </c>
      <c r="S90" t="n">
        <v>25.13</v>
      </c>
      <c r="T90" t="n">
        <v>6311.25</v>
      </c>
      <c r="U90" t="n">
        <v>0.64</v>
      </c>
      <c r="V90" t="n">
        <v>0.87</v>
      </c>
      <c r="W90" t="n">
        <v>1.24</v>
      </c>
      <c r="X90" t="n">
        <v>0.43</v>
      </c>
      <c r="Y90" t="n">
        <v>1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9.023</v>
      </c>
      <c r="E91" t="n">
        <v>11.08</v>
      </c>
      <c r="F91" t="n">
        <v>8.25</v>
      </c>
      <c r="G91" t="n">
        <v>23.57</v>
      </c>
      <c r="H91" t="n">
        <v>0.4</v>
      </c>
      <c r="I91" t="n">
        <v>21</v>
      </c>
      <c r="J91" t="n">
        <v>144.89</v>
      </c>
      <c r="K91" t="n">
        <v>47.83</v>
      </c>
      <c r="L91" t="n">
        <v>3.25</v>
      </c>
      <c r="M91" t="n">
        <v>0</v>
      </c>
      <c r="N91" t="n">
        <v>23.81</v>
      </c>
      <c r="O91" t="n">
        <v>18103.18</v>
      </c>
      <c r="P91" t="n">
        <v>71.81999999999999</v>
      </c>
      <c r="Q91" t="n">
        <v>1361.49</v>
      </c>
      <c r="R91" t="n">
        <v>39.09</v>
      </c>
      <c r="S91" t="n">
        <v>25.13</v>
      </c>
      <c r="T91" t="n">
        <v>6311.91</v>
      </c>
      <c r="U91" t="n">
        <v>0.64</v>
      </c>
      <c r="V91" t="n">
        <v>0.87</v>
      </c>
      <c r="W91" t="n">
        <v>1.24</v>
      </c>
      <c r="X91" t="n">
        <v>0.43</v>
      </c>
      <c r="Y91" t="n">
        <v>1</v>
      </c>
      <c r="Z91" t="n">
        <v>10</v>
      </c>
    </row>
    <row r="92">
      <c r="A92" t="n">
        <v>0</v>
      </c>
      <c r="B92" t="n">
        <v>90</v>
      </c>
      <c r="C92" t="inlineStr">
        <is>
          <t xml:space="preserve">CONCLUIDO	</t>
        </is>
      </c>
      <c r="D92" t="n">
        <v>6.594</v>
      </c>
      <c r="E92" t="n">
        <v>15.17</v>
      </c>
      <c r="F92" t="n">
        <v>9.619999999999999</v>
      </c>
      <c r="G92" t="n">
        <v>6.56</v>
      </c>
      <c r="H92" t="n">
        <v>0.1</v>
      </c>
      <c r="I92" t="n">
        <v>88</v>
      </c>
      <c r="J92" t="n">
        <v>176.73</v>
      </c>
      <c r="K92" t="n">
        <v>52.44</v>
      </c>
      <c r="L92" t="n">
        <v>1</v>
      </c>
      <c r="M92" t="n">
        <v>86</v>
      </c>
      <c r="N92" t="n">
        <v>33.29</v>
      </c>
      <c r="O92" t="n">
        <v>22031.19</v>
      </c>
      <c r="P92" t="n">
        <v>121.16</v>
      </c>
      <c r="Q92" t="n">
        <v>1361.69</v>
      </c>
      <c r="R92" t="n">
        <v>82.76000000000001</v>
      </c>
      <c r="S92" t="n">
        <v>25.13</v>
      </c>
      <c r="T92" t="n">
        <v>27812.45</v>
      </c>
      <c r="U92" t="n">
        <v>0.3</v>
      </c>
      <c r="V92" t="n">
        <v>0.75</v>
      </c>
      <c r="W92" t="n">
        <v>1.32</v>
      </c>
      <c r="X92" t="n">
        <v>1.79</v>
      </c>
      <c r="Y92" t="n">
        <v>1</v>
      </c>
      <c r="Z92" t="n">
        <v>10</v>
      </c>
    </row>
    <row r="93">
      <c r="A93" t="n">
        <v>1</v>
      </c>
      <c r="B93" t="n">
        <v>90</v>
      </c>
      <c r="C93" t="inlineStr">
        <is>
          <t xml:space="preserve">CONCLUIDO	</t>
        </is>
      </c>
      <c r="D93" t="n">
        <v>7.1904</v>
      </c>
      <c r="E93" t="n">
        <v>13.91</v>
      </c>
      <c r="F93" t="n">
        <v>9.140000000000001</v>
      </c>
      <c r="G93" t="n">
        <v>8.31</v>
      </c>
      <c r="H93" t="n">
        <v>0.13</v>
      </c>
      <c r="I93" t="n">
        <v>66</v>
      </c>
      <c r="J93" t="n">
        <v>177.1</v>
      </c>
      <c r="K93" t="n">
        <v>52.44</v>
      </c>
      <c r="L93" t="n">
        <v>1.25</v>
      </c>
      <c r="M93" t="n">
        <v>64</v>
      </c>
      <c r="N93" t="n">
        <v>33.41</v>
      </c>
      <c r="O93" t="n">
        <v>22076.81</v>
      </c>
      <c r="P93" t="n">
        <v>113.43</v>
      </c>
      <c r="Q93" t="n">
        <v>1362.08</v>
      </c>
      <c r="R93" t="n">
        <v>67.62</v>
      </c>
      <c r="S93" t="n">
        <v>25.13</v>
      </c>
      <c r="T93" t="n">
        <v>20350.78</v>
      </c>
      <c r="U93" t="n">
        <v>0.37</v>
      </c>
      <c r="V93" t="n">
        <v>0.79</v>
      </c>
      <c r="W93" t="n">
        <v>1.29</v>
      </c>
      <c r="X93" t="n">
        <v>1.32</v>
      </c>
      <c r="Y93" t="n">
        <v>1</v>
      </c>
      <c r="Z93" t="n">
        <v>10</v>
      </c>
    </row>
    <row r="94">
      <c r="A94" t="n">
        <v>2</v>
      </c>
      <c r="B94" t="n">
        <v>90</v>
      </c>
      <c r="C94" t="inlineStr">
        <is>
          <t xml:space="preserve">CONCLUIDO	</t>
        </is>
      </c>
      <c r="D94" t="n">
        <v>7.5909</v>
      </c>
      <c r="E94" t="n">
        <v>13.17</v>
      </c>
      <c r="F94" t="n">
        <v>8.869999999999999</v>
      </c>
      <c r="G94" t="n">
        <v>10.04</v>
      </c>
      <c r="H94" t="n">
        <v>0.15</v>
      </c>
      <c r="I94" t="n">
        <v>53</v>
      </c>
      <c r="J94" t="n">
        <v>177.47</v>
      </c>
      <c r="K94" t="n">
        <v>52.44</v>
      </c>
      <c r="L94" t="n">
        <v>1.5</v>
      </c>
      <c r="M94" t="n">
        <v>51</v>
      </c>
      <c r="N94" t="n">
        <v>33.53</v>
      </c>
      <c r="O94" t="n">
        <v>22122.46</v>
      </c>
      <c r="P94" t="n">
        <v>107.99</v>
      </c>
      <c r="Q94" t="n">
        <v>1361.62</v>
      </c>
      <c r="R94" t="n">
        <v>59.05</v>
      </c>
      <c r="S94" t="n">
        <v>25.13</v>
      </c>
      <c r="T94" t="n">
        <v>16130.45</v>
      </c>
      <c r="U94" t="n">
        <v>0.43</v>
      </c>
      <c r="V94" t="n">
        <v>0.8100000000000001</v>
      </c>
      <c r="W94" t="n">
        <v>1.27</v>
      </c>
      <c r="X94" t="n">
        <v>1.05</v>
      </c>
      <c r="Y94" t="n">
        <v>1</v>
      </c>
      <c r="Z94" t="n">
        <v>10</v>
      </c>
    </row>
    <row r="95">
      <c r="A95" t="n">
        <v>3</v>
      </c>
      <c r="B95" t="n">
        <v>90</v>
      </c>
      <c r="C95" t="inlineStr">
        <is>
          <t xml:space="preserve">CONCLUIDO	</t>
        </is>
      </c>
      <c r="D95" t="n">
        <v>7.888</v>
      </c>
      <c r="E95" t="n">
        <v>12.68</v>
      </c>
      <c r="F95" t="n">
        <v>8.69</v>
      </c>
      <c r="G95" t="n">
        <v>11.85</v>
      </c>
      <c r="H95" t="n">
        <v>0.17</v>
      </c>
      <c r="I95" t="n">
        <v>44</v>
      </c>
      <c r="J95" t="n">
        <v>177.84</v>
      </c>
      <c r="K95" t="n">
        <v>52.44</v>
      </c>
      <c r="L95" t="n">
        <v>1.75</v>
      </c>
      <c r="M95" t="n">
        <v>42</v>
      </c>
      <c r="N95" t="n">
        <v>33.65</v>
      </c>
      <c r="O95" t="n">
        <v>22168.15</v>
      </c>
      <c r="P95" t="n">
        <v>103.99</v>
      </c>
      <c r="Q95" t="n">
        <v>1361.69</v>
      </c>
      <c r="R95" t="n">
        <v>53.74</v>
      </c>
      <c r="S95" t="n">
        <v>25.13</v>
      </c>
      <c r="T95" t="n">
        <v>13520.37</v>
      </c>
      <c r="U95" t="n">
        <v>0.47</v>
      </c>
      <c r="V95" t="n">
        <v>0.83</v>
      </c>
      <c r="W95" t="n">
        <v>1.25</v>
      </c>
      <c r="X95" t="n">
        <v>0.87</v>
      </c>
      <c r="Y95" t="n">
        <v>1</v>
      </c>
      <c r="Z95" t="n">
        <v>10</v>
      </c>
    </row>
    <row r="96">
      <c r="A96" t="n">
        <v>4</v>
      </c>
      <c r="B96" t="n">
        <v>90</v>
      </c>
      <c r="C96" t="inlineStr">
        <is>
          <t xml:space="preserve">CONCLUIDO	</t>
        </is>
      </c>
      <c r="D96" t="n">
        <v>8.141500000000001</v>
      </c>
      <c r="E96" t="n">
        <v>12.28</v>
      </c>
      <c r="F96" t="n">
        <v>8.550000000000001</v>
      </c>
      <c r="G96" t="n">
        <v>13.86</v>
      </c>
      <c r="H96" t="n">
        <v>0.2</v>
      </c>
      <c r="I96" t="n">
        <v>37</v>
      </c>
      <c r="J96" t="n">
        <v>178.21</v>
      </c>
      <c r="K96" t="n">
        <v>52.44</v>
      </c>
      <c r="L96" t="n">
        <v>2</v>
      </c>
      <c r="M96" t="n">
        <v>35</v>
      </c>
      <c r="N96" t="n">
        <v>33.77</v>
      </c>
      <c r="O96" t="n">
        <v>22213.89</v>
      </c>
      <c r="P96" t="n">
        <v>100.46</v>
      </c>
      <c r="Q96" t="n">
        <v>1361.37</v>
      </c>
      <c r="R96" t="n">
        <v>49.07</v>
      </c>
      <c r="S96" t="n">
        <v>25.13</v>
      </c>
      <c r="T96" t="n">
        <v>11221.25</v>
      </c>
      <c r="U96" t="n">
        <v>0.51</v>
      </c>
      <c r="V96" t="n">
        <v>0.84</v>
      </c>
      <c r="W96" t="n">
        <v>1.24</v>
      </c>
      <c r="X96" t="n">
        <v>0.73</v>
      </c>
      <c r="Y96" t="n">
        <v>1</v>
      </c>
      <c r="Z96" t="n">
        <v>10</v>
      </c>
    </row>
    <row r="97">
      <c r="A97" t="n">
        <v>5</v>
      </c>
      <c r="B97" t="n">
        <v>90</v>
      </c>
      <c r="C97" t="inlineStr">
        <is>
          <t xml:space="preserve">CONCLUIDO	</t>
        </is>
      </c>
      <c r="D97" t="n">
        <v>8.3225</v>
      </c>
      <c r="E97" t="n">
        <v>12.02</v>
      </c>
      <c r="F97" t="n">
        <v>8.460000000000001</v>
      </c>
      <c r="G97" t="n">
        <v>15.86</v>
      </c>
      <c r="H97" t="n">
        <v>0.22</v>
      </c>
      <c r="I97" t="n">
        <v>32</v>
      </c>
      <c r="J97" t="n">
        <v>178.59</v>
      </c>
      <c r="K97" t="n">
        <v>52.44</v>
      </c>
      <c r="L97" t="n">
        <v>2.25</v>
      </c>
      <c r="M97" t="n">
        <v>30</v>
      </c>
      <c r="N97" t="n">
        <v>33.89</v>
      </c>
      <c r="O97" t="n">
        <v>22259.66</v>
      </c>
      <c r="P97" t="n">
        <v>97.22</v>
      </c>
      <c r="Q97" t="n">
        <v>1361.44</v>
      </c>
      <c r="R97" t="n">
        <v>46.42</v>
      </c>
      <c r="S97" t="n">
        <v>25.13</v>
      </c>
      <c r="T97" t="n">
        <v>9919.940000000001</v>
      </c>
      <c r="U97" t="n">
        <v>0.54</v>
      </c>
      <c r="V97" t="n">
        <v>0.85</v>
      </c>
      <c r="W97" t="n">
        <v>1.24</v>
      </c>
      <c r="X97" t="n">
        <v>0.64</v>
      </c>
      <c r="Y97" t="n">
        <v>1</v>
      </c>
      <c r="Z97" t="n">
        <v>10</v>
      </c>
    </row>
    <row r="98">
      <c r="A98" t="n">
        <v>6</v>
      </c>
      <c r="B98" t="n">
        <v>90</v>
      </c>
      <c r="C98" t="inlineStr">
        <is>
          <t xml:space="preserve">CONCLUIDO	</t>
        </is>
      </c>
      <c r="D98" t="n">
        <v>8.499000000000001</v>
      </c>
      <c r="E98" t="n">
        <v>11.77</v>
      </c>
      <c r="F98" t="n">
        <v>8.35</v>
      </c>
      <c r="G98" t="n">
        <v>17.89</v>
      </c>
      <c r="H98" t="n">
        <v>0.25</v>
      </c>
      <c r="I98" t="n">
        <v>28</v>
      </c>
      <c r="J98" t="n">
        <v>178.96</v>
      </c>
      <c r="K98" t="n">
        <v>52.44</v>
      </c>
      <c r="L98" t="n">
        <v>2.5</v>
      </c>
      <c r="M98" t="n">
        <v>26</v>
      </c>
      <c r="N98" t="n">
        <v>34.02</v>
      </c>
      <c r="O98" t="n">
        <v>22305.48</v>
      </c>
      <c r="P98" t="n">
        <v>94.14</v>
      </c>
      <c r="Q98" t="n">
        <v>1361.39</v>
      </c>
      <c r="R98" t="n">
        <v>43.13</v>
      </c>
      <c r="S98" t="n">
        <v>25.13</v>
      </c>
      <c r="T98" t="n">
        <v>8294.08</v>
      </c>
      <c r="U98" t="n">
        <v>0.58</v>
      </c>
      <c r="V98" t="n">
        <v>0.86</v>
      </c>
      <c r="W98" t="n">
        <v>1.22</v>
      </c>
      <c r="X98" t="n">
        <v>0.53</v>
      </c>
      <c r="Y98" t="n">
        <v>1</v>
      </c>
      <c r="Z98" t="n">
        <v>10</v>
      </c>
    </row>
    <row r="99">
      <c r="A99" t="n">
        <v>7</v>
      </c>
      <c r="B99" t="n">
        <v>90</v>
      </c>
      <c r="C99" t="inlineStr">
        <is>
          <t xml:space="preserve">CONCLUIDO	</t>
        </is>
      </c>
      <c r="D99" t="n">
        <v>8.6205</v>
      </c>
      <c r="E99" t="n">
        <v>11.6</v>
      </c>
      <c r="F99" t="n">
        <v>8.289999999999999</v>
      </c>
      <c r="G99" t="n">
        <v>19.9</v>
      </c>
      <c r="H99" t="n">
        <v>0.27</v>
      </c>
      <c r="I99" t="n">
        <v>25</v>
      </c>
      <c r="J99" t="n">
        <v>179.33</v>
      </c>
      <c r="K99" t="n">
        <v>52.44</v>
      </c>
      <c r="L99" t="n">
        <v>2.75</v>
      </c>
      <c r="M99" t="n">
        <v>23</v>
      </c>
      <c r="N99" t="n">
        <v>34.14</v>
      </c>
      <c r="O99" t="n">
        <v>22351.34</v>
      </c>
      <c r="P99" t="n">
        <v>91.23</v>
      </c>
      <c r="Q99" t="n">
        <v>1361.41</v>
      </c>
      <c r="R99" t="n">
        <v>41.17</v>
      </c>
      <c r="S99" t="n">
        <v>25.13</v>
      </c>
      <c r="T99" t="n">
        <v>7332.57</v>
      </c>
      <c r="U99" t="n">
        <v>0.61</v>
      </c>
      <c r="V99" t="n">
        <v>0.87</v>
      </c>
      <c r="W99" t="n">
        <v>1.22</v>
      </c>
      <c r="X99" t="n">
        <v>0.47</v>
      </c>
      <c r="Y99" t="n">
        <v>1</v>
      </c>
      <c r="Z99" t="n">
        <v>10</v>
      </c>
    </row>
    <row r="100">
      <c r="A100" t="n">
        <v>8</v>
      </c>
      <c r="B100" t="n">
        <v>90</v>
      </c>
      <c r="C100" t="inlineStr">
        <is>
          <t xml:space="preserve">CONCLUIDO	</t>
        </is>
      </c>
      <c r="D100" t="n">
        <v>8.6957</v>
      </c>
      <c r="E100" t="n">
        <v>11.5</v>
      </c>
      <c r="F100" t="n">
        <v>8.26</v>
      </c>
      <c r="G100" t="n">
        <v>21.55</v>
      </c>
      <c r="H100" t="n">
        <v>0.3</v>
      </c>
      <c r="I100" t="n">
        <v>23</v>
      </c>
      <c r="J100" t="n">
        <v>179.7</v>
      </c>
      <c r="K100" t="n">
        <v>52.44</v>
      </c>
      <c r="L100" t="n">
        <v>3</v>
      </c>
      <c r="M100" t="n">
        <v>21</v>
      </c>
      <c r="N100" t="n">
        <v>34.26</v>
      </c>
      <c r="O100" t="n">
        <v>22397.24</v>
      </c>
      <c r="P100" t="n">
        <v>89</v>
      </c>
      <c r="Q100" t="n">
        <v>1361.43</v>
      </c>
      <c r="R100" t="n">
        <v>40.59</v>
      </c>
      <c r="S100" t="n">
        <v>25.13</v>
      </c>
      <c r="T100" t="n">
        <v>7051.59</v>
      </c>
      <c r="U100" t="n">
        <v>0.62</v>
      </c>
      <c r="V100" t="n">
        <v>0.87</v>
      </c>
      <c r="W100" t="n">
        <v>1.21</v>
      </c>
      <c r="X100" t="n">
        <v>0.44</v>
      </c>
      <c r="Y100" t="n">
        <v>1</v>
      </c>
      <c r="Z100" t="n">
        <v>10</v>
      </c>
    </row>
    <row r="101">
      <c r="A101" t="n">
        <v>9</v>
      </c>
      <c r="B101" t="n">
        <v>90</v>
      </c>
      <c r="C101" t="inlineStr">
        <is>
          <t xml:space="preserve">CONCLUIDO	</t>
        </is>
      </c>
      <c r="D101" t="n">
        <v>8.829800000000001</v>
      </c>
      <c r="E101" t="n">
        <v>11.33</v>
      </c>
      <c r="F101" t="n">
        <v>8.19</v>
      </c>
      <c r="G101" t="n">
        <v>24.58</v>
      </c>
      <c r="H101" t="n">
        <v>0.32</v>
      </c>
      <c r="I101" t="n">
        <v>20</v>
      </c>
      <c r="J101" t="n">
        <v>180.07</v>
      </c>
      <c r="K101" t="n">
        <v>52.44</v>
      </c>
      <c r="L101" t="n">
        <v>3.25</v>
      </c>
      <c r="M101" t="n">
        <v>18</v>
      </c>
      <c r="N101" t="n">
        <v>34.38</v>
      </c>
      <c r="O101" t="n">
        <v>22443.18</v>
      </c>
      <c r="P101" t="n">
        <v>85.54000000000001</v>
      </c>
      <c r="Q101" t="n">
        <v>1361.45</v>
      </c>
      <c r="R101" t="n">
        <v>38.27</v>
      </c>
      <c r="S101" t="n">
        <v>25.13</v>
      </c>
      <c r="T101" t="n">
        <v>5906.47</v>
      </c>
      <c r="U101" t="n">
        <v>0.66</v>
      </c>
      <c r="V101" t="n">
        <v>0.88</v>
      </c>
      <c r="W101" t="n">
        <v>1.21</v>
      </c>
      <c r="X101" t="n">
        <v>0.37</v>
      </c>
      <c r="Y101" t="n">
        <v>1</v>
      </c>
      <c r="Z101" t="n">
        <v>10</v>
      </c>
    </row>
    <row r="102">
      <c r="A102" t="n">
        <v>10</v>
      </c>
      <c r="B102" t="n">
        <v>90</v>
      </c>
      <c r="C102" t="inlineStr">
        <is>
          <t xml:space="preserve">CONCLUIDO	</t>
        </is>
      </c>
      <c r="D102" t="n">
        <v>8.859400000000001</v>
      </c>
      <c r="E102" t="n">
        <v>11.29</v>
      </c>
      <c r="F102" t="n">
        <v>8.19</v>
      </c>
      <c r="G102" t="n">
        <v>25.87</v>
      </c>
      <c r="H102" t="n">
        <v>0.34</v>
      </c>
      <c r="I102" t="n">
        <v>19</v>
      </c>
      <c r="J102" t="n">
        <v>180.45</v>
      </c>
      <c r="K102" t="n">
        <v>52.44</v>
      </c>
      <c r="L102" t="n">
        <v>3.5</v>
      </c>
      <c r="M102" t="n">
        <v>13</v>
      </c>
      <c r="N102" t="n">
        <v>34.51</v>
      </c>
      <c r="O102" t="n">
        <v>22489.16</v>
      </c>
      <c r="P102" t="n">
        <v>83.22</v>
      </c>
      <c r="Q102" t="n">
        <v>1361.42</v>
      </c>
      <c r="R102" t="n">
        <v>37.98</v>
      </c>
      <c r="S102" t="n">
        <v>25.13</v>
      </c>
      <c r="T102" t="n">
        <v>5764.99</v>
      </c>
      <c r="U102" t="n">
        <v>0.66</v>
      </c>
      <c r="V102" t="n">
        <v>0.88</v>
      </c>
      <c r="W102" t="n">
        <v>1.22</v>
      </c>
      <c r="X102" t="n">
        <v>0.37</v>
      </c>
      <c r="Y102" t="n">
        <v>1</v>
      </c>
      <c r="Z102" t="n">
        <v>10</v>
      </c>
    </row>
    <row r="103">
      <c r="A103" t="n">
        <v>11</v>
      </c>
      <c r="B103" t="n">
        <v>90</v>
      </c>
      <c r="C103" t="inlineStr">
        <is>
          <t xml:space="preserve">CONCLUIDO	</t>
        </is>
      </c>
      <c r="D103" t="n">
        <v>8.899699999999999</v>
      </c>
      <c r="E103" t="n">
        <v>11.24</v>
      </c>
      <c r="F103" t="n">
        <v>8.18</v>
      </c>
      <c r="G103" t="n">
        <v>27.25</v>
      </c>
      <c r="H103" t="n">
        <v>0.37</v>
      </c>
      <c r="I103" t="n">
        <v>18</v>
      </c>
      <c r="J103" t="n">
        <v>180.82</v>
      </c>
      <c r="K103" t="n">
        <v>52.44</v>
      </c>
      <c r="L103" t="n">
        <v>3.75</v>
      </c>
      <c r="M103" t="n">
        <v>10</v>
      </c>
      <c r="N103" t="n">
        <v>34.63</v>
      </c>
      <c r="O103" t="n">
        <v>22535.19</v>
      </c>
      <c r="P103" t="n">
        <v>81.59999999999999</v>
      </c>
      <c r="Q103" t="n">
        <v>1361.34</v>
      </c>
      <c r="R103" t="n">
        <v>37.6</v>
      </c>
      <c r="S103" t="n">
        <v>25.13</v>
      </c>
      <c r="T103" t="n">
        <v>5579.4</v>
      </c>
      <c r="U103" t="n">
        <v>0.67</v>
      </c>
      <c r="V103" t="n">
        <v>0.88</v>
      </c>
      <c r="W103" t="n">
        <v>1.21</v>
      </c>
      <c r="X103" t="n">
        <v>0.36</v>
      </c>
      <c r="Y103" t="n">
        <v>1</v>
      </c>
      <c r="Z103" t="n">
        <v>10</v>
      </c>
    </row>
    <row r="104">
      <c r="A104" t="n">
        <v>12</v>
      </c>
      <c r="B104" t="n">
        <v>90</v>
      </c>
      <c r="C104" t="inlineStr">
        <is>
          <t xml:space="preserve">CONCLUIDO	</t>
        </is>
      </c>
      <c r="D104" t="n">
        <v>8.9421</v>
      </c>
      <c r="E104" t="n">
        <v>11.18</v>
      </c>
      <c r="F104" t="n">
        <v>8.16</v>
      </c>
      <c r="G104" t="n">
        <v>28.79</v>
      </c>
      <c r="H104" t="n">
        <v>0.39</v>
      </c>
      <c r="I104" t="n">
        <v>17</v>
      </c>
      <c r="J104" t="n">
        <v>181.19</v>
      </c>
      <c r="K104" t="n">
        <v>52.44</v>
      </c>
      <c r="L104" t="n">
        <v>4</v>
      </c>
      <c r="M104" t="n">
        <v>3</v>
      </c>
      <c r="N104" t="n">
        <v>34.75</v>
      </c>
      <c r="O104" t="n">
        <v>22581.25</v>
      </c>
      <c r="P104" t="n">
        <v>80.53</v>
      </c>
      <c r="Q104" t="n">
        <v>1361.48</v>
      </c>
      <c r="R104" t="n">
        <v>36.75</v>
      </c>
      <c r="S104" t="n">
        <v>25.13</v>
      </c>
      <c r="T104" t="n">
        <v>5161</v>
      </c>
      <c r="U104" t="n">
        <v>0.68</v>
      </c>
      <c r="V104" t="n">
        <v>0.88</v>
      </c>
      <c r="W104" t="n">
        <v>1.22</v>
      </c>
      <c r="X104" t="n">
        <v>0.34</v>
      </c>
      <c r="Y104" t="n">
        <v>1</v>
      </c>
      <c r="Z104" t="n">
        <v>10</v>
      </c>
    </row>
    <row r="105">
      <c r="A105" t="n">
        <v>13</v>
      </c>
      <c r="B105" t="n">
        <v>90</v>
      </c>
      <c r="C105" t="inlineStr">
        <is>
          <t xml:space="preserve">CONCLUIDO	</t>
        </is>
      </c>
      <c r="D105" t="n">
        <v>8.9374</v>
      </c>
      <c r="E105" t="n">
        <v>11.19</v>
      </c>
      <c r="F105" t="n">
        <v>8.16</v>
      </c>
      <c r="G105" t="n">
        <v>28.81</v>
      </c>
      <c r="H105" t="n">
        <v>0.42</v>
      </c>
      <c r="I105" t="n">
        <v>17</v>
      </c>
      <c r="J105" t="n">
        <v>181.57</v>
      </c>
      <c r="K105" t="n">
        <v>52.44</v>
      </c>
      <c r="L105" t="n">
        <v>4.25</v>
      </c>
      <c r="M105" t="n">
        <v>0</v>
      </c>
      <c r="N105" t="n">
        <v>34.88</v>
      </c>
      <c r="O105" t="n">
        <v>22627.36</v>
      </c>
      <c r="P105" t="n">
        <v>80.05</v>
      </c>
      <c r="Q105" t="n">
        <v>1361.4</v>
      </c>
      <c r="R105" t="n">
        <v>36.74</v>
      </c>
      <c r="S105" t="n">
        <v>25.13</v>
      </c>
      <c r="T105" t="n">
        <v>5156.91</v>
      </c>
      <c r="U105" t="n">
        <v>0.68</v>
      </c>
      <c r="V105" t="n">
        <v>0.88</v>
      </c>
      <c r="W105" t="n">
        <v>1.23</v>
      </c>
      <c r="X105" t="n">
        <v>0.34</v>
      </c>
      <c r="Y105" t="n">
        <v>1</v>
      </c>
      <c r="Z105" t="n">
        <v>10</v>
      </c>
    </row>
    <row r="106">
      <c r="A106" t="n">
        <v>0</v>
      </c>
      <c r="B106" t="n">
        <v>110</v>
      </c>
      <c r="C106" t="inlineStr">
        <is>
          <t xml:space="preserve">CONCLUIDO	</t>
        </is>
      </c>
      <c r="D106" t="n">
        <v>5.9023</v>
      </c>
      <c r="E106" t="n">
        <v>16.94</v>
      </c>
      <c r="F106" t="n">
        <v>9.94</v>
      </c>
      <c r="G106" t="n">
        <v>5.73</v>
      </c>
      <c r="H106" t="n">
        <v>0.08</v>
      </c>
      <c r="I106" t="n">
        <v>104</v>
      </c>
      <c r="J106" t="n">
        <v>213.37</v>
      </c>
      <c r="K106" t="n">
        <v>56.13</v>
      </c>
      <c r="L106" t="n">
        <v>1</v>
      </c>
      <c r="M106" t="n">
        <v>102</v>
      </c>
      <c r="N106" t="n">
        <v>46.25</v>
      </c>
      <c r="O106" t="n">
        <v>26550.29</v>
      </c>
      <c r="P106" t="n">
        <v>143.1</v>
      </c>
      <c r="Q106" t="n">
        <v>1361.94</v>
      </c>
      <c r="R106" t="n">
        <v>92.59999999999999</v>
      </c>
      <c r="S106" t="n">
        <v>25.13</v>
      </c>
      <c r="T106" t="n">
        <v>32648.46</v>
      </c>
      <c r="U106" t="n">
        <v>0.27</v>
      </c>
      <c r="V106" t="n">
        <v>0.72</v>
      </c>
      <c r="W106" t="n">
        <v>1.35</v>
      </c>
      <c r="X106" t="n">
        <v>2.12</v>
      </c>
      <c r="Y106" t="n">
        <v>1</v>
      </c>
      <c r="Z106" t="n">
        <v>10</v>
      </c>
    </row>
    <row r="107">
      <c r="A107" t="n">
        <v>1</v>
      </c>
      <c r="B107" t="n">
        <v>110</v>
      </c>
      <c r="C107" t="inlineStr">
        <is>
          <t xml:space="preserve">CONCLUIDO	</t>
        </is>
      </c>
      <c r="D107" t="n">
        <v>6.5316</v>
      </c>
      <c r="E107" t="n">
        <v>15.31</v>
      </c>
      <c r="F107" t="n">
        <v>9.4</v>
      </c>
      <c r="G107" t="n">
        <v>7.23</v>
      </c>
      <c r="H107" t="n">
        <v>0.1</v>
      </c>
      <c r="I107" t="n">
        <v>78</v>
      </c>
      <c r="J107" t="n">
        <v>213.78</v>
      </c>
      <c r="K107" t="n">
        <v>56.13</v>
      </c>
      <c r="L107" t="n">
        <v>1.25</v>
      </c>
      <c r="M107" t="n">
        <v>76</v>
      </c>
      <c r="N107" t="n">
        <v>46.4</v>
      </c>
      <c r="O107" t="n">
        <v>26600.32</v>
      </c>
      <c r="P107" t="n">
        <v>133.89</v>
      </c>
      <c r="Q107" t="n">
        <v>1361.87</v>
      </c>
      <c r="R107" t="n">
        <v>75.76000000000001</v>
      </c>
      <c r="S107" t="n">
        <v>25.13</v>
      </c>
      <c r="T107" t="n">
        <v>24359.27</v>
      </c>
      <c r="U107" t="n">
        <v>0.33</v>
      </c>
      <c r="V107" t="n">
        <v>0.76</v>
      </c>
      <c r="W107" t="n">
        <v>1.31</v>
      </c>
      <c r="X107" t="n">
        <v>1.58</v>
      </c>
      <c r="Y107" t="n">
        <v>1</v>
      </c>
      <c r="Z107" t="n">
        <v>10</v>
      </c>
    </row>
    <row r="108">
      <c r="A108" t="n">
        <v>2</v>
      </c>
      <c r="B108" t="n">
        <v>110</v>
      </c>
      <c r="C108" t="inlineStr">
        <is>
          <t xml:space="preserve">CONCLUIDO	</t>
        </is>
      </c>
      <c r="D108" t="n">
        <v>6.9969</v>
      </c>
      <c r="E108" t="n">
        <v>14.29</v>
      </c>
      <c r="F108" t="n">
        <v>9.06</v>
      </c>
      <c r="G108" t="n">
        <v>8.77</v>
      </c>
      <c r="H108" t="n">
        <v>0.12</v>
      </c>
      <c r="I108" t="n">
        <v>62</v>
      </c>
      <c r="J108" t="n">
        <v>214.19</v>
      </c>
      <c r="K108" t="n">
        <v>56.13</v>
      </c>
      <c r="L108" t="n">
        <v>1.5</v>
      </c>
      <c r="M108" t="n">
        <v>60</v>
      </c>
      <c r="N108" t="n">
        <v>46.56</v>
      </c>
      <c r="O108" t="n">
        <v>26650.41</v>
      </c>
      <c r="P108" t="n">
        <v>127.49</v>
      </c>
      <c r="Q108" t="n">
        <v>1361.51</v>
      </c>
      <c r="R108" t="n">
        <v>65.37</v>
      </c>
      <c r="S108" t="n">
        <v>25.13</v>
      </c>
      <c r="T108" t="n">
        <v>19247.28</v>
      </c>
      <c r="U108" t="n">
        <v>0.38</v>
      </c>
      <c r="V108" t="n">
        <v>0.79</v>
      </c>
      <c r="W108" t="n">
        <v>1.28</v>
      </c>
      <c r="X108" t="n">
        <v>1.24</v>
      </c>
      <c r="Y108" t="n">
        <v>1</v>
      </c>
      <c r="Z108" t="n">
        <v>10</v>
      </c>
    </row>
    <row r="109">
      <c r="A109" t="n">
        <v>3</v>
      </c>
      <c r="B109" t="n">
        <v>110</v>
      </c>
      <c r="C109" t="inlineStr">
        <is>
          <t xml:space="preserve">CONCLUIDO	</t>
        </is>
      </c>
      <c r="D109" t="n">
        <v>7.3042</v>
      </c>
      <c r="E109" t="n">
        <v>13.69</v>
      </c>
      <c r="F109" t="n">
        <v>8.880000000000001</v>
      </c>
      <c r="G109" t="n">
        <v>10.25</v>
      </c>
      <c r="H109" t="n">
        <v>0.14</v>
      </c>
      <c r="I109" t="n">
        <v>52</v>
      </c>
      <c r="J109" t="n">
        <v>214.59</v>
      </c>
      <c r="K109" t="n">
        <v>56.13</v>
      </c>
      <c r="L109" t="n">
        <v>1.75</v>
      </c>
      <c r="M109" t="n">
        <v>50</v>
      </c>
      <c r="N109" t="n">
        <v>46.72</v>
      </c>
      <c r="O109" t="n">
        <v>26700.55</v>
      </c>
      <c r="P109" t="n">
        <v>123.45</v>
      </c>
      <c r="Q109" t="n">
        <v>1361.71</v>
      </c>
      <c r="R109" t="n">
        <v>59.44</v>
      </c>
      <c r="S109" t="n">
        <v>25.13</v>
      </c>
      <c r="T109" t="n">
        <v>16332.14</v>
      </c>
      <c r="U109" t="n">
        <v>0.42</v>
      </c>
      <c r="V109" t="n">
        <v>0.8100000000000001</v>
      </c>
      <c r="W109" t="n">
        <v>1.27</v>
      </c>
      <c r="X109" t="n">
        <v>1.06</v>
      </c>
      <c r="Y109" t="n">
        <v>1</v>
      </c>
      <c r="Z109" t="n">
        <v>10</v>
      </c>
    </row>
    <row r="110">
      <c r="A110" t="n">
        <v>4</v>
      </c>
      <c r="B110" t="n">
        <v>110</v>
      </c>
      <c r="C110" t="inlineStr">
        <is>
          <t xml:space="preserve">CONCLUIDO	</t>
        </is>
      </c>
      <c r="D110" t="n">
        <v>7.5965</v>
      </c>
      <c r="E110" t="n">
        <v>13.16</v>
      </c>
      <c r="F110" t="n">
        <v>8.69</v>
      </c>
      <c r="G110" t="n">
        <v>11.85</v>
      </c>
      <c r="H110" t="n">
        <v>0.17</v>
      </c>
      <c r="I110" t="n">
        <v>44</v>
      </c>
      <c r="J110" t="n">
        <v>215</v>
      </c>
      <c r="K110" t="n">
        <v>56.13</v>
      </c>
      <c r="L110" t="n">
        <v>2</v>
      </c>
      <c r="M110" t="n">
        <v>42</v>
      </c>
      <c r="N110" t="n">
        <v>46.87</v>
      </c>
      <c r="O110" t="n">
        <v>26750.75</v>
      </c>
      <c r="P110" t="n">
        <v>119.47</v>
      </c>
      <c r="Q110" t="n">
        <v>1361.59</v>
      </c>
      <c r="R110" t="n">
        <v>53.82</v>
      </c>
      <c r="S110" t="n">
        <v>25.13</v>
      </c>
      <c r="T110" t="n">
        <v>13559.66</v>
      </c>
      <c r="U110" t="n">
        <v>0.47</v>
      </c>
      <c r="V110" t="n">
        <v>0.83</v>
      </c>
      <c r="W110" t="n">
        <v>1.25</v>
      </c>
      <c r="X110" t="n">
        <v>0.87</v>
      </c>
      <c r="Y110" t="n">
        <v>1</v>
      </c>
      <c r="Z110" t="n">
        <v>10</v>
      </c>
    </row>
    <row r="111">
      <c r="A111" t="n">
        <v>5</v>
      </c>
      <c r="B111" t="n">
        <v>110</v>
      </c>
      <c r="C111" t="inlineStr">
        <is>
          <t xml:space="preserve">CONCLUIDO	</t>
        </is>
      </c>
      <c r="D111" t="n">
        <v>7.8269</v>
      </c>
      <c r="E111" t="n">
        <v>12.78</v>
      </c>
      <c r="F111" t="n">
        <v>8.56</v>
      </c>
      <c r="G111" t="n">
        <v>13.51</v>
      </c>
      <c r="H111" t="n">
        <v>0.19</v>
      </c>
      <c r="I111" t="n">
        <v>38</v>
      </c>
      <c r="J111" t="n">
        <v>215.41</v>
      </c>
      <c r="K111" t="n">
        <v>56.13</v>
      </c>
      <c r="L111" t="n">
        <v>2.25</v>
      </c>
      <c r="M111" t="n">
        <v>36</v>
      </c>
      <c r="N111" t="n">
        <v>47.03</v>
      </c>
      <c r="O111" t="n">
        <v>26801</v>
      </c>
      <c r="P111" t="n">
        <v>116.32</v>
      </c>
      <c r="Q111" t="n">
        <v>1361.42</v>
      </c>
      <c r="R111" t="n">
        <v>49.74</v>
      </c>
      <c r="S111" t="n">
        <v>25.13</v>
      </c>
      <c r="T111" t="n">
        <v>11550.99</v>
      </c>
      <c r="U111" t="n">
        <v>0.51</v>
      </c>
      <c r="V111" t="n">
        <v>0.84</v>
      </c>
      <c r="W111" t="n">
        <v>1.24</v>
      </c>
      <c r="X111" t="n">
        <v>0.74</v>
      </c>
      <c r="Y111" t="n">
        <v>1</v>
      </c>
      <c r="Z111" t="n">
        <v>10</v>
      </c>
    </row>
    <row r="112">
      <c r="A112" t="n">
        <v>6</v>
      </c>
      <c r="B112" t="n">
        <v>110</v>
      </c>
      <c r="C112" t="inlineStr">
        <is>
          <t xml:space="preserve">CONCLUIDO	</t>
        </is>
      </c>
      <c r="D112" t="n">
        <v>7.972</v>
      </c>
      <c r="E112" t="n">
        <v>12.54</v>
      </c>
      <c r="F112" t="n">
        <v>8.5</v>
      </c>
      <c r="G112" t="n">
        <v>14.99</v>
      </c>
      <c r="H112" t="n">
        <v>0.21</v>
      </c>
      <c r="I112" t="n">
        <v>34</v>
      </c>
      <c r="J112" t="n">
        <v>215.82</v>
      </c>
      <c r="K112" t="n">
        <v>56.13</v>
      </c>
      <c r="L112" t="n">
        <v>2.5</v>
      </c>
      <c r="M112" t="n">
        <v>32</v>
      </c>
      <c r="N112" t="n">
        <v>47.19</v>
      </c>
      <c r="O112" t="n">
        <v>26851.31</v>
      </c>
      <c r="P112" t="n">
        <v>113.59</v>
      </c>
      <c r="Q112" t="n">
        <v>1361.42</v>
      </c>
      <c r="R112" t="n">
        <v>47.56</v>
      </c>
      <c r="S112" t="n">
        <v>25.13</v>
      </c>
      <c r="T112" t="n">
        <v>10481.49</v>
      </c>
      <c r="U112" t="n">
        <v>0.53</v>
      </c>
      <c r="V112" t="n">
        <v>0.85</v>
      </c>
      <c r="W112" t="n">
        <v>1.24</v>
      </c>
      <c r="X112" t="n">
        <v>0.68</v>
      </c>
      <c r="Y112" t="n">
        <v>1</v>
      </c>
      <c r="Z112" t="n">
        <v>10</v>
      </c>
    </row>
    <row r="113">
      <c r="A113" t="n">
        <v>7</v>
      </c>
      <c r="B113" t="n">
        <v>110</v>
      </c>
      <c r="C113" t="inlineStr">
        <is>
          <t xml:space="preserve">CONCLUIDO	</t>
        </is>
      </c>
      <c r="D113" t="n">
        <v>8.145300000000001</v>
      </c>
      <c r="E113" t="n">
        <v>12.28</v>
      </c>
      <c r="F113" t="n">
        <v>8.4</v>
      </c>
      <c r="G113" t="n">
        <v>16.8</v>
      </c>
      <c r="H113" t="n">
        <v>0.23</v>
      </c>
      <c r="I113" t="n">
        <v>30</v>
      </c>
      <c r="J113" t="n">
        <v>216.22</v>
      </c>
      <c r="K113" t="n">
        <v>56.13</v>
      </c>
      <c r="L113" t="n">
        <v>2.75</v>
      </c>
      <c r="M113" t="n">
        <v>28</v>
      </c>
      <c r="N113" t="n">
        <v>47.35</v>
      </c>
      <c r="O113" t="n">
        <v>26901.66</v>
      </c>
      <c r="P113" t="n">
        <v>110.86</v>
      </c>
      <c r="Q113" t="n">
        <v>1361.41</v>
      </c>
      <c r="R113" t="n">
        <v>44.57</v>
      </c>
      <c r="S113" t="n">
        <v>25.13</v>
      </c>
      <c r="T113" t="n">
        <v>9007.370000000001</v>
      </c>
      <c r="U113" t="n">
        <v>0.5600000000000001</v>
      </c>
      <c r="V113" t="n">
        <v>0.86</v>
      </c>
      <c r="W113" t="n">
        <v>1.23</v>
      </c>
      <c r="X113" t="n">
        <v>0.58</v>
      </c>
      <c r="Y113" t="n">
        <v>1</v>
      </c>
      <c r="Z113" t="n">
        <v>10</v>
      </c>
    </row>
    <row r="114">
      <c r="A114" t="n">
        <v>8</v>
      </c>
      <c r="B114" t="n">
        <v>110</v>
      </c>
      <c r="C114" t="inlineStr">
        <is>
          <t xml:space="preserve">CONCLUIDO	</t>
        </is>
      </c>
      <c r="D114" t="n">
        <v>8.267099999999999</v>
      </c>
      <c r="E114" t="n">
        <v>12.1</v>
      </c>
      <c r="F114" t="n">
        <v>8.34</v>
      </c>
      <c r="G114" t="n">
        <v>18.54</v>
      </c>
      <c r="H114" t="n">
        <v>0.25</v>
      </c>
      <c r="I114" t="n">
        <v>27</v>
      </c>
      <c r="J114" t="n">
        <v>216.63</v>
      </c>
      <c r="K114" t="n">
        <v>56.13</v>
      </c>
      <c r="L114" t="n">
        <v>3</v>
      </c>
      <c r="M114" t="n">
        <v>25</v>
      </c>
      <c r="N114" t="n">
        <v>47.51</v>
      </c>
      <c r="O114" t="n">
        <v>26952.08</v>
      </c>
      <c r="P114" t="n">
        <v>108.63</v>
      </c>
      <c r="Q114" t="n">
        <v>1361.79</v>
      </c>
      <c r="R114" t="n">
        <v>42.89</v>
      </c>
      <c r="S114" t="n">
        <v>25.13</v>
      </c>
      <c r="T114" t="n">
        <v>8182.13</v>
      </c>
      <c r="U114" t="n">
        <v>0.59</v>
      </c>
      <c r="V114" t="n">
        <v>0.86</v>
      </c>
      <c r="W114" t="n">
        <v>1.23</v>
      </c>
      <c r="X114" t="n">
        <v>0.52</v>
      </c>
      <c r="Y114" t="n">
        <v>1</v>
      </c>
      <c r="Z114" t="n">
        <v>10</v>
      </c>
    </row>
    <row r="115">
      <c r="A115" t="n">
        <v>9</v>
      </c>
      <c r="B115" t="n">
        <v>110</v>
      </c>
      <c r="C115" t="inlineStr">
        <is>
          <t xml:space="preserve">CONCLUIDO	</t>
        </is>
      </c>
      <c r="D115" t="n">
        <v>8.354799999999999</v>
      </c>
      <c r="E115" t="n">
        <v>11.97</v>
      </c>
      <c r="F115" t="n">
        <v>8.300000000000001</v>
      </c>
      <c r="G115" t="n">
        <v>19.92</v>
      </c>
      <c r="H115" t="n">
        <v>0.27</v>
      </c>
      <c r="I115" t="n">
        <v>25</v>
      </c>
      <c r="J115" t="n">
        <v>217.04</v>
      </c>
      <c r="K115" t="n">
        <v>56.13</v>
      </c>
      <c r="L115" t="n">
        <v>3.25</v>
      </c>
      <c r="M115" t="n">
        <v>23</v>
      </c>
      <c r="N115" t="n">
        <v>47.66</v>
      </c>
      <c r="O115" t="n">
        <v>27002.55</v>
      </c>
      <c r="P115" t="n">
        <v>105.91</v>
      </c>
      <c r="Q115" t="n">
        <v>1361.47</v>
      </c>
      <c r="R115" t="n">
        <v>41.47</v>
      </c>
      <c r="S115" t="n">
        <v>25.13</v>
      </c>
      <c r="T115" t="n">
        <v>7481.08</v>
      </c>
      <c r="U115" t="n">
        <v>0.61</v>
      </c>
      <c r="V115" t="n">
        <v>0.87</v>
      </c>
      <c r="W115" t="n">
        <v>1.22</v>
      </c>
      <c r="X115" t="n">
        <v>0.48</v>
      </c>
      <c r="Y115" t="n">
        <v>1</v>
      </c>
      <c r="Z115" t="n">
        <v>10</v>
      </c>
    </row>
    <row r="116">
      <c r="A116" t="n">
        <v>10</v>
      </c>
      <c r="B116" t="n">
        <v>110</v>
      </c>
      <c r="C116" t="inlineStr">
        <is>
          <t xml:space="preserve">CONCLUIDO	</t>
        </is>
      </c>
      <c r="D116" t="n">
        <v>8.4307</v>
      </c>
      <c r="E116" t="n">
        <v>11.86</v>
      </c>
      <c r="F116" t="n">
        <v>8.279999999999999</v>
      </c>
      <c r="G116" t="n">
        <v>21.59</v>
      </c>
      <c r="H116" t="n">
        <v>0.29</v>
      </c>
      <c r="I116" t="n">
        <v>23</v>
      </c>
      <c r="J116" t="n">
        <v>217.45</v>
      </c>
      <c r="K116" t="n">
        <v>56.13</v>
      </c>
      <c r="L116" t="n">
        <v>3.5</v>
      </c>
      <c r="M116" t="n">
        <v>21</v>
      </c>
      <c r="N116" t="n">
        <v>47.82</v>
      </c>
      <c r="O116" t="n">
        <v>27053.07</v>
      </c>
      <c r="P116" t="n">
        <v>104.44</v>
      </c>
      <c r="Q116" t="n">
        <v>1361.4</v>
      </c>
      <c r="R116" t="n">
        <v>40.86</v>
      </c>
      <c r="S116" t="n">
        <v>25.13</v>
      </c>
      <c r="T116" t="n">
        <v>7184.05</v>
      </c>
      <c r="U116" t="n">
        <v>0.62</v>
      </c>
      <c r="V116" t="n">
        <v>0.87</v>
      </c>
      <c r="W116" t="n">
        <v>1.22</v>
      </c>
      <c r="X116" t="n">
        <v>0.46</v>
      </c>
      <c r="Y116" t="n">
        <v>1</v>
      </c>
      <c r="Z116" t="n">
        <v>10</v>
      </c>
    </row>
    <row r="117">
      <c r="A117" t="n">
        <v>11</v>
      </c>
      <c r="B117" t="n">
        <v>110</v>
      </c>
      <c r="C117" t="inlineStr">
        <is>
          <t xml:space="preserve">CONCLUIDO	</t>
        </is>
      </c>
      <c r="D117" t="n">
        <v>8.541499999999999</v>
      </c>
      <c r="E117" t="n">
        <v>11.71</v>
      </c>
      <c r="F117" t="n">
        <v>8.210000000000001</v>
      </c>
      <c r="G117" t="n">
        <v>23.45</v>
      </c>
      <c r="H117" t="n">
        <v>0.31</v>
      </c>
      <c r="I117" t="n">
        <v>21</v>
      </c>
      <c r="J117" t="n">
        <v>217.86</v>
      </c>
      <c r="K117" t="n">
        <v>56.13</v>
      </c>
      <c r="L117" t="n">
        <v>3.75</v>
      </c>
      <c r="M117" t="n">
        <v>19</v>
      </c>
      <c r="N117" t="n">
        <v>47.98</v>
      </c>
      <c r="O117" t="n">
        <v>27103.65</v>
      </c>
      <c r="P117" t="n">
        <v>102.26</v>
      </c>
      <c r="Q117" t="n">
        <v>1361.34</v>
      </c>
      <c r="R117" t="n">
        <v>38.69</v>
      </c>
      <c r="S117" t="n">
        <v>25.13</v>
      </c>
      <c r="T117" t="n">
        <v>6112.1</v>
      </c>
      <c r="U117" t="n">
        <v>0.65</v>
      </c>
      <c r="V117" t="n">
        <v>0.88</v>
      </c>
      <c r="W117" t="n">
        <v>1.21</v>
      </c>
      <c r="X117" t="n">
        <v>0.39</v>
      </c>
      <c r="Y117" t="n">
        <v>1</v>
      </c>
      <c r="Z117" t="n">
        <v>10</v>
      </c>
    </row>
    <row r="118">
      <c r="A118" t="n">
        <v>12</v>
      </c>
      <c r="B118" t="n">
        <v>110</v>
      </c>
      <c r="C118" t="inlineStr">
        <is>
          <t xml:space="preserve">CONCLUIDO	</t>
        </is>
      </c>
      <c r="D118" t="n">
        <v>8.623799999999999</v>
      </c>
      <c r="E118" t="n">
        <v>11.6</v>
      </c>
      <c r="F118" t="n">
        <v>8.18</v>
      </c>
      <c r="G118" t="n">
        <v>25.83</v>
      </c>
      <c r="H118" t="n">
        <v>0.33</v>
      </c>
      <c r="I118" t="n">
        <v>19</v>
      </c>
      <c r="J118" t="n">
        <v>218.27</v>
      </c>
      <c r="K118" t="n">
        <v>56.13</v>
      </c>
      <c r="L118" t="n">
        <v>4</v>
      </c>
      <c r="M118" t="n">
        <v>17</v>
      </c>
      <c r="N118" t="n">
        <v>48.15</v>
      </c>
      <c r="O118" t="n">
        <v>27154.29</v>
      </c>
      <c r="P118" t="n">
        <v>99.42</v>
      </c>
      <c r="Q118" t="n">
        <v>1361.37</v>
      </c>
      <c r="R118" t="n">
        <v>37.88</v>
      </c>
      <c r="S118" t="n">
        <v>25.13</v>
      </c>
      <c r="T118" t="n">
        <v>5715.18</v>
      </c>
      <c r="U118" t="n">
        <v>0.66</v>
      </c>
      <c r="V118" t="n">
        <v>0.88</v>
      </c>
      <c r="W118" t="n">
        <v>1.21</v>
      </c>
      <c r="X118" t="n">
        <v>0.36</v>
      </c>
      <c r="Y118" t="n">
        <v>1</v>
      </c>
      <c r="Z118" t="n">
        <v>10</v>
      </c>
    </row>
    <row r="119">
      <c r="A119" t="n">
        <v>13</v>
      </c>
      <c r="B119" t="n">
        <v>110</v>
      </c>
      <c r="C119" t="inlineStr">
        <is>
          <t xml:space="preserve">CONCLUIDO	</t>
        </is>
      </c>
      <c r="D119" t="n">
        <v>8.668200000000001</v>
      </c>
      <c r="E119" t="n">
        <v>11.54</v>
      </c>
      <c r="F119" t="n">
        <v>8.16</v>
      </c>
      <c r="G119" t="n">
        <v>27.21</v>
      </c>
      <c r="H119" t="n">
        <v>0.35</v>
      </c>
      <c r="I119" t="n">
        <v>18</v>
      </c>
      <c r="J119" t="n">
        <v>218.68</v>
      </c>
      <c r="K119" t="n">
        <v>56.13</v>
      </c>
      <c r="L119" t="n">
        <v>4.25</v>
      </c>
      <c r="M119" t="n">
        <v>16</v>
      </c>
      <c r="N119" t="n">
        <v>48.31</v>
      </c>
      <c r="O119" t="n">
        <v>27204.98</v>
      </c>
      <c r="P119" t="n">
        <v>97.20999999999999</v>
      </c>
      <c r="Q119" t="n">
        <v>1361.36</v>
      </c>
      <c r="R119" t="n">
        <v>37.13</v>
      </c>
      <c r="S119" t="n">
        <v>25.13</v>
      </c>
      <c r="T119" t="n">
        <v>5344.12</v>
      </c>
      <c r="U119" t="n">
        <v>0.68</v>
      </c>
      <c r="V119" t="n">
        <v>0.88</v>
      </c>
      <c r="W119" t="n">
        <v>1.21</v>
      </c>
      <c r="X119" t="n">
        <v>0.34</v>
      </c>
      <c r="Y119" t="n">
        <v>1</v>
      </c>
      <c r="Z119" t="n">
        <v>10</v>
      </c>
    </row>
    <row r="120">
      <c r="A120" t="n">
        <v>14</v>
      </c>
      <c r="B120" t="n">
        <v>110</v>
      </c>
      <c r="C120" t="inlineStr">
        <is>
          <t xml:space="preserve">CONCLUIDO	</t>
        </is>
      </c>
      <c r="D120" t="n">
        <v>8.7613</v>
      </c>
      <c r="E120" t="n">
        <v>11.41</v>
      </c>
      <c r="F120" t="n">
        <v>8.130000000000001</v>
      </c>
      <c r="G120" t="n">
        <v>30.47</v>
      </c>
      <c r="H120" t="n">
        <v>0.36</v>
      </c>
      <c r="I120" t="n">
        <v>16</v>
      </c>
      <c r="J120" t="n">
        <v>219.09</v>
      </c>
      <c r="K120" t="n">
        <v>56.13</v>
      </c>
      <c r="L120" t="n">
        <v>4.5</v>
      </c>
      <c r="M120" t="n">
        <v>13</v>
      </c>
      <c r="N120" t="n">
        <v>48.47</v>
      </c>
      <c r="O120" t="n">
        <v>27255.72</v>
      </c>
      <c r="P120" t="n">
        <v>94.25</v>
      </c>
      <c r="Q120" t="n">
        <v>1361.41</v>
      </c>
      <c r="R120" t="n">
        <v>36.22</v>
      </c>
      <c r="S120" t="n">
        <v>25.13</v>
      </c>
      <c r="T120" t="n">
        <v>4900.68</v>
      </c>
      <c r="U120" t="n">
        <v>0.6899999999999999</v>
      </c>
      <c r="V120" t="n">
        <v>0.89</v>
      </c>
      <c r="W120" t="n">
        <v>1.2</v>
      </c>
      <c r="X120" t="n">
        <v>0.3</v>
      </c>
      <c r="Y120" t="n">
        <v>1</v>
      </c>
      <c r="Z120" t="n">
        <v>10</v>
      </c>
    </row>
    <row r="121">
      <c r="A121" t="n">
        <v>15</v>
      </c>
      <c r="B121" t="n">
        <v>110</v>
      </c>
      <c r="C121" t="inlineStr">
        <is>
          <t xml:space="preserve">CONCLUIDO	</t>
        </is>
      </c>
      <c r="D121" t="n">
        <v>8.7538</v>
      </c>
      <c r="E121" t="n">
        <v>11.42</v>
      </c>
      <c r="F121" t="n">
        <v>8.140000000000001</v>
      </c>
      <c r="G121" t="n">
        <v>30.51</v>
      </c>
      <c r="H121" t="n">
        <v>0.38</v>
      </c>
      <c r="I121" t="n">
        <v>16</v>
      </c>
      <c r="J121" t="n">
        <v>219.51</v>
      </c>
      <c r="K121" t="n">
        <v>56.13</v>
      </c>
      <c r="L121" t="n">
        <v>4.75</v>
      </c>
      <c r="M121" t="n">
        <v>13</v>
      </c>
      <c r="N121" t="n">
        <v>48.63</v>
      </c>
      <c r="O121" t="n">
        <v>27306.53</v>
      </c>
      <c r="P121" t="n">
        <v>93.55</v>
      </c>
      <c r="Q121" t="n">
        <v>1361.46</v>
      </c>
      <c r="R121" t="n">
        <v>36.66</v>
      </c>
      <c r="S121" t="n">
        <v>25.13</v>
      </c>
      <c r="T121" t="n">
        <v>5118.56</v>
      </c>
      <c r="U121" t="n">
        <v>0.6899999999999999</v>
      </c>
      <c r="V121" t="n">
        <v>0.88</v>
      </c>
      <c r="W121" t="n">
        <v>1.2</v>
      </c>
      <c r="X121" t="n">
        <v>0.31</v>
      </c>
      <c r="Y121" t="n">
        <v>1</v>
      </c>
      <c r="Z121" t="n">
        <v>10</v>
      </c>
    </row>
    <row r="122">
      <c r="A122" t="n">
        <v>16</v>
      </c>
      <c r="B122" t="n">
        <v>110</v>
      </c>
      <c r="C122" t="inlineStr">
        <is>
          <t xml:space="preserve">CONCLUIDO	</t>
        </is>
      </c>
      <c r="D122" t="n">
        <v>8.8101</v>
      </c>
      <c r="E122" t="n">
        <v>11.35</v>
      </c>
      <c r="F122" t="n">
        <v>8.1</v>
      </c>
      <c r="G122" t="n">
        <v>32.42</v>
      </c>
      <c r="H122" t="n">
        <v>0.4</v>
      </c>
      <c r="I122" t="n">
        <v>15</v>
      </c>
      <c r="J122" t="n">
        <v>219.92</v>
      </c>
      <c r="K122" t="n">
        <v>56.13</v>
      </c>
      <c r="L122" t="n">
        <v>5</v>
      </c>
      <c r="M122" t="n">
        <v>9</v>
      </c>
      <c r="N122" t="n">
        <v>48.79</v>
      </c>
      <c r="O122" t="n">
        <v>27357.39</v>
      </c>
      <c r="P122" t="n">
        <v>91.79000000000001</v>
      </c>
      <c r="Q122" t="n">
        <v>1361.42</v>
      </c>
      <c r="R122" t="n">
        <v>35.46</v>
      </c>
      <c r="S122" t="n">
        <v>25.13</v>
      </c>
      <c r="T122" t="n">
        <v>4525.2</v>
      </c>
      <c r="U122" t="n">
        <v>0.71</v>
      </c>
      <c r="V122" t="n">
        <v>0.89</v>
      </c>
      <c r="W122" t="n">
        <v>1.21</v>
      </c>
      <c r="X122" t="n">
        <v>0.28</v>
      </c>
      <c r="Y122" t="n">
        <v>1</v>
      </c>
      <c r="Z122" t="n">
        <v>10</v>
      </c>
    </row>
    <row r="123">
      <c r="A123" t="n">
        <v>17</v>
      </c>
      <c r="B123" t="n">
        <v>110</v>
      </c>
      <c r="C123" t="inlineStr">
        <is>
          <t xml:space="preserve">CONCLUIDO	</t>
        </is>
      </c>
      <c r="D123" t="n">
        <v>8.843500000000001</v>
      </c>
      <c r="E123" t="n">
        <v>11.31</v>
      </c>
      <c r="F123" t="n">
        <v>8.1</v>
      </c>
      <c r="G123" t="n">
        <v>34.73</v>
      </c>
      <c r="H123" t="n">
        <v>0.42</v>
      </c>
      <c r="I123" t="n">
        <v>14</v>
      </c>
      <c r="J123" t="n">
        <v>220.33</v>
      </c>
      <c r="K123" t="n">
        <v>56.13</v>
      </c>
      <c r="L123" t="n">
        <v>5.25</v>
      </c>
      <c r="M123" t="n">
        <v>4</v>
      </c>
      <c r="N123" t="n">
        <v>48.95</v>
      </c>
      <c r="O123" t="n">
        <v>27408.3</v>
      </c>
      <c r="P123" t="n">
        <v>90.84</v>
      </c>
      <c r="Q123" t="n">
        <v>1361.53</v>
      </c>
      <c r="R123" t="n">
        <v>35.11</v>
      </c>
      <c r="S123" t="n">
        <v>25.13</v>
      </c>
      <c r="T123" t="n">
        <v>4357.45</v>
      </c>
      <c r="U123" t="n">
        <v>0.72</v>
      </c>
      <c r="V123" t="n">
        <v>0.89</v>
      </c>
      <c r="W123" t="n">
        <v>1.22</v>
      </c>
      <c r="X123" t="n">
        <v>0.28</v>
      </c>
      <c r="Y123" t="n">
        <v>1</v>
      </c>
      <c r="Z123" t="n">
        <v>10</v>
      </c>
    </row>
    <row r="124">
      <c r="A124" t="n">
        <v>18</v>
      </c>
      <c r="B124" t="n">
        <v>110</v>
      </c>
      <c r="C124" t="inlineStr">
        <is>
          <t xml:space="preserve">CONCLUIDO	</t>
        </is>
      </c>
      <c r="D124" t="n">
        <v>8.846500000000001</v>
      </c>
      <c r="E124" t="n">
        <v>11.3</v>
      </c>
      <c r="F124" t="n">
        <v>8.1</v>
      </c>
      <c r="G124" t="n">
        <v>34.71</v>
      </c>
      <c r="H124" t="n">
        <v>0.44</v>
      </c>
      <c r="I124" t="n">
        <v>14</v>
      </c>
      <c r="J124" t="n">
        <v>220.74</v>
      </c>
      <c r="K124" t="n">
        <v>56.13</v>
      </c>
      <c r="L124" t="n">
        <v>5.5</v>
      </c>
      <c r="M124" t="n">
        <v>1</v>
      </c>
      <c r="N124" t="n">
        <v>49.12</v>
      </c>
      <c r="O124" t="n">
        <v>27459.27</v>
      </c>
      <c r="P124" t="n">
        <v>90.47</v>
      </c>
      <c r="Q124" t="n">
        <v>1361.43</v>
      </c>
      <c r="R124" t="n">
        <v>34.89</v>
      </c>
      <c r="S124" t="n">
        <v>25.13</v>
      </c>
      <c r="T124" t="n">
        <v>4248.05</v>
      </c>
      <c r="U124" t="n">
        <v>0.72</v>
      </c>
      <c r="V124" t="n">
        <v>0.89</v>
      </c>
      <c r="W124" t="n">
        <v>1.22</v>
      </c>
      <c r="X124" t="n">
        <v>0.28</v>
      </c>
      <c r="Y124" t="n">
        <v>1</v>
      </c>
      <c r="Z124" t="n">
        <v>10</v>
      </c>
    </row>
    <row r="125">
      <c r="A125" t="n">
        <v>19</v>
      </c>
      <c r="B125" t="n">
        <v>110</v>
      </c>
      <c r="C125" t="inlineStr">
        <is>
          <t xml:space="preserve">CONCLUIDO	</t>
        </is>
      </c>
      <c r="D125" t="n">
        <v>8.846299999999999</v>
      </c>
      <c r="E125" t="n">
        <v>11.3</v>
      </c>
      <c r="F125" t="n">
        <v>8.1</v>
      </c>
      <c r="G125" t="n">
        <v>34.72</v>
      </c>
      <c r="H125" t="n">
        <v>0.46</v>
      </c>
      <c r="I125" t="n">
        <v>14</v>
      </c>
      <c r="J125" t="n">
        <v>221.16</v>
      </c>
      <c r="K125" t="n">
        <v>56.13</v>
      </c>
      <c r="L125" t="n">
        <v>5.75</v>
      </c>
      <c r="M125" t="n">
        <v>0</v>
      </c>
      <c r="N125" t="n">
        <v>49.28</v>
      </c>
      <c r="O125" t="n">
        <v>27510.3</v>
      </c>
      <c r="P125" t="n">
        <v>90.48</v>
      </c>
      <c r="Q125" t="n">
        <v>1361.43</v>
      </c>
      <c r="R125" t="n">
        <v>34.85</v>
      </c>
      <c r="S125" t="n">
        <v>25.13</v>
      </c>
      <c r="T125" t="n">
        <v>4224.43</v>
      </c>
      <c r="U125" t="n">
        <v>0.72</v>
      </c>
      <c r="V125" t="n">
        <v>0.89</v>
      </c>
      <c r="W125" t="n">
        <v>1.22</v>
      </c>
      <c r="X125" t="n">
        <v>0.28</v>
      </c>
      <c r="Y125" t="n">
        <v>1</v>
      </c>
      <c r="Z125" t="n">
        <v>10</v>
      </c>
    </row>
    <row r="126">
      <c r="A126" t="n">
        <v>0</v>
      </c>
      <c r="B126" t="n">
        <v>150</v>
      </c>
      <c r="C126" t="inlineStr">
        <is>
          <t xml:space="preserve">CONCLUIDO	</t>
        </is>
      </c>
      <c r="D126" t="n">
        <v>4.6709</v>
      </c>
      <c r="E126" t="n">
        <v>21.41</v>
      </c>
      <c r="F126" t="n">
        <v>10.69</v>
      </c>
      <c r="G126" t="n">
        <v>4.61</v>
      </c>
      <c r="H126" t="n">
        <v>0.06</v>
      </c>
      <c r="I126" t="n">
        <v>139</v>
      </c>
      <c r="J126" t="n">
        <v>296.65</v>
      </c>
      <c r="K126" t="n">
        <v>61.82</v>
      </c>
      <c r="L126" t="n">
        <v>1</v>
      </c>
      <c r="M126" t="n">
        <v>137</v>
      </c>
      <c r="N126" t="n">
        <v>83.83</v>
      </c>
      <c r="O126" t="n">
        <v>36821.52</v>
      </c>
      <c r="P126" t="n">
        <v>191.92</v>
      </c>
      <c r="Q126" t="n">
        <v>1362.48</v>
      </c>
      <c r="R126" t="n">
        <v>116.28</v>
      </c>
      <c r="S126" t="n">
        <v>25.13</v>
      </c>
      <c r="T126" t="n">
        <v>44315.98</v>
      </c>
      <c r="U126" t="n">
        <v>0.22</v>
      </c>
      <c r="V126" t="n">
        <v>0.67</v>
      </c>
      <c r="W126" t="n">
        <v>1.4</v>
      </c>
      <c r="X126" t="n">
        <v>2.86</v>
      </c>
      <c r="Y126" t="n">
        <v>1</v>
      </c>
      <c r="Z126" t="n">
        <v>10</v>
      </c>
    </row>
    <row r="127">
      <c r="A127" t="n">
        <v>1</v>
      </c>
      <c r="B127" t="n">
        <v>150</v>
      </c>
      <c r="C127" t="inlineStr">
        <is>
          <t xml:space="preserve">CONCLUIDO	</t>
        </is>
      </c>
      <c r="D127" t="n">
        <v>5.3603</v>
      </c>
      <c r="E127" t="n">
        <v>18.66</v>
      </c>
      <c r="F127" t="n">
        <v>9.94</v>
      </c>
      <c r="G127" t="n">
        <v>5.79</v>
      </c>
      <c r="H127" t="n">
        <v>0.07000000000000001</v>
      </c>
      <c r="I127" t="n">
        <v>103</v>
      </c>
      <c r="J127" t="n">
        <v>297.17</v>
      </c>
      <c r="K127" t="n">
        <v>61.82</v>
      </c>
      <c r="L127" t="n">
        <v>1.25</v>
      </c>
      <c r="M127" t="n">
        <v>101</v>
      </c>
      <c r="N127" t="n">
        <v>84.09999999999999</v>
      </c>
      <c r="O127" t="n">
        <v>36885.7</v>
      </c>
      <c r="P127" t="n">
        <v>177.39</v>
      </c>
      <c r="Q127" t="n">
        <v>1361.9</v>
      </c>
      <c r="R127" t="n">
        <v>92.44</v>
      </c>
      <c r="S127" t="n">
        <v>25.13</v>
      </c>
      <c r="T127" t="n">
        <v>32577.7</v>
      </c>
      <c r="U127" t="n">
        <v>0.27</v>
      </c>
      <c r="V127" t="n">
        <v>0.72</v>
      </c>
      <c r="W127" t="n">
        <v>1.35</v>
      </c>
      <c r="X127" t="n">
        <v>2.11</v>
      </c>
      <c r="Y127" t="n">
        <v>1</v>
      </c>
      <c r="Z127" t="n">
        <v>10</v>
      </c>
    </row>
    <row r="128">
      <c r="A128" t="n">
        <v>2</v>
      </c>
      <c r="B128" t="n">
        <v>150</v>
      </c>
      <c r="C128" t="inlineStr">
        <is>
          <t xml:space="preserve">CONCLUIDO	</t>
        </is>
      </c>
      <c r="D128" t="n">
        <v>5.8652</v>
      </c>
      <c r="E128" t="n">
        <v>17.05</v>
      </c>
      <c r="F128" t="n">
        <v>9.5</v>
      </c>
      <c r="G128" t="n">
        <v>6.95</v>
      </c>
      <c r="H128" t="n">
        <v>0.09</v>
      </c>
      <c r="I128" t="n">
        <v>82</v>
      </c>
      <c r="J128" t="n">
        <v>297.7</v>
      </c>
      <c r="K128" t="n">
        <v>61.82</v>
      </c>
      <c r="L128" t="n">
        <v>1.5</v>
      </c>
      <c r="M128" t="n">
        <v>80</v>
      </c>
      <c r="N128" t="n">
        <v>84.37</v>
      </c>
      <c r="O128" t="n">
        <v>36949.99</v>
      </c>
      <c r="P128" t="n">
        <v>168.5</v>
      </c>
      <c r="Q128" t="n">
        <v>1361.65</v>
      </c>
      <c r="R128" t="n">
        <v>78.59</v>
      </c>
      <c r="S128" t="n">
        <v>25.13</v>
      </c>
      <c r="T128" t="n">
        <v>25757.86</v>
      </c>
      <c r="U128" t="n">
        <v>0.32</v>
      </c>
      <c r="V128" t="n">
        <v>0.76</v>
      </c>
      <c r="W128" t="n">
        <v>1.32</v>
      </c>
      <c r="X128" t="n">
        <v>1.67</v>
      </c>
      <c r="Y128" t="n">
        <v>1</v>
      </c>
      <c r="Z128" t="n">
        <v>10</v>
      </c>
    </row>
    <row r="129">
      <c r="A129" t="n">
        <v>3</v>
      </c>
      <c r="B129" t="n">
        <v>150</v>
      </c>
      <c r="C129" t="inlineStr">
        <is>
          <t xml:space="preserve">CONCLUIDO	</t>
        </is>
      </c>
      <c r="D129" t="n">
        <v>6.2688</v>
      </c>
      <c r="E129" t="n">
        <v>15.95</v>
      </c>
      <c r="F129" t="n">
        <v>9.18</v>
      </c>
      <c r="G129" t="n">
        <v>8.1</v>
      </c>
      <c r="H129" t="n">
        <v>0.1</v>
      </c>
      <c r="I129" t="n">
        <v>68</v>
      </c>
      <c r="J129" t="n">
        <v>298.22</v>
      </c>
      <c r="K129" t="n">
        <v>61.82</v>
      </c>
      <c r="L129" t="n">
        <v>1.75</v>
      </c>
      <c r="M129" t="n">
        <v>66</v>
      </c>
      <c r="N129" t="n">
        <v>84.65000000000001</v>
      </c>
      <c r="O129" t="n">
        <v>37014.39</v>
      </c>
      <c r="P129" t="n">
        <v>161.82</v>
      </c>
      <c r="Q129" t="n">
        <v>1361.66</v>
      </c>
      <c r="R129" t="n">
        <v>69.06</v>
      </c>
      <c r="S129" t="n">
        <v>25.13</v>
      </c>
      <c r="T129" t="n">
        <v>21062.6</v>
      </c>
      <c r="U129" t="n">
        <v>0.36</v>
      </c>
      <c r="V129" t="n">
        <v>0.78</v>
      </c>
      <c r="W129" t="n">
        <v>1.29</v>
      </c>
      <c r="X129" t="n">
        <v>1.36</v>
      </c>
      <c r="Y129" t="n">
        <v>1</v>
      </c>
      <c r="Z129" t="n">
        <v>10</v>
      </c>
    </row>
    <row r="130">
      <c r="A130" t="n">
        <v>4</v>
      </c>
      <c r="B130" t="n">
        <v>150</v>
      </c>
      <c r="C130" t="inlineStr">
        <is>
          <t xml:space="preserve">CONCLUIDO	</t>
        </is>
      </c>
      <c r="D130" t="n">
        <v>6.5779</v>
      </c>
      <c r="E130" t="n">
        <v>15.2</v>
      </c>
      <c r="F130" t="n">
        <v>8.98</v>
      </c>
      <c r="G130" t="n">
        <v>9.289999999999999</v>
      </c>
      <c r="H130" t="n">
        <v>0.12</v>
      </c>
      <c r="I130" t="n">
        <v>58</v>
      </c>
      <c r="J130" t="n">
        <v>298.74</v>
      </c>
      <c r="K130" t="n">
        <v>61.82</v>
      </c>
      <c r="L130" t="n">
        <v>2</v>
      </c>
      <c r="M130" t="n">
        <v>56</v>
      </c>
      <c r="N130" t="n">
        <v>84.92</v>
      </c>
      <c r="O130" t="n">
        <v>37078.91</v>
      </c>
      <c r="P130" t="n">
        <v>157.47</v>
      </c>
      <c r="Q130" t="n">
        <v>1361.65</v>
      </c>
      <c r="R130" t="n">
        <v>63.12</v>
      </c>
      <c r="S130" t="n">
        <v>25.13</v>
      </c>
      <c r="T130" t="n">
        <v>18140.46</v>
      </c>
      <c r="U130" t="n">
        <v>0.4</v>
      </c>
      <c r="V130" t="n">
        <v>0.8</v>
      </c>
      <c r="W130" t="n">
        <v>1.27</v>
      </c>
      <c r="X130" t="n">
        <v>1.16</v>
      </c>
      <c r="Y130" t="n">
        <v>1</v>
      </c>
      <c r="Z130" t="n">
        <v>10</v>
      </c>
    </row>
    <row r="131">
      <c r="A131" t="n">
        <v>5</v>
      </c>
      <c r="B131" t="n">
        <v>150</v>
      </c>
      <c r="C131" t="inlineStr">
        <is>
          <t xml:space="preserve">CONCLUIDO	</t>
        </is>
      </c>
      <c r="D131" t="n">
        <v>6.857</v>
      </c>
      <c r="E131" t="n">
        <v>14.58</v>
      </c>
      <c r="F131" t="n">
        <v>8.81</v>
      </c>
      <c r="G131" t="n">
        <v>10.57</v>
      </c>
      <c r="H131" t="n">
        <v>0.13</v>
      </c>
      <c r="I131" t="n">
        <v>50</v>
      </c>
      <c r="J131" t="n">
        <v>299.26</v>
      </c>
      <c r="K131" t="n">
        <v>61.82</v>
      </c>
      <c r="L131" t="n">
        <v>2.25</v>
      </c>
      <c r="M131" t="n">
        <v>48</v>
      </c>
      <c r="N131" t="n">
        <v>85.19</v>
      </c>
      <c r="O131" t="n">
        <v>37143.54</v>
      </c>
      <c r="P131" t="n">
        <v>153.53</v>
      </c>
      <c r="Q131" t="n">
        <v>1361.71</v>
      </c>
      <c r="R131" t="n">
        <v>57.35</v>
      </c>
      <c r="S131" t="n">
        <v>25.13</v>
      </c>
      <c r="T131" t="n">
        <v>15298.23</v>
      </c>
      <c r="U131" t="n">
        <v>0.44</v>
      </c>
      <c r="V131" t="n">
        <v>0.82</v>
      </c>
      <c r="W131" t="n">
        <v>1.26</v>
      </c>
      <c r="X131" t="n">
        <v>0.99</v>
      </c>
      <c r="Y131" t="n">
        <v>1</v>
      </c>
      <c r="Z131" t="n">
        <v>10</v>
      </c>
    </row>
    <row r="132">
      <c r="A132" t="n">
        <v>6</v>
      </c>
      <c r="B132" t="n">
        <v>150</v>
      </c>
      <c r="C132" t="inlineStr">
        <is>
          <t xml:space="preserve">CONCLUIDO	</t>
        </is>
      </c>
      <c r="D132" t="n">
        <v>7.0374</v>
      </c>
      <c r="E132" t="n">
        <v>14.21</v>
      </c>
      <c r="F132" t="n">
        <v>8.710000000000001</v>
      </c>
      <c r="G132" t="n">
        <v>11.62</v>
      </c>
      <c r="H132" t="n">
        <v>0.15</v>
      </c>
      <c r="I132" t="n">
        <v>45</v>
      </c>
      <c r="J132" t="n">
        <v>299.79</v>
      </c>
      <c r="K132" t="n">
        <v>61.82</v>
      </c>
      <c r="L132" t="n">
        <v>2.5</v>
      </c>
      <c r="M132" t="n">
        <v>43</v>
      </c>
      <c r="N132" t="n">
        <v>85.47</v>
      </c>
      <c r="O132" t="n">
        <v>37208.42</v>
      </c>
      <c r="P132" t="n">
        <v>150.83</v>
      </c>
      <c r="Q132" t="n">
        <v>1361.53</v>
      </c>
      <c r="R132" t="n">
        <v>54.58</v>
      </c>
      <c r="S132" t="n">
        <v>25.13</v>
      </c>
      <c r="T132" t="n">
        <v>13937.18</v>
      </c>
      <c r="U132" t="n">
        <v>0.46</v>
      </c>
      <c r="V132" t="n">
        <v>0.83</v>
      </c>
      <c r="W132" t="n">
        <v>1.25</v>
      </c>
      <c r="X132" t="n">
        <v>0.89</v>
      </c>
      <c r="Y132" t="n">
        <v>1</v>
      </c>
      <c r="Z132" t="n">
        <v>10</v>
      </c>
    </row>
    <row r="133">
      <c r="A133" t="n">
        <v>7</v>
      </c>
      <c r="B133" t="n">
        <v>150</v>
      </c>
      <c r="C133" t="inlineStr">
        <is>
          <t xml:space="preserve">CONCLUIDO	</t>
        </is>
      </c>
      <c r="D133" t="n">
        <v>7.2381</v>
      </c>
      <c r="E133" t="n">
        <v>13.82</v>
      </c>
      <c r="F133" t="n">
        <v>8.6</v>
      </c>
      <c r="G133" t="n">
        <v>12.89</v>
      </c>
      <c r="H133" t="n">
        <v>0.16</v>
      </c>
      <c r="I133" t="n">
        <v>40</v>
      </c>
      <c r="J133" t="n">
        <v>300.32</v>
      </c>
      <c r="K133" t="n">
        <v>61.82</v>
      </c>
      <c r="L133" t="n">
        <v>2.75</v>
      </c>
      <c r="M133" t="n">
        <v>38</v>
      </c>
      <c r="N133" t="n">
        <v>85.73999999999999</v>
      </c>
      <c r="O133" t="n">
        <v>37273.29</v>
      </c>
      <c r="P133" t="n">
        <v>147.79</v>
      </c>
      <c r="Q133" t="n">
        <v>1361.6</v>
      </c>
      <c r="R133" t="n">
        <v>50.99</v>
      </c>
      <c r="S133" t="n">
        <v>25.13</v>
      </c>
      <c r="T133" t="n">
        <v>12164.3</v>
      </c>
      <c r="U133" t="n">
        <v>0.49</v>
      </c>
      <c r="V133" t="n">
        <v>0.84</v>
      </c>
      <c r="W133" t="n">
        <v>1.24</v>
      </c>
      <c r="X133" t="n">
        <v>0.77</v>
      </c>
      <c r="Y133" t="n">
        <v>1</v>
      </c>
      <c r="Z133" t="n">
        <v>10</v>
      </c>
    </row>
    <row r="134">
      <c r="A134" t="n">
        <v>8</v>
      </c>
      <c r="B134" t="n">
        <v>150</v>
      </c>
      <c r="C134" t="inlineStr">
        <is>
          <t xml:space="preserve">CONCLUIDO	</t>
        </is>
      </c>
      <c r="D134" t="n">
        <v>7.3955</v>
      </c>
      <c r="E134" t="n">
        <v>13.52</v>
      </c>
      <c r="F134" t="n">
        <v>8.52</v>
      </c>
      <c r="G134" t="n">
        <v>14.21</v>
      </c>
      <c r="H134" t="n">
        <v>0.18</v>
      </c>
      <c r="I134" t="n">
        <v>36</v>
      </c>
      <c r="J134" t="n">
        <v>300.84</v>
      </c>
      <c r="K134" t="n">
        <v>61.82</v>
      </c>
      <c r="L134" t="n">
        <v>3</v>
      </c>
      <c r="M134" t="n">
        <v>34</v>
      </c>
      <c r="N134" t="n">
        <v>86.02</v>
      </c>
      <c r="O134" t="n">
        <v>37338.27</v>
      </c>
      <c r="P134" t="n">
        <v>145.78</v>
      </c>
      <c r="Q134" t="n">
        <v>1361.44</v>
      </c>
      <c r="R134" t="n">
        <v>48.53</v>
      </c>
      <c r="S134" t="n">
        <v>25.13</v>
      </c>
      <c r="T134" t="n">
        <v>10955.21</v>
      </c>
      <c r="U134" t="n">
        <v>0.52</v>
      </c>
      <c r="V134" t="n">
        <v>0.84</v>
      </c>
      <c r="W134" t="n">
        <v>1.24</v>
      </c>
      <c r="X134" t="n">
        <v>0.7</v>
      </c>
      <c r="Y134" t="n">
        <v>1</v>
      </c>
      <c r="Z134" t="n">
        <v>10</v>
      </c>
    </row>
    <row r="135">
      <c r="A135" t="n">
        <v>9</v>
      </c>
      <c r="B135" t="n">
        <v>150</v>
      </c>
      <c r="C135" t="inlineStr">
        <is>
          <t xml:space="preserve">CONCLUIDO	</t>
        </is>
      </c>
      <c r="D135" t="n">
        <v>7.5223</v>
      </c>
      <c r="E135" t="n">
        <v>13.29</v>
      </c>
      <c r="F135" t="n">
        <v>8.460000000000001</v>
      </c>
      <c r="G135" t="n">
        <v>15.39</v>
      </c>
      <c r="H135" t="n">
        <v>0.19</v>
      </c>
      <c r="I135" t="n">
        <v>33</v>
      </c>
      <c r="J135" t="n">
        <v>301.37</v>
      </c>
      <c r="K135" t="n">
        <v>61.82</v>
      </c>
      <c r="L135" t="n">
        <v>3.25</v>
      </c>
      <c r="M135" t="n">
        <v>31</v>
      </c>
      <c r="N135" t="n">
        <v>86.3</v>
      </c>
      <c r="O135" t="n">
        <v>37403.38</v>
      </c>
      <c r="P135" t="n">
        <v>143.65</v>
      </c>
      <c r="Q135" t="n">
        <v>1361.38</v>
      </c>
      <c r="R135" t="n">
        <v>46.72</v>
      </c>
      <c r="S135" t="n">
        <v>25.13</v>
      </c>
      <c r="T135" t="n">
        <v>10067.9</v>
      </c>
      <c r="U135" t="n">
        <v>0.54</v>
      </c>
      <c r="V135" t="n">
        <v>0.85</v>
      </c>
      <c r="W135" t="n">
        <v>1.23</v>
      </c>
      <c r="X135" t="n">
        <v>0.64</v>
      </c>
      <c r="Y135" t="n">
        <v>1</v>
      </c>
      <c r="Z135" t="n">
        <v>10</v>
      </c>
    </row>
    <row r="136">
      <c r="A136" t="n">
        <v>10</v>
      </c>
      <c r="B136" t="n">
        <v>150</v>
      </c>
      <c r="C136" t="inlineStr">
        <is>
          <t xml:space="preserve">CONCLUIDO	</t>
        </is>
      </c>
      <c r="D136" t="n">
        <v>7.6581</v>
      </c>
      <c r="E136" t="n">
        <v>13.06</v>
      </c>
      <c r="F136" t="n">
        <v>8.390000000000001</v>
      </c>
      <c r="G136" t="n">
        <v>16.79</v>
      </c>
      <c r="H136" t="n">
        <v>0.21</v>
      </c>
      <c r="I136" t="n">
        <v>30</v>
      </c>
      <c r="J136" t="n">
        <v>301.9</v>
      </c>
      <c r="K136" t="n">
        <v>61.82</v>
      </c>
      <c r="L136" t="n">
        <v>3.5</v>
      </c>
      <c r="M136" t="n">
        <v>28</v>
      </c>
      <c r="N136" t="n">
        <v>86.58</v>
      </c>
      <c r="O136" t="n">
        <v>37468.6</v>
      </c>
      <c r="P136" t="n">
        <v>141.42</v>
      </c>
      <c r="Q136" t="n">
        <v>1361.55</v>
      </c>
      <c r="R136" t="n">
        <v>44.67</v>
      </c>
      <c r="S136" t="n">
        <v>25.13</v>
      </c>
      <c r="T136" t="n">
        <v>9057.790000000001</v>
      </c>
      <c r="U136" t="n">
        <v>0.5600000000000001</v>
      </c>
      <c r="V136" t="n">
        <v>0.86</v>
      </c>
      <c r="W136" t="n">
        <v>1.22</v>
      </c>
      <c r="X136" t="n">
        <v>0.57</v>
      </c>
      <c r="Y136" t="n">
        <v>1</v>
      </c>
      <c r="Z136" t="n">
        <v>10</v>
      </c>
    </row>
    <row r="137">
      <c r="A137" t="n">
        <v>11</v>
      </c>
      <c r="B137" t="n">
        <v>150</v>
      </c>
      <c r="C137" t="inlineStr">
        <is>
          <t xml:space="preserve">CONCLUIDO	</t>
        </is>
      </c>
      <c r="D137" t="n">
        <v>7.7378</v>
      </c>
      <c r="E137" t="n">
        <v>12.92</v>
      </c>
      <c r="F137" t="n">
        <v>8.369999999999999</v>
      </c>
      <c r="G137" t="n">
        <v>17.94</v>
      </c>
      <c r="H137" t="n">
        <v>0.22</v>
      </c>
      <c r="I137" t="n">
        <v>28</v>
      </c>
      <c r="J137" t="n">
        <v>302.43</v>
      </c>
      <c r="K137" t="n">
        <v>61.82</v>
      </c>
      <c r="L137" t="n">
        <v>3.75</v>
      </c>
      <c r="M137" t="n">
        <v>26</v>
      </c>
      <c r="N137" t="n">
        <v>86.86</v>
      </c>
      <c r="O137" t="n">
        <v>37533.94</v>
      </c>
      <c r="P137" t="n">
        <v>140.19</v>
      </c>
      <c r="Q137" t="n">
        <v>1361.56</v>
      </c>
      <c r="R137" t="n">
        <v>43.52</v>
      </c>
      <c r="S137" t="n">
        <v>25.13</v>
      </c>
      <c r="T137" t="n">
        <v>8492.65</v>
      </c>
      <c r="U137" t="n">
        <v>0.58</v>
      </c>
      <c r="V137" t="n">
        <v>0.86</v>
      </c>
      <c r="W137" t="n">
        <v>1.23</v>
      </c>
      <c r="X137" t="n">
        <v>0.55</v>
      </c>
      <c r="Y137" t="n">
        <v>1</v>
      </c>
      <c r="Z137" t="n">
        <v>10</v>
      </c>
    </row>
    <row r="138">
      <c r="A138" t="n">
        <v>12</v>
      </c>
      <c r="B138" t="n">
        <v>150</v>
      </c>
      <c r="C138" t="inlineStr">
        <is>
          <t xml:space="preserve">CONCLUIDO	</t>
        </is>
      </c>
      <c r="D138" t="n">
        <v>7.8331</v>
      </c>
      <c r="E138" t="n">
        <v>12.77</v>
      </c>
      <c r="F138" t="n">
        <v>8.32</v>
      </c>
      <c r="G138" t="n">
        <v>19.21</v>
      </c>
      <c r="H138" t="n">
        <v>0.24</v>
      </c>
      <c r="I138" t="n">
        <v>26</v>
      </c>
      <c r="J138" t="n">
        <v>302.96</v>
      </c>
      <c r="K138" t="n">
        <v>61.82</v>
      </c>
      <c r="L138" t="n">
        <v>4</v>
      </c>
      <c r="M138" t="n">
        <v>24</v>
      </c>
      <c r="N138" t="n">
        <v>87.14</v>
      </c>
      <c r="O138" t="n">
        <v>37599.4</v>
      </c>
      <c r="P138" t="n">
        <v>138.48</v>
      </c>
      <c r="Q138" t="n">
        <v>1361.44</v>
      </c>
      <c r="R138" t="n">
        <v>42.28</v>
      </c>
      <c r="S138" t="n">
        <v>25.13</v>
      </c>
      <c r="T138" t="n">
        <v>7880.44</v>
      </c>
      <c r="U138" t="n">
        <v>0.59</v>
      </c>
      <c r="V138" t="n">
        <v>0.86</v>
      </c>
      <c r="W138" t="n">
        <v>1.22</v>
      </c>
      <c r="X138" t="n">
        <v>0.5</v>
      </c>
      <c r="Y138" t="n">
        <v>1</v>
      </c>
      <c r="Z138" t="n">
        <v>10</v>
      </c>
    </row>
    <row r="139">
      <c r="A139" t="n">
        <v>13</v>
      </c>
      <c r="B139" t="n">
        <v>150</v>
      </c>
      <c r="C139" t="inlineStr">
        <is>
          <t xml:space="preserve">CONCLUIDO	</t>
        </is>
      </c>
      <c r="D139" t="n">
        <v>7.9341</v>
      </c>
      <c r="E139" t="n">
        <v>12.6</v>
      </c>
      <c r="F139" t="n">
        <v>8.27</v>
      </c>
      <c r="G139" t="n">
        <v>20.68</v>
      </c>
      <c r="H139" t="n">
        <v>0.25</v>
      </c>
      <c r="I139" t="n">
        <v>24</v>
      </c>
      <c r="J139" t="n">
        <v>303.49</v>
      </c>
      <c r="K139" t="n">
        <v>61.82</v>
      </c>
      <c r="L139" t="n">
        <v>4.25</v>
      </c>
      <c r="M139" t="n">
        <v>22</v>
      </c>
      <c r="N139" t="n">
        <v>87.42</v>
      </c>
      <c r="O139" t="n">
        <v>37664.98</v>
      </c>
      <c r="P139" t="n">
        <v>136.32</v>
      </c>
      <c r="Q139" t="n">
        <v>1361.44</v>
      </c>
      <c r="R139" t="n">
        <v>40.67</v>
      </c>
      <c r="S139" t="n">
        <v>25.13</v>
      </c>
      <c r="T139" t="n">
        <v>7084.09</v>
      </c>
      <c r="U139" t="n">
        <v>0.62</v>
      </c>
      <c r="V139" t="n">
        <v>0.87</v>
      </c>
      <c r="W139" t="n">
        <v>1.22</v>
      </c>
      <c r="X139" t="n">
        <v>0.45</v>
      </c>
      <c r="Y139" t="n">
        <v>1</v>
      </c>
      <c r="Z139" t="n">
        <v>10</v>
      </c>
    </row>
    <row r="140">
      <c r="A140" t="n">
        <v>14</v>
      </c>
      <c r="B140" t="n">
        <v>150</v>
      </c>
      <c r="C140" t="inlineStr">
        <is>
          <t xml:space="preserve">CONCLUIDO	</t>
        </is>
      </c>
      <c r="D140" t="n">
        <v>7.9699</v>
      </c>
      <c r="E140" t="n">
        <v>12.55</v>
      </c>
      <c r="F140" t="n">
        <v>8.27</v>
      </c>
      <c r="G140" t="n">
        <v>21.58</v>
      </c>
      <c r="H140" t="n">
        <v>0.26</v>
      </c>
      <c r="I140" t="n">
        <v>23</v>
      </c>
      <c r="J140" t="n">
        <v>304.03</v>
      </c>
      <c r="K140" t="n">
        <v>61.82</v>
      </c>
      <c r="L140" t="n">
        <v>4.5</v>
      </c>
      <c r="M140" t="n">
        <v>21</v>
      </c>
      <c r="N140" t="n">
        <v>87.7</v>
      </c>
      <c r="O140" t="n">
        <v>37730.68</v>
      </c>
      <c r="P140" t="n">
        <v>135.52</v>
      </c>
      <c r="Q140" t="n">
        <v>1361.4</v>
      </c>
      <c r="R140" t="n">
        <v>40.71</v>
      </c>
      <c r="S140" t="n">
        <v>25.13</v>
      </c>
      <c r="T140" t="n">
        <v>7113.15</v>
      </c>
      <c r="U140" t="n">
        <v>0.62</v>
      </c>
      <c r="V140" t="n">
        <v>0.87</v>
      </c>
      <c r="W140" t="n">
        <v>1.22</v>
      </c>
      <c r="X140" t="n">
        <v>0.45</v>
      </c>
      <c r="Y140" t="n">
        <v>1</v>
      </c>
      <c r="Z140" t="n">
        <v>10</v>
      </c>
    </row>
    <row r="141">
      <c r="A141" t="n">
        <v>15</v>
      </c>
      <c r="B141" t="n">
        <v>150</v>
      </c>
      <c r="C141" t="inlineStr">
        <is>
          <t xml:space="preserve">CONCLUIDO	</t>
        </is>
      </c>
      <c r="D141" t="n">
        <v>8.023199999999999</v>
      </c>
      <c r="E141" t="n">
        <v>12.46</v>
      </c>
      <c r="F141" t="n">
        <v>8.24</v>
      </c>
      <c r="G141" t="n">
        <v>22.48</v>
      </c>
      <c r="H141" t="n">
        <v>0.28</v>
      </c>
      <c r="I141" t="n">
        <v>22</v>
      </c>
      <c r="J141" t="n">
        <v>304.56</v>
      </c>
      <c r="K141" t="n">
        <v>61.82</v>
      </c>
      <c r="L141" t="n">
        <v>4.75</v>
      </c>
      <c r="M141" t="n">
        <v>20</v>
      </c>
      <c r="N141" t="n">
        <v>87.98999999999999</v>
      </c>
      <c r="O141" t="n">
        <v>37796.51</v>
      </c>
      <c r="P141" t="n">
        <v>133.69</v>
      </c>
      <c r="Q141" t="n">
        <v>1361.5</v>
      </c>
      <c r="R141" t="n">
        <v>39.91</v>
      </c>
      <c r="S141" t="n">
        <v>25.13</v>
      </c>
      <c r="T141" t="n">
        <v>6717.15</v>
      </c>
      <c r="U141" t="n">
        <v>0.63</v>
      </c>
      <c r="V141" t="n">
        <v>0.87</v>
      </c>
      <c r="W141" t="n">
        <v>1.21</v>
      </c>
      <c r="X141" t="n">
        <v>0.42</v>
      </c>
      <c r="Y141" t="n">
        <v>1</v>
      </c>
      <c r="Z141" t="n">
        <v>10</v>
      </c>
    </row>
    <row r="142">
      <c r="A142" t="n">
        <v>16</v>
      </c>
      <c r="B142" t="n">
        <v>150</v>
      </c>
      <c r="C142" t="inlineStr">
        <is>
          <t xml:space="preserve">CONCLUIDO	</t>
        </is>
      </c>
      <c r="D142" t="n">
        <v>8.123799999999999</v>
      </c>
      <c r="E142" t="n">
        <v>12.31</v>
      </c>
      <c r="F142" t="n">
        <v>8.199999999999999</v>
      </c>
      <c r="G142" t="n">
        <v>24.6</v>
      </c>
      <c r="H142" t="n">
        <v>0.29</v>
      </c>
      <c r="I142" t="n">
        <v>20</v>
      </c>
      <c r="J142" t="n">
        <v>305.09</v>
      </c>
      <c r="K142" t="n">
        <v>61.82</v>
      </c>
      <c r="L142" t="n">
        <v>5</v>
      </c>
      <c r="M142" t="n">
        <v>18</v>
      </c>
      <c r="N142" t="n">
        <v>88.27</v>
      </c>
      <c r="O142" t="n">
        <v>37862.45</v>
      </c>
      <c r="P142" t="n">
        <v>131.89</v>
      </c>
      <c r="Q142" t="n">
        <v>1361.48</v>
      </c>
      <c r="R142" t="n">
        <v>38.52</v>
      </c>
      <c r="S142" t="n">
        <v>25.13</v>
      </c>
      <c r="T142" t="n">
        <v>6030.36</v>
      </c>
      <c r="U142" t="n">
        <v>0.65</v>
      </c>
      <c r="V142" t="n">
        <v>0.88</v>
      </c>
      <c r="W142" t="n">
        <v>1.21</v>
      </c>
      <c r="X142" t="n">
        <v>0.38</v>
      </c>
      <c r="Y142" t="n">
        <v>1</v>
      </c>
      <c r="Z142" t="n">
        <v>10</v>
      </c>
    </row>
    <row r="143">
      <c r="A143" t="n">
        <v>17</v>
      </c>
      <c r="B143" t="n">
        <v>150</v>
      </c>
      <c r="C143" t="inlineStr">
        <is>
          <t xml:space="preserve">CONCLUIDO	</t>
        </is>
      </c>
      <c r="D143" t="n">
        <v>8.1738</v>
      </c>
      <c r="E143" t="n">
        <v>12.23</v>
      </c>
      <c r="F143" t="n">
        <v>8.18</v>
      </c>
      <c r="G143" t="n">
        <v>25.84</v>
      </c>
      <c r="H143" t="n">
        <v>0.31</v>
      </c>
      <c r="I143" t="n">
        <v>19</v>
      </c>
      <c r="J143" t="n">
        <v>305.63</v>
      </c>
      <c r="K143" t="n">
        <v>61.82</v>
      </c>
      <c r="L143" t="n">
        <v>5.25</v>
      </c>
      <c r="M143" t="n">
        <v>17</v>
      </c>
      <c r="N143" t="n">
        <v>88.56</v>
      </c>
      <c r="O143" t="n">
        <v>37928.52</v>
      </c>
      <c r="P143" t="n">
        <v>130.64</v>
      </c>
      <c r="Q143" t="n">
        <v>1361.44</v>
      </c>
      <c r="R143" t="n">
        <v>37.77</v>
      </c>
      <c r="S143" t="n">
        <v>25.13</v>
      </c>
      <c r="T143" t="n">
        <v>5662.17</v>
      </c>
      <c r="U143" t="n">
        <v>0.67</v>
      </c>
      <c r="V143" t="n">
        <v>0.88</v>
      </c>
      <c r="W143" t="n">
        <v>1.21</v>
      </c>
      <c r="X143" t="n">
        <v>0.36</v>
      </c>
      <c r="Y143" t="n">
        <v>1</v>
      </c>
      <c r="Z143" t="n">
        <v>10</v>
      </c>
    </row>
    <row r="144">
      <c r="A144" t="n">
        <v>18</v>
      </c>
      <c r="B144" t="n">
        <v>150</v>
      </c>
      <c r="C144" t="inlineStr">
        <is>
          <t xml:space="preserve">CONCLUIDO	</t>
        </is>
      </c>
      <c r="D144" t="n">
        <v>8.222200000000001</v>
      </c>
      <c r="E144" t="n">
        <v>12.16</v>
      </c>
      <c r="F144" t="n">
        <v>8.16</v>
      </c>
      <c r="G144" t="n">
        <v>27.22</v>
      </c>
      <c r="H144" t="n">
        <v>0.32</v>
      </c>
      <c r="I144" t="n">
        <v>18</v>
      </c>
      <c r="J144" t="n">
        <v>306.17</v>
      </c>
      <c r="K144" t="n">
        <v>61.82</v>
      </c>
      <c r="L144" t="n">
        <v>5.5</v>
      </c>
      <c r="M144" t="n">
        <v>16</v>
      </c>
      <c r="N144" t="n">
        <v>88.84</v>
      </c>
      <c r="O144" t="n">
        <v>37994.72</v>
      </c>
      <c r="P144" t="n">
        <v>128.66</v>
      </c>
      <c r="Q144" t="n">
        <v>1361.34</v>
      </c>
      <c r="R144" t="n">
        <v>37.38</v>
      </c>
      <c r="S144" t="n">
        <v>25.13</v>
      </c>
      <c r="T144" t="n">
        <v>5469.06</v>
      </c>
      <c r="U144" t="n">
        <v>0.67</v>
      </c>
      <c r="V144" t="n">
        <v>0.88</v>
      </c>
      <c r="W144" t="n">
        <v>1.21</v>
      </c>
      <c r="X144" t="n">
        <v>0.34</v>
      </c>
      <c r="Y144" t="n">
        <v>1</v>
      </c>
      <c r="Z144" t="n">
        <v>10</v>
      </c>
    </row>
    <row r="145">
      <c r="A145" t="n">
        <v>19</v>
      </c>
      <c r="B145" t="n">
        <v>150</v>
      </c>
      <c r="C145" t="inlineStr">
        <is>
          <t xml:space="preserve">CONCLUIDO	</t>
        </is>
      </c>
      <c r="D145" t="n">
        <v>8.271100000000001</v>
      </c>
      <c r="E145" t="n">
        <v>12.09</v>
      </c>
      <c r="F145" t="n">
        <v>8.15</v>
      </c>
      <c r="G145" t="n">
        <v>28.76</v>
      </c>
      <c r="H145" t="n">
        <v>0.33</v>
      </c>
      <c r="I145" t="n">
        <v>17</v>
      </c>
      <c r="J145" t="n">
        <v>306.7</v>
      </c>
      <c r="K145" t="n">
        <v>61.82</v>
      </c>
      <c r="L145" t="n">
        <v>5.75</v>
      </c>
      <c r="M145" t="n">
        <v>15</v>
      </c>
      <c r="N145" t="n">
        <v>89.13</v>
      </c>
      <c r="O145" t="n">
        <v>38061.04</v>
      </c>
      <c r="P145" t="n">
        <v>128.09</v>
      </c>
      <c r="Q145" t="n">
        <v>1361.36</v>
      </c>
      <c r="R145" t="n">
        <v>36.72</v>
      </c>
      <c r="S145" t="n">
        <v>25.13</v>
      </c>
      <c r="T145" t="n">
        <v>5147.27</v>
      </c>
      <c r="U145" t="n">
        <v>0.68</v>
      </c>
      <c r="V145" t="n">
        <v>0.88</v>
      </c>
      <c r="W145" t="n">
        <v>1.21</v>
      </c>
      <c r="X145" t="n">
        <v>0.33</v>
      </c>
      <c r="Y145" t="n">
        <v>1</v>
      </c>
      <c r="Z145" t="n">
        <v>10</v>
      </c>
    </row>
    <row r="146">
      <c r="A146" t="n">
        <v>20</v>
      </c>
      <c r="B146" t="n">
        <v>150</v>
      </c>
      <c r="C146" t="inlineStr">
        <is>
          <t xml:space="preserve">CONCLUIDO	</t>
        </is>
      </c>
      <c r="D146" t="n">
        <v>8.3299</v>
      </c>
      <c r="E146" t="n">
        <v>12</v>
      </c>
      <c r="F146" t="n">
        <v>8.119999999999999</v>
      </c>
      <c r="G146" t="n">
        <v>30.45</v>
      </c>
      <c r="H146" t="n">
        <v>0.35</v>
      </c>
      <c r="I146" t="n">
        <v>16</v>
      </c>
      <c r="J146" t="n">
        <v>307.24</v>
      </c>
      <c r="K146" t="n">
        <v>61.82</v>
      </c>
      <c r="L146" t="n">
        <v>6</v>
      </c>
      <c r="M146" t="n">
        <v>14</v>
      </c>
      <c r="N146" t="n">
        <v>89.42</v>
      </c>
      <c r="O146" t="n">
        <v>38127.48</v>
      </c>
      <c r="P146" t="n">
        <v>125.6</v>
      </c>
      <c r="Q146" t="n">
        <v>1361.36</v>
      </c>
      <c r="R146" t="n">
        <v>36.2</v>
      </c>
      <c r="S146" t="n">
        <v>25.13</v>
      </c>
      <c r="T146" t="n">
        <v>4892.62</v>
      </c>
      <c r="U146" t="n">
        <v>0.6899999999999999</v>
      </c>
      <c r="V146" t="n">
        <v>0.89</v>
      </c>
      <c r="W146" t="n">
        <v>1.2</v>
      </c>
      <c r="X146" t="n">
        <v>0.3</v>
      </c>
      <c r="Y146" t="n">
        <v>1</v>
      </c>
      <c r="Z146" t="n">
        <v>10</v>
      </c>
    </row>
    <row r="147">
      <c r="A147" t="n">
        <v>21</v>
      </c>
      <c r="B147" t="n">
        <v>150</v>
      </c>
      <c r="C147" t="inlineStr">
        <is>
          <t xml:space="preserve">CONCLUIDO	</t>
        </is>
      </c>
      <c r="D147" t="n">
        <v>8.3225</v>
      </c>
      <c r="E147" t="n">
        <v>12.02</v>
      </c>
      <c r="F147" t="n">
        <v>8.130000000000001</v>
      </c>
      <c r="G147" t="n">
        <v>30.49</v>
      </c>
      <c r="H147" t="n">
        <v>0.36</v>
      </c>
      <c r="I147" t="n">
        <v>16</v>
      </c>
      <c r="J147" t="n">
        <v>307.78</v>
      </c>
      <c r="K147" t="n">
        <v>61.82</v>
      </c>
      <c r="L147" t="n">
        <v>6.25</v>
      </c>
      <c r="M147" t="n">
        <v>14</v>
      </c>
      <c r="N147" t="n">
        <v>89.70999999999999</v>
      </c>
      <c r="O147" t="n">
        <v>38194.05</v>
      </c>
      <c r="P147" t="n">
        <v>125.84</v>
      </c>
      <c r="Q147" t="n">
        <v>1361.46</v>
      </c>
      <c r="R147" t="n">
        <v>36.37</v>
      </c>
      <c r="S147" t="n">
        <v>25.13</v>
      </c>
      <c r="T147" t="n">
        <v>4973.31</v>
      </c>
      <c r="U147" t="n">
        <v>0.6899999999999999</v>
      </c>
      <c r="V147" t="n">
        <v>0.88</v>
      </c>
      <c r="W147" t="n">
        <v>1.21</v>
      </c>
      <c r="X147" t="n">
        <v>0.31</v>
      </c>
      <c r="Y147" t="n">
        <v>1</v>
      </c>
      <c r="Z147" t="n">
        <v>10</v>
      </c>
    </row>
    <row r="148">
      <c r="A148" t="n">
        <v>22</v>
      </c>
      <c r="B148" t="n">
        <v>150</v>
      </c>
      <c r="C148" t="inlineStr">
        <is>
          <t xml:space="preserve">CONCLUIDO	</t>
        </is>
      </c>
      <c r="D148" t="n">
        <v>8.380100000000001</v>
      </c>
      <c r="E148" t="n">
        <v>11.93</v>
      </c>
      <c r="F148" t="n">
        <v>8.1</v>
      </c>
      <c r="G148" t="n">
        <v>32.41</v>
      </c>
      <c r="H148" t="n">
        <v>0.38</v>
      </c>
      <c r="I148" t="n">
        <v>15</v>
      </c>
      <c r="J148" t="n">
        <v>308.32</v>
      </c>
      <c r="K148" t="n">
        <v>61.82</v>
      </c>
      <c r="L148" t="n">
        <v>6.5</v>
      </c>
      <c r="M148" t="n">
        <v>13</v>
      </c>
      <c r="N148" t="n">
        <v>90</v>
      </c>
      <c r="O148" t="n">
        <v>38260.74</v>
      </c>
      <c r="P148" t="n">
        <v>124.81</v>
      </c>
      <c r="Q148" t="n">
        <v>1361.34</v>
      </c>
      <c r="R148" t="n">
        <v>35.45</v>
      </c>
      <c r="S148" t="n">
        <v>25.13</v>
      </c>
      <c r="T148" t="n">
        <v>4523.24</v>
      </c>
      <c r="U148" t="n">
        <v>0.71</v>
      </c>
      <c r="V148" t="n">
        <v>0.89</v>
      </c>
      <c r="W148" t="n">
        <v>1.21</v>
      </c>
      <c r="X148" t="n">
        <v>0.28</v>
      </c>
      <c r="Y148" t="n">
        <v>1</v>
      </c>
      <c r="Z148" t="n">
        <v>10</v>
      </c>
    </row>
    <row r="149">
      <c r="A149" t="n">
        <v>23</v>
      </c>
      <c r="B149" t="n">
        <v>150</v>
      </c>
      <c r="C149" t="inlineStr">
        <is>
          <t xml:space="preserve">CONCLUIDO	</t>
        </is>
      </c>
      <c r="D149" t="n">
        <v>8.435700000000001</v>
      </c>
      <c r="E149" t="n">
        <v>11.85</v>
      </c>
      <c r="F149" t="n">
        <v>8.08</v>
      </c>
      <c r="G149" t="n">
        <v>34.63</v>
      </c>
      <c r="H149" t="n">
        <v>0.39</v>
      </c>
      <c r="I149" t="n">
        <v>14</v>
      </c>
      <c r="J149" t="n">
        <v>308.86</v>
      </c>
      <c r="K149" t="n">
        <v>61.82</v>
      </c>
      <c r="L149" t="n">
        <v>6.75</v>
      </c>
      <c r="M149" t="n">
        <v>12</v>
      </c>
      <c r="N149" t="n">
        <v>90.29000000000001</v>
      </c>
      <c r="O149" t="n">
        <v>38327.57</v>
      </c>
      <c r="P149" t="n">
        <v>122.34</v>
      </c>
      <c r="Q149" t="n">
        <v>1361.38</v>
      </c>
      <c r="R149" t="n">
        <v>34.74</v>
      </c>
      <c r="S149" t="n">
        <v>25.13</v>
      </c>
      <c r="T149" t="n">
        <v>4170.64</v>
      </c>
      <c r="U149" t="n">
        <v>0.72</v>
      </c>
      <c r="V149" t="n">
        <v>0.89</v>
      </c>
      <c r="W149" t="n">
        <v>1.2</v>
      </c>
      <c r="X149" t="n">
        <v>0.26</v>
      </c>
      <c r="Y149" t="n">
        <v>1</v>
      </c>
      <c r="Z149" t="n">
        <v>10</v>
      </c>
    </row>
    <row r="150">
      <c r="A150" t="n">
        <v>24</v>
      </c>
      <c r="B150" t="n">
        <v>150</v>
      </c>
      <c r="C150" t="inlineStr">
        <is>
          <t xml:space="preserve">CONCLUIDO	</t>
        </is>
      </c>
      <c r="D150" t="n">
        <v>8.438599999999999</v>
      </c>
      <c r="E150" t="n">
        <v>11.85</v>
      </c>
      <c r="F150" t="n">
        <v>8.08</v>
      </c>
      <c r="G150" t="n">
        <v>34.61</v>
      </c>
      <c r="H150" t="n">
        <v>0.4</v>
      </c>
      <c r="I150" t="n">
        <v>14</v>
      </c>
      <c r="J150" t="n">
        <v>309.41</v>
      </c>
      <c r="K150" t="n">
        <v>61.82</v>
      </c>
      <c r="L150" t="n">
        <v>7</v>
      </c>
      <c r="M150" t="n">
        <v>12</v>
      </c>
      <c r="N150" t="n">
        <v>90.59</v>
      </c>
      <c r="O150" t="n">
        <v>38394.52</v>
      </c>
      <c r="P150" t="n">
        <v>122.12</v>
      </c>
      <c r="Q150" t="n">
        <v>1361.4</v>
      </c>
      <c r="R150" t="n">
        <v>34.36</v>
      </c>
      <c r="S150" t="n">
        <v>25.13</v>
      </c>
      <c r="T150" t="n">
        <v>3982.45</v>
      </c>
      <c r="U150" t="n">
        <v>0.73</v>
      </c>
      <c r="V150" t="n">
        <v>0.89</v>
      </c>
      <c r="W150" t="n">
        <v>1.21</v>
      </c>
      <c r="X150" t="n">
        <v>0.25</v>
      </c>
      <c r="Y150" t="n">
        <v>1</v>
      </c>
      <c r="Z150" t="n">
        <v>10</v>
      </c>
    </row>
    <row r="151">
      <c r="A151" t="n">
        <v>25</v>
      </c>
      <c r="B151" t="n">
        <v>150</v>
      </c>
      <c r="C151" t="inlineStr">
        <is>
          <t xml:space="preserve">CONCLUIDO	</t>
        </is>
      </c>
      <c r="D151" t="n">
        <v>8.491400000000001</v>
      </c>
      <c r="E151" t="n">
        <v>11.78</v>
      </c>
      <c r="F151" t="n">
        <v>8.06</v>
      </c>
      <c r="G151" t="n">
        <v>37.19</v>
      </c>
      <c r="H151" t="n">
        <v>0.42</v>
      </c>
      <c r="I151" t="n">
        <v>13</v>
      </c>
      <c r="J151" t="n">
        <v>309.95</v>
      </c>
      <c r="K151" t="n">
        <v>61.82</v>
      </c>
      <c r="L151" t="n">
        <v>7.25</v>
      </c>
      <c r="M151" t="n">
        <v>11</v>
      </c>
      <c r="N151" t="n">
        <v>90.88</v>
      </c>
      <c r="O151" t="n">
        <v>38461.6</v>
      </c>
      <c r="P151" t="n">
        <v>120.23</v>
      </c>
      <c r="Q151" t="n">
        <v>1361.38</v>
      </c>
      <c r="R151" t="n">
        <v>34.08</v>
      </c>
      <c r="S151" t="n">
        <v>25.13</v>
      </c>
      <c r="T151" t="n">
        <v>3845.55</v>
      </c>
      <c r="U151" t="n">
        <v>0.74</v>
      </c>
      <c r="V151" t="n">
        <v>0.89</v>
      </c>
      <c r="W151" t="n">
        <v>1.2</v>
      </c>
      <c r="X151" t="n">
        <v>0.24</v>
      </c>
      <c r="Y151" t="n">
        <v>1</v>
      </c>
      <c r="Z151" t="n">
        <v>10</v>
      </c>
    </row>
    <row r="152">
      <c r="A152" t="n">
        <v>26</v>
      </c>
      <c r="B152" t="n">
        <v>150</v>
      </c>
      <c r="C152" t="inlineStr">
        <is>
          <t xml:space="preserve">CONCLUIDO	</t>
        </is>
      </c>
      <c r="D152" t="n">
        <v>8.4908</v>
      </c>
      <c r="E152" t="n">
        <v>11.78</v>
      </c>
      <c r="F152" t="n">
        <v>8.06</v>
      </c>
      <c r="G152" t="n">
        <v>37.19</v>
      </c>
      <c r="H152" t="n">
        <v>0.43</v>
      </c>
      <c r="I152" t="n">
        <v>13</v>
      </c>
      <c r="J152" t="n">
        <v>310.5</v>
      </c>
      <c r="K152" t="n">
        <v>61.82</v>
      </c>
      <c r="L152" t="n">
        <v>7.5</v>
      </c>
      <c r="M152" t="n">
        <v>11</v>
      </c>
      <c r="N152" t="n">
        <v>91.18000000000001</v>
      </c>
      <c r="O152" t="n">
        <v>38528.81</v>
      </c>
      <c r="P152" t="n">
        <v>118.16</v>
      </c>
      <c r="Q152" t="n">
        <v>1361.49</v>
      </c>
      <c r="R152" t="n">
        <v>34.09</v>
      </c>
      <c r="S152" t="n">
        <v>25.13</v>
      </c>
      <c r="T152" t="n">
        <v>3849.46</v>
      </c>
      <c r="U152" t="n">
        <v>0.74</v>
      </c>
      <c r="V152" t="n">
        <v>0.89</v>
      </c>
      <c r="W152" t="n">
        <v>1.2</v>
      </c>
      <c r="X152" t="n">
        <v>0.24</v>
      </c>
      <c r="Y152" t="n">
        <v>1</v>
      </c>
      <c r="Z152" t="n">
        <v>10</v>
      </c>
    </row>
    <row r="153">
      <c r="A153" t="n">
        <v>27</v>
      </c>
      <c r="B153" t="n">
        <v>150</v>
      </c>
      <c r="C153" t="inlineStr">
        <is>
          <t xml:space="preserve">CONCLUIDO	</t>
        </is>
      </c>
      <c r="D153" t="n">
        <v>8.537100000000001</v>
      </c>
      <c r="E153" t="n">
        <v>11.71</v>
      </c>
      <c r="F153" t="n">
        <v>8.050000000000001</v>
      </c>
      <c r="G153" t="n">
        <v>40.25</v>
      </c>
      <c r="H153" t="n">
        <v>0.44</v>
      </c>
      <c r="I153" t="n">
        <v>12</v>
      </c>
      <c r="J153" t="n">
        <v>311.04</v>
      </c>
      <c r="K153" t="n">
        <v>61.82</v>
      </c>
      <c r="L153" t="n">
        <v>7.75</v>
      </c>
      <c r="M153" t="n">
        <v>10</v>
      </c>
      <c r="N153" t="n">
        <v>91.47</v>
      </c>
      <c r="O153" t="n">
        <v>38596.15</v>
      </c>
      <c r="P153" t="n">
        <v>117.19</v>
      </c>
      <c r="Q153" t="n">
        <v>1361.42</v>
      </c>
      <c r="R153" t="n">
        <v>33.78</v>
      </c>
      <c r="S153" t="n">
        <v>25.13</v>
      </c>
      <c r="T153" t="n">
        <v>3700.47</v>
      </c>
      <c r="U153" t="n">
        <v>0.74</v>
      </c>
      <c r="V153" t="n">
        <v>0.89</v>
      </c>
      <c r="W153" t="n">
        <v>1.2</v>
      </c>
      <c r="X153" t="n">
        <v>0.23</v>
      </c>
      <c r="Y153" t="n">
        <v>1</v>
      </c>
      <c r="Z153" t="n">
        <v>10</v>
      </c>
    </row>
    <row r="154">
      <c r="A154" t="n">
        <v>28</v>
      </c>
      <c r="B154" t="n">
        <v>150</v>
      </c>
      <c r="C154" t="inlineStr">
        <is>
          <t xml:space="preserve">CONCLUIDO	</t>
        </is>
      </c>
      <c r="D154" t="n">
        <v>8.5413</v>
      </c>
      <c r="E154" t="n">
        <v>11.71</v>
      </c>
      <c r="F154" t="n">
        <v>8.039999999999999</v>
      </c>
      <c r="G154" t="n">
        <v>40.22</v>
      </c>
      <c r="H154" t="n">
        <v>0.46</v>
      </c>
      <c r="I154" t="n">
        <v>12</v>
      </c>
      <c r="J154" t="n">
        <v>311.59</v>
      </c>
      <c r="K154" t="n">
        <v>61.82</v>
      </c>
      <c r="L154" t="n">
        <v>8</v>
      </c>
      <c r="M154" t="n">
        <v>9</v>
      </c>
      <c r="N154" t="n">
        <v>91.77</v>
      </c>
      <c r="O154" t="n">
        <v>38663.62</v>
      </c>
      <c r="P154" t="n">
        <v>115.42</v>
      </c>
      <c r="Q154" t="n">
        <v>1361.37</v>
      </c>
      <c r="R154" t="n">
        <v>33.52</v>
      </c>
      <c r="S154" t="n">
        <v>25.13</v>
      </c>
      <c r="T154" t="n">
        <v>3569.5</v>
      </c>
      <c r="U154" t="n">
        <v>0.75</v>
      </c>
      <c r="V154" t="n">
        <v>0.89</v>
      </c>
      <c r="W154" t="n">
        <v>1.2</v>
      </c>
      <c r="X154" t="n">
        <v>0.22</v>
      </c>
      <c r="Y154" t="n">
        <v>1</v>
      </c>
      <c r="Z154" t="n">
        <v>10</v>
      </c>
    </row>
    <row r="155">
      <c r="A155" t="n">
        <v>29</v>
      </c>
      <c r="B155" t="n">
        <v>150</v>
      </c>
      <c r="C155" t="inlineStr">
        <is>
          <t xml:space="preserve">CONCLUIDO	</t>
        </is>
      </c>
      <c r="D155" t="n">
        <v>8.595000000000001</v>
      </c>
      <c r="E155" t="n">
        <v>11.63</v>
      </c>
      <c r="F155" t="n">
        <v>8.029999999999999</v>
      </c>
      <c r="G155" t="n">
        <v>43.78</v>
      </c>
      <c r="H155" t="n">
        <v>0.47</v>
      </c>
      <c r="I155" t="n">
        <v>11</v>
      </c>
      <c r="J155" t="n">
        <v>312.14</v>
      </c>
      <c r="K155" t="n">
        <v>61.82</v>
      </c>
      <c r="L155" t="n">
        <v>8.25</v>
      </c>
      <c r="M155" t="n">
        <v>6</v>
      </c>
      <c r="N155" t="n">
        <v>92.06999999999999</v>
      </c>
      <c r="O155" t="n">
        <v>38731.35</v>
      </c>
      <c r="P155" t="n">
        <v>114</v>
      </c>
      <c r="Q155" t="n">
        <v>1361.35</v>
      </c>
      <c r="R155" t="n">
        <v>32.99</v>
      </c>
      <c r="S155" t="n">
        <v>25.13</v>
      </c>
      <c r="T155" t="n">
        <v>3310.02</v>
      </c>
      <c r="U155" t="n">
        <v>0.76</v>
      </c>
      <c r="V155" t="n">
        <v>0.9</v>
      </c>
      <c r="W155" t="n">
        <v>1.2</v>
      </c>
      <c r="X155" t="n">
        <v>0.21</v>
      </c>
      <c r="Y155" t="n">
        <v>1</v>
      </c>
      <c r="Z155" t="n">
        <v>10</v>
      </c>
    </row>
    <row r="156">
      <c r="A156" t="n">
        <v>30</v>
      </c>
      <c r="B156" t="n">
        <v>150</v>
      </c>
      <c r="C156" t="inlineStr">
        <is>
          <t xml:space="preserve">CONCLUIDO	</t>
        </is>
      </c>
      <c r="D156" t="n">
        <v>8.6022</v>
      </c>
      <c r="E156" t="n">
        <v>11.62</v>
      </c>
      <c r="F156" t="n">
        <v>8.02</v>
      </c>
      <c r="G156" t="n">
        <v>43.73</v>
      </c>
      <c r="H156" t="n">
        <v>0.48</v>
      </c>
      <c r="I156" t="n">
        <v>11</v>
      </c>
      <c r="J156" t="n">
        <v>312.69</v>
      </c>
      <c r="K156" t="n">
        <v>61.82</v>
      </c>
      <c r="L156" t="n">
        <v>8.5</v>
      </c>
      <c r="M156" t="n">
        <v>5</v>
      </c>
      <c r="N156" t="n">
        <v>92.37</v>
      </c>
      <c r="O156" t="n">
        <v>38799.09</v>
      </c>
      <c r="P156" t="n">
        <v>114.24</v>
      </c>
      <c r="Q156" t="n">
        <v>1361.38</v>
      </c>
      <c r="R156" t="n">
        <v>32.58</v>
      </c>
      <c r="S156" t="n">
        <v>25.13</v>
      </c>
      <c r="T156" t="n">
        <v>3103.69</v>
      </c>
      <c r="U156" t="n">
        <v>0.77</v>
      </c>
      <c r="V156" t="n">
        <v>0.9</v>
      </c>
      <c r="W156" t="n">
        <v>1.2</v>
      </c>
      <c r="X156" t="n">
        <v>0.2</v>
      </c>
      <c r="Y156" t="n">
        <v>1</v>
      </c>
      <c r="Z156" t="n">
        <v>10</v>
      </c>
    </row>
    <row r="157">
      <c r="A157" t="n">
        <v>31</v>
      </c>
      <c r="B157" t="n">
        <v>150</v>
      </c>
      <c r="C157" t="inlineStr">
        <is>
          <t xml:space="preserve">CONCLUIDO	</t>
        </is>
      </c>
      <c r="D157" t="n">
        <v>8.599299999999999</v>
      </c>
      <c r="E157" t="n">
        <v>11.63</v>
      </c>
      <c r="F157" t="n">
        <v>8.02</v>
      </c>
      <c r="G157" t="n">
        <v>43.75</v>
      </c>
      <c r="H157" t="n">
        <v>0.5</v>
      </c>
      <c r="I157" t="n">
        <v>11</v>
      </c>
      <c r="J157" t="n">
        <v>313.24</v>
      </c>
      <c r="K157" t="n">
        <v>61.82</v>
      </c>
      <c r="L157" t="n">
        <v>8.75</v>
      </c>
      <c r="M157" t="n">
        <v>3</v>
      </c>
      <c r="N157" t="n">
        <v>92.67</v>
      </c>
      <c r="O157" t="n">
        <v>38866.96</v>
      </c>
      <c r="P157" t="n">
        <v>113.5</v>
      </c>
      <c r="Q157" t="n">
        <v>1361.38</v>
      </c>
      <c r="R157" t="n">
        <v>32.78</v>
      </c>
      <c r="S157" t="n">
        <v>25.13</v>
      </c>
      <c r="T157" t="n">
        <v>3207.29</v>
      </c>
      <c r="U157" t="n">
        <v>0.77</v>
      </c>
      <c r="V157" t="n">
        <v>0.9</v>
      </c>
      <c r="W157" t="n">
        <v>1.2</v>
      </c>
      <c r="X157" t="n">
        <v>0.2</v>
      </c>
      <c r="Y157" t="n">
        <v>1</v>
      </c>
      <c r="Z157" t="n">
        <v>10</v>
      </c>
    </row>
    <row r="158">
      <c r="A158" t="n">
        <v>32</v>
      </c>
      <c r="B158" t="n">
        <v>150</v>
      </c>
      <c r="C158" t="inlineStr">
        <is>
          <t xml:space="preserve">CONCLUIDO	</t>
        </is>
      </c>
      <c r="D158" t="n">
        <v>8.598699999999999</v>
      </c>
      <c r="E158" t="n">
        <v>11.63</v>
      </c>
      <c r="F158" t="n">
        <v>8.02</v>
      </c>
      <c r="G158" t="n">
        <v>43.75</v>
      </c>
      <c r="H158" t="n">
        <v>0.51</v>
      </c>
      <c r="I158" t="n">
        <v>11</v>
      </c>
      <c r="J158" t="n">
        <v>313.79</v>
      </c>
      <c r="K158" t="n">
        <v>61.82</v>
      </c>
      <c r="L158" t="n">
        <v>9</v>
      </c>
      <c r="M158" t="n">
        <v>3</v>
      </c>
      <c r="N158" t="n">
        <v>92.97</v>
      </c>
      <c r="O158" t="n">
        <v>38934.97</v>
      </c>
      <c r="P158" t="n">
        <v>112.88</v>
      </c>
      <c r="Q158" t="n">
        <v>1361.41</v>
      </c>
      <c r="R158" t="n">
        <v>32.69</v>
      </c>
      <c r="S158" t="n">
        <v>25.13</v>
      </c>
      <c r="T158" t="n">
        <v>3159.86</v>
      </c>
      <c r="U158" t="n">
        <v>0.77</v>
      </c>
      <c r="V158" t="n">
        <v>0.9</v>
      </c>
      <c r="W158" t="n">
        <v>1.2</v>
      </c>
      <c r="X158" t="n">
        <v>0.2</v>
      </c>
      <c r="Y158" t="n">
        <v>1</v>
      </c>
      <c r="Z158" t="n">
        <v>10</v>
      </c>
    </row>
    <row r="159">
      <c r="A159" t="n">
        <v>33</v>
      </c>
      <c r="B159" t="n">
        <v>150</v>
      </c>
      <c r="C159" t="inlineStr">
        <is>
          <t xml:space="preserve">CONCLUIDO	</t>
        </is>
      </c>
      <c r="D159" t="n">
        <v>8.5997</v>
      </c>
      <c r="E159" t="n">
        <v>11.63</v>
      </c>
      <c r="F159" t="n">
        <v>8.02</v>
      </c>
      <c r="G159" t="n">
        <v>43.75</v>
      </c>
      <c r="H159" t="n">
        <v>0.52</v>
      </c>
      <c r="I159" t="n">
        <v>11</v>
      </c>
      <c r="J159" t="n">
        <v>314.34</v>
      </c>
      <c r="K159" t="n">
        <v>61.82</v>
      </c>
      <c r="L159" t="n">
        <v>9.25</v>
      </c>
      <c r="M159" t="n">
        <v>2</v>
      </c>
      <c r="N159" t="n">
        <v>93.27</v>
      </c>
      <c r="O159" t="n">
        <v>39003.11</v>
      </c>
      <c r="P159" t="n">
        <v>111.95</v>
      </c>
      <c r="Q159" t="n">
        <v>1361.38</v>
      </c>
      <c r="R159" t="n">
        <v>32.75</v>
      </c>
      <c r="S159" t="n">
        <v>25.13</v>
      </c>
      <c r="T159" t="n">
        <v>3191.46</v>
      </c>
      <c r="U159" t="n">
        <v>0.77</v>
      </c>
      <c r="V159" t="n">
        <v>0.9</v>
      </c>
      <c r="W159" t="n">
        <v>1.2</v>
      </c>
      <c r="X159" t="n">
        <v>0.2</v>
      </c>
      <c r="Y159" t="n">
        <v>1</v>
      </c>
      <c r="Z159" t="n">
        <v>10</v>
      </c>
    </row>
    <row r="160">
      <c r="A160" t="n">
        <v>34</v>
      </c>
      <c r="B160" t="n">
        <v>150</v>
      </c>
      <c r="C160" t="inlineStr">
        <is>
          <t xml:space="preserve">CONCLUIDO	</t>
        </is>
      </c>
      <c r="D160" t="n">
        <v>8.595599999999999</v>
      </c>
      <c r="E160" t="n">
        <v>11.63</v>
      </c>
      <c r="F160" t="n">
        <v>8.029999999999999</v>
      </c>
      <c r="G160" t="n">
        <v>43.78</v>
      </c>
      <c r="H160" t="n">
        <v>0.54</v>
      </c>
      <c r="I160" t="n">
        <v>11</v>
      </c>
      <c r="J160" t="n">
        <v>314.9</v>
      </c>
      <c r="K160" t="n">
        <v>61.82</v>
      </c>
      <c r="L160" t="n">
        <v>9.5</v>
      </c>
      <c r="M160" t="n">
        <v>0</v>
      </c>
      <c r="N160" t="n">
        <v>93.56999999999999</v>
      </c>
      <c r="O160" t="n">
        <v>39071.38</v>
      </c>
      <c r="P160" t="n">
        <v>112.26</v>
      </c>
      <c r="Q160" t="n">
        <v>1361.38</v>
      </c>
      <c r="R160" t="n">
        <v>32.74</v>
      </c>
      <c r="S160" t="n">
        <v>25.13</v>
      </c>
      <c r="T160" t="n">
        <v>3186.48</v>
      </c>
      <c r="U160" t="n">
        <v>0.77</v>
      </c>
      <c r="V160" t="n">
        <v>0.9</v>
      </c>
      <c r="W160" t="n">
        <v>1.21</v>
      </c>
      <c r="X160" t="n">
        <v>0.21</v>
      </c>
      <c r="Y160" t="n">
        <v>1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7.1726</v>
      </c>
      <c r="E161" t="n">
        <v>13.94</v>
      </c>
      <c r="F161" t="n">
        <v>10.77</v>
      </c>
      <c r="G161" t="n">
        <v>4.72</v>
      </c>
      <c r="H161" t="n">
        <v>0.64</v>
      </c>
      <c r="I161" t="n">
        <v>137</v>
      </c>
      <c r="J161" t="n">
        <v>26.11</v>
      </c>
      <c r="K161" t="n">
        <v>12.1</v>
      </c>
      <c r="L161" t="n">
        <v>1</v>
      </c>
      <c r="M161" t="n">
        <v>0</v>
      </c>
      <c r="N161" t="n">
        <v>3.01</v>
      </c>
      <c r="O161" t="n">
        <v>3454.41</v>
      </c>
      <c r="P161" t="n">
        <v>31.5</v>
      </c>
      <c r="Q161" t="n">
        <v>1362.82</v>
      </c>
      <c r="R161" t="n">
        <v>112.54</v>
      </c>
      <c r="S161" t="n">
        <v>25.13</v>
      </c>
      <c r="T161" t="n">
        <v>42453.84</v>
      </c>
      <c r="U161" t="n">
        <v>0.22</v>
      </c>
      <c r="V161" t="n">
        <v>0.67</v>
      </c>
      <c r="W161" t="n">
        <v>1.59</v>
      </c>
      <c r="X161" t="n">
        <v>2.95</v>
      </c>
      <c r="Y161" t="n">
        <v>1</v>
      </c>
      <c r="Z161" t="n">
        <v>10</v>
      </c>
    </row>
    <row r="162">
      <c r="A162" t="n">
        <v>0</v>
      </c>
      <c r="B162" t="n">
        <v>45</v>
      </c>
      <c r="C162" t="inlineStr">
        <is>
          <t xml:space="preserve">CONCLUIDO	</t>
        </is>
      </c>
      <c r="D162" t="n">
        <v>8.450699999999999</v>
      </c>
      <c r="E162" t="n">
        <v>11.83</v>
      </c>
      <c r="F162" t="n">
        <v>8.82</v>
      </c>
      <c r="G162" t="n">
        <v>10.58</v>
      </c>
      <c r="H162" t="n">
        <v>0.18</v>
      </c>
      <c r="I162" t="n">
        <v>50</v>
      </c>
      <c r="J162" t="n">
        <v>98.70999999999999</v>
      </c>
      <c r="K162" t="n">
        <v>39.72</v>
      </c>
      <c r="L162" t="n">
        <v>1</v>
      </c>
      <c r="M162" t="n">
        <v>47</v>
      </c>
      <c r="N162" t="n">
        <v>12.99</v>
      </c>
      <c r="O162" t="n">
        <v>12407.75</v>
      </c>
      <c r="P162" t="n">
        <v>68.3</v>
      </c>
      <c r="Q162" t="n">
        <v>1361.51</v>
      </c>
      <c r="R162" t="n">
        <v>57.49</v>
      </c>
      <c r="S162" t="n">
        <v>25.13</v>
      </c>
      <c r="T162" t="n">
        <v>15363.97</v>
      </c>
      <c r="U162" t="n">
        <v>0.44</v>
      </c>
      <c r="V162" t="n">
        <v>0.82</v>
      </c>
      <c r="W162" t="n">
        <v>1.27</v>
      </c>
      <c r="X162" t="n">
        <v>1</v>
      </c>
      <c r="Y162" t="n">
        <v>1</v>
      </c>
      <c r="Z162" t="n">
        <v>10</v>
      </c>
    </row>
    <row r="163">
      <c r="A163" t="n">
        <v>1</v>
      </c>
      <c r="B163" t="n">
        <v>45</v>
      </c>
      <c r="C163" t="inlineStr">
        <is>
          <t xml:space="preserve">CONCLUIDO	</t>
        </is>
      </c>
      <c r="D163" t="n">
        <v>8.8188</v>
      </c>
      <c r="E163" t="n">
        <v>11.34</v>
      </c>
      <c r="F163" t="n">
        <v>8.57</v>
      </c>
      <c r="G163" t="n">
        <v>13.53</v>
      </c>
      <c r="H163" t="n">
        <v>0.22</v>
      </c>
      <c r="I163" t="n">
        <v>38</v>
      </c>
      <c r="J163" t="n">
        <v>99.02</v>
      </c>
      <c r="K163" t="n">
        <v>39.72</v>
      </c>
      <c r="L163" t="n">
        <v>1.25</v>
      </c>
      <c r="M163" t="n">
        <v>32</v>
      </c>
      <c r="N163" t="n">
        <v>13.05</v>
      </c>
      <c r="O163" t="n">
        <v>12446.14</v>
      </c>
      <c r="P163" t="n">
        <v>62.42</v>
      </c>
      <c r="Q163" t="n">
        <v>1361.78</v>
      </c>
      <c r="R163" t="n">
        <v>49.83</v>
      </c>
      <c r="S163" t="n">
        <v>25.13</v>
      </c>
      <c r="T163" t="n">
        <v>11594.56</v>
      </c>
      <c r="U163" t="n">
        <v>0.5</v>
      </c>
      <c r="V163" t="n">
        <v>0.84</v>
      </c>
      <c r="W163" t="n">
        <v>1.24</v>
      </c>
      <c r="X163" t="n">
        <v>0.75</v>
      </c>
      <c r="Y163" t="n">
        <v>1</v>
      </c>
      <c r="Z163" t="n">
        <v>10</v>
      </c>
    </row>
    <row r="164">
      <c r="A164" t="n">
        <v>2</v>
      </c>
      <c r="B164" t="n">
        <v>45</v>
      </c>
      <c r="C164" t="inlineStr">
        <is>
          <t xml:space="preserve">CONCLUIDO	</t>
        </is>
      </c>
      <c r="D164" t="n">
        <v>8.956300000000001</v>
      </c>
      <c r="E164" t="n">
        <v>11.17</v>
      </c>
      <c r="F164" t="n">
        <v>8.5</v>
      </c>
      <c r="G164" t="n">
        <v>15.45</v>
      </c>
      <c r="H164" t="n">
        <v>0.27</v>
      </c>
      <c r="I164" t="n">
        <v>33</v>
      </c>
      <c r="J164" t="n">
        <v>99.33</v>
      </c>
      <c r="K164" t="n">
        <v>39.72</v>
      </c>
      <c r="L164" t="n">
        <v>1.5</v>
      </c>
      <c r="M164" t="n">
        <v>8</v>
      </c>
      <c r="N164" t="n">
        <v>13.11</v>
      </c>
      <c r="O164" t="n">
        <v>12484.55</v>
      </c>
      <c r="P164" t="n">
        <v>59.35</v>
      </c>
      <c r="Q164" t="n">
        <v>1361.41</v>
      </c>
      <c r="R164" t="n">
        <v>47.09</v>
      </c>
      <c r="S164" t="n">
        <v>25.13</v>
      </c>
      <c r="T164" t="n">
        <v>10251.83</v>
      </c>
      <c r="U164" t="n">
        <v>0.53</v>
      </c>
      <c r="V164" t="n">
        <v>0.85</v>
      </c>
      <c r="W164" t="n">
        <v>1.26</v>
      </c>
      <c r="X164" t="n">
        <v>0.68</v>
      </c>
      <c r="Y164" t="n">
        <v>1</v>
      </c>
      <c r="Z164" t="n">
        <v>10</v>
      </c>
    </row>
    <row r="165">
      <c r="A165" t="n">
        <v>3</v>
      </c>
      <c r="B165" t="n">
        <v>45</v>
      </c>
      <c r="C165" t="inlineStr">
        <is>
          <t xml:space="preserve">CONCLUIDO	</t>
        </is>
      </c>
      <c r="D165" t="n">
        <v>8.9834</v>
      </c>
      <c r="E165" t="n">
        <v>11.13</v>
      </c>
      <c r="F165" t="n">
        <v>8.49</v>
      </c>
      <c r="G165" t="n">
        <v>15.91</v>
      </c>
      <c r="H165" t="n">
        <v>0.31</v>
      </c>
      <c r="I165" t="n">
        <v>32</v>
      </c>
      <c r="J165" t="n">
        <v>99.64</v>
      </c>
      <c r="K165" t="n">
        <v>39.72</v>
      </c>
      <c r="L165" t="n">
        <v>1.75</v>
      </c>
      <c r="M165" t="n">
        <v>0</v>
      </c>
      <c r="N165" t="n">
        <v>13.18</v>
      </c>
      <c r="O165" t="n">
        <v>12522.99</v>
      </c>
      <c r="P165" t="n">
        <v>59.24</v>
      </c>
      <c r="Q165" t="n">
        <v>1361.45</v>
      </c>
      <c r="R165" t="n">
        <v>46.24</v>
      </c>
      <c r="S165" t="n">
        <v>25.13</v>
      </c>
      <c r="T165" t="n">
        <v>9828.950000000001</v>
      </c>
      <c r="U165" t="n">
        <v>0.54</v>
      </c>
      <c r="V165" t="n">
        <v>0.85</v>
      </c>
      <c r="W165" t="n">
        <v>1.27</v>
      </c>
      <c r="X165" t="n">
        <v>0.67</v>
      </c>
      <c r="Y165" t="n">
        <v>1</v>
      </c>
      <c r="Z165" t="n">
        <v>10</v>
      </c>
    </row>
    <row r="166">
      <c r="A166" t="n">
        <v>0</v>
      </c>
      <c r="B166" t="n">
        <v>105</v>
      </c>
      <c r="C166" t="inlineStr">
        <is>
          <t xml:space="preserve">CONCLUIDO	</t>
        </is>
      </c>
      <c r="D166" t="n">
        <v>6.0667</v>
      </c>
      <c r="E166" t="n">
        <v>16.48</v>
      </c>
      <c r="F166" t="n">
        <v>9.859999999999999</v>
      </c>
      <c r="G166" t="n">
        <v>5.92</v>
      </c>
      <c r="H166" t="n">
        <v>0.09</v>
      </c>
      <c r="I166" t="n">
        <v>100</v>
      </c>
      <c r="J166" t="n">
        <v>204</v>
      </c>
      <c r="K166" t="n">
        <v>55.27</v>
      </c>
      <c r="L166" t="n">
        <v>1</v>
      </c>
      <c r="M166" t="n">
        <v>98</v>
      </c>
      <c r="N166" t="n">
        <v>42.72</v>
      </c>
      <c r="O166" t="n">
        <v>25393.6</v>
      </c>
      <c r="P166" t="n">
        <v>137.64</v>
      </c>
      <c r="Q166" t="n">
        <v>1361.66</v>
      </c>
      <c r="R166" t="n">
        <v>90.41</v>
      </c>
      <c r="S166" t="n">
        <v>25.13</v>
      </c>
      <c r="T166" t="n">
        <v>31575.91</v>
      </c>
      <c r="U166" t="n">
        <v>0.28</v>
      </c>
      <c r="V166" t="n">
        <v>0.73</v>
      </c>
      <c r="W166" t="n">
        <v>1.34</v>
      </c>
      <c r="X166" t="n">
        <v>2.04</v>
      </c>
      <c r="Y166" t="n">
        <v>1</v>
      </c>
      <c r="Z166" t="n">
        <v>10</v>
      </c>
    </row>
    <row r="167">
      <c r="A167" t="n">
        <v>1</v>
      </c>
      <c r="B167" t="n">
        <v>105</v>
      </c>
      <c r="C167" t="inlineStr">
        <is>
          <t xml:space="preserve">CONCLUIDO	</t>
        </is>
      </c>
      <c r="D167" t="n">
        <v>6.6942</v>
      </c>
      <c r="E167" t="n">
        <v>14.94</v>
      </c>
      <c r="F167" t="n">
        <v>9.33</v>
      </c>
      <c r="G167" t="n">
        <v>7.47</v>
      </c>
      <c r="H167" t="n">
        <v>0.11</v>
      </c>
      <c r="I167" t="n">
        <v>75</v>
      </c>
      <c r="J167" t="n">
        <v>204.39</v>
      </c>
      <c r="K167" t="n">
        <v>55.27</v>
      </c>
      <c r="L167" t="n">
        <v>1.25</v>
      </c>
      <c r="M167" t="n">
        <v>73</v>
      </c>
      <c r="N167" t="n">
        <v>42.87</v>
      </c>
      <c r="O167" t="n">
        <v>25442.42</v>
      </c>
      <c r="P167" t="n">
        <v>128.59</v>
      </c>
      <c r="Q167" t="n">
        <v>1361.66</v>
      </c>
      <c r="R167" t="n">
        <v>73.79000000000001</v>
      </c>
      <c r="S167" t="n">
        <v>25.13</v>
      </c>
      <c r="T167" t="n">
        <v>23388.68</v>
      </c>
      <c r="U167" t="n">
        <v>0.34</v>
      </c>
      <c r="V167" t="n">
        <v>0.77</v>
      </c>
      <c r="W167" t="n">
        <v>1.3</v>
      </c>
      <c r="X167" t="n">
        <v>1.51</v>
      </c>
      <c r="Y167" t="n">
        <v>1</v>
      </c>
      <c r="Z167" t="n">
        <v>10</v>
      </c>
    </row>
    <row r="168">
      <c r="A168" t="n">
        <v>2</v>
      </c>
      <c r="B168" t="n">
        <v>105</v>
      </c>
      <c r="C168" t="inlineStr">
        <is>
          <t xml:space="preserve">CONCLUIDO	</t>
        </is>
      </c>
      <c r="D168" t="n">
        <v>7.139</v>
      </c>
      <c r="E168" t="n">
        <v>14.01</v>
      </c>
      <c r="F168" t="n">
        <v>9.01</v>
      </c>
      <c r="G168" t="n">
        <v>9.01</v>
      </c>
      <c r="H168" t="n">
        <v>0.13</v>
      </c>
      <c r="I168" t="n">
        <v>60</v>
      </c>
      <c r="J168" t="n">
        <v>204.79</v>
      </c>
      <c r="K168" t="n">
        <v>55.27</v>
      </c>
      <c r="L168" t="n">
        <v>1.5</v>
      </c>
      <c r="M168" t="n">
        <v>58</v>
      </c>
      <c r="N168" t="n">
        <v>43.02</v>
      </c>
      <c r="O168" t="n">
        <v>25491.3</v>
      </c>
      <c r="P168" t="n">
        <v>122.74</v>
      </c>
      <c r="Q168" t="n">
        <v>1361.51</v>
      </c>
      <c r="R168" t="n">
        <v>63.51</v>
      </c>
      <c r="S168" t="n">
        <v>25.13</v>
      </c>
      <c r="T168" t="n">
        <v>18325.5</v>
      </c>
      <c r="U168" t="n">
        <v>0.4</v>
      </c>
      <c r="V168" t="n">
        <v>0.8</v>
      </c>
      <c r="W168" t="n">
        <v>1.28</v>
      </c>
      <c r="X168" t="n">
        <v>1.19</v>
      </c>
      <c r="Y168" t="n">
        <v>1</v>
      </c>
      <c r="Z168" t="n">
        <v>10</v>
      </c>
    </row>
    <row r="169">
      <c r="A169" t="n">
        <v>3</v>
      </c>
      <c r="B169" t="n">
        <v>105</v>
      </c>
      <c r="C169" t="inlineStr">
        <is>
          <t xml:space="preserve">CONCLUIDO	</t>
        </is>
      </c>
      <c r="D169" t="n">
        <v>7.4619</v>
      </c>
      <c r="E169" t="n">
        <v>13.4</v>
      </c>
      <c r="F169" t="n">
        <v>8.81</v>
      </c>
      <c r="G169" t="n">
        <v>10.57</v>
      </c>
      <c r="H169" t="n">
        <v>0.15</v>
      </c>
      <c r="I169" t="n">
        <v>50</v>
      </c>
      <c r="J169" t="n">
        <v>205.18</v>
      </c>
      <c r="K169" t="n">
        <v>55.27</v>
      </c>
      <c r="L169" t="n">
        <v>1.75</v>
      </c>
      <c r="M169" t="n">
        <v>48</v>
      </c>
      <c r="N169" t="n">
        <v>43.16</v>
      </c>
      <c r="O169" t="n">
        <v>25540.22</v>
      </c>
      <c r="P169" t="n">
        <v>118.44</v>
      </c>
      <c r="Q169" t="n">
        <v>1361.44</v>
      </c>
      <c r="R169" t="n">
        <v>57.46</v>
      </c>
      <c r="S169" t="n">
        <v>25.13</v>
      </c>
      <c r="T169" t="n">
        <v>15352.56</v>
      </c>
      <c r="U169" t="n">
        <v>0.44</v>
      </c>
      <c r="V169" t="n">
        <v>0.82</v>
      </c>
      <c r="W169" t="n">
        <v>1.26</v>
      </c>
      <c r="X169" t="n">
        <v>0.99</v>
      </c>
      <c r="Y169" t="n">
        <v>1</v>
      </c>
      <c r="Z169" t="n">
        <v>10</v>
      </c>
    </row>
    <row r="170">
      <c r="A170" t="n">
        <v>4</v>
      </c>
      <c r="B170" t="n">
        <v>105</v>
      </c>
      <c r="C170" t="inlineStr">
        <is>
          <t xml:space="preserve">CONCLUIDO	</t>
        </is>
      </c>
      <c r="D170" t="n">
        <v>7.7436</v>
      </c>
      <c r="E170" t="n">
        <v>12.91</v>
      </c>
      <c r="F170" t="n">
        <v>8.65</v>
      </c>
      <c r="G170" t="n">
        <v>12.35</v>
      </c>
      <c r="H170" t="n">
        <v>0.17</v>
      </c>
      <c r="I170" t="n">
        <v>42</v>
      </c>
      <c r="J170" t="n">
        <v>205.58</v>
      </c>
      <c r="K170" t="n">
        <v>55.27</v>
      </c>
      <c r="L170" t="n">
        <v>2</v>
      </c>
      <c r="M170" t="n">
        <v>40</v>
      </c>
      <c r="N170" t="n">
        <v>43.31</v>
      </c>
      <c r="O170" t="n">
        <v>25589.2</v>
      </c>
      <c r="P170" t="n">
        <v>114.41</v>
      </c>
      <c r="Q170" t="n">
        <v>1361.6</v>
      </c>
      <c r="R170" t="n">
        <v>52.41</v>
      </c>
      <c r="S170" t="n">
        <v>25.13</v>
      </c>
      <c r="T170" t="n">
        <v>12867.42</v>
      </c>
      <c r="U170" t="n">
        <v>0.48</v>
      </c>
      <c r="V170" t="n">
        <v>0.83</v>
      </c>
      <c r="W170" t="n">
        <v>1.25</v>
      </c>
      <c r="X170" t="n">
        <v>0.82</v>
      </c>
      <c r="Y170" t="n">
        <v>1</v>
      </c>
      <c r="Z170" t="n">
        <v>10</v>
      </c>
    </row>
    <row r="171">
      <c r="A171" t="n">
        <v>5</v>
      </c>
      <c r="B171" t="n">
        <v>105</v>
      </c>
      <c r="C171" t="inlineStr">
        <is>
          <t xml:space="preserve">CONCLUIDO	</t>
        </is>
      </c>
      <c r="D171" t="n">
        <v>7.9348</v>
      </c>
      <c r="E171" t="n">
        <v>12.6</v>
      </c>
      <c r="F171" t="n">
        <v>8.539999999999999</v>
      </c>
      <c r="G171" t="n">
        <v>13.84</v>
      </c>
      <c r="H171" t="n">
        <v>0.19</v>
      </c>
      <c r="I171" t="n">
        <v>37</v>
      </c>
      <c r="J171" t="n">
        <v>205.98</v>
      </c>
      <c r="K171" t="n">
        <v>55.27</v>
      </c>
      <c r="L171" t="n">
        <v>2.25</v>
      </c>
      <c r="M171" t="n">
        <v>35</v>
      </c>
      <c r="N171" t="n">
        <v>43.46</v>
      </c>
      <c r="O171" t="n">
        <v>25638.22</v>
      </c>
      <c r="P171" t="n">
        <v>111.69</v>
      </c>
      <c r="Q171" t="n">
        <v>1361.68</v>
      </c>
      <c r="R171" t="n">
        <v>48.92</v>
      </c>
      <c r="S171" t="n">
        <v>25.13</v>
      </c>
      <c r="T171" t="n">
        <v>11147.63</v>
      </c>
      <c r="U171" t="n">
        <v>0.51</v>
      </c>
      <c r="V171" t="n">
        <v>0.84</v>
      </c>
      <c r="W171" t="n">
        <v>1.24</v>
      </c>
      <c r="X171" t="n">
        <v>0.72</v>
      </c>
      <c r="Y171" t="n">
        <v>1</v>
      </c>
      <c r="Z171" t="n">
        <v>10</v>
      </c>
    </row>
    <row r="172">
      <c r="A172" t="n">
        <v>6</v>
      </c>
      <c r="B172" t="n">
        <v>105</v>
      </c>
      <c r="C172" t="inlineStr">
        <is>
          <t xml:space="preserve">CONCLUIDO	</t>
        </is>
      </c>
      <c r="D172" t="n">
        <v>8.082800000000001</v>
      </c>
      <c r="E172" t="n">
        <v>12.37</v>
      </c>
      <c r="F172" t="n">
        <v>8.470000000000001</v>
      </c>
      <c r="G172" t="n">
        <v>15.4</v>
      </c>
      <c r="H172" t="n">
        <v>0.22</v>
      </c>
      <c r="I172" t="n">
        <v>33</v>
      </c>
      <c r="J172" t="n">
        <v>206.38</v>
      </c>
      <c r="K172" t="n">
        <v>55.27</v>
      </c>
      <c r="L172" t="n">
        <v>2.5</v>
      </c>
      <c r="M172" t="n">
        <v>31</v>
      </c>
      <c r="N172" t="n">
        <v>43.6</v>
      </c>
      <c r="O172" t="n">
        <v>25687.3</v>
      </c>
      <c r="P172" t="n">
        <v>108.85</v>
      </c>
      <c r="Q172" t="n">
        <v>1361.41</v>
      </c>
      <c r="R172" t="n">
        <v>46.69</v>
      </c>
      <c r="S172" t="n">
        <v>25.13</v>
      </c>
      <c r="T172" t="n">
        <v>10048.75</v>
      </c>
      <c r="U172" t="n">
        <v>0.54</v>
      </c>
      <c r="V172" t="n">
        <v>0.85</v>
      </c>
      <c r="W172" t="n">
        <v>1.24</v>
      </c>
      <c r="X172" t="n">
        <v>0.65</v>
      </c>
      <c r="Y172" t="n">
        <v>1</v>
      </c>
      <c r="Z172" t="n">
        <v>10</v>
      </c>
    </row>
    <row r="173">
      <c r="A173" t="n">
        <v>7</v>
      </c>
      <c r="B173" t="n">
        <v>105</v>
      </c>
      <c r="C173" t="inlineStr">
        <is>
          <t xml:space="preserve">CONCLUIDO	</t>
        </is>
      </c>
      <c r="D173" t="n">
        <v>8.244999999999999</v>
      </c>
      <c r="E173" t="n">
        <v>12.13</v>
      </c>
      <c r="F173" t="n">
        <v>8.390000000000001</v>
      </c>
      <c r="G173" t="n">
        <v>17.35</v>
      </c>
      <c r="H173" t="n">
        <v>0.24</v>
      </c>
      <c r="I173" t="n">
        <v>29</v>
      </c>
      <c r="J173" t="n">
        <v>206.78</v>
      </c>
      <c r="K173" t="n">
        <v>55.27</v>
      </c>
      <c r="L173" t="n">
        <v>2.75</v>
      </c>
      <c r="M173" t="n">
        <v>27</v>
      </c>
      <c r="N173" t="n">
        <v>43.75</v>
      </c>
      <c r="O173" t="n">
        <v>25736.42</v>
      </c>
      <c r="P173" t="n">
        <v>106.3</v>
      </c>
      <c r="Q173" t="n">
        <v>1361.56</v>
      </c>
      <c r="R173" t="n">
        <v>44.36</v>
      </c>
      <c r="S173" t="n">
        <v>25.13</v>
      </c>
      <c r="T173" t="n">
        <v>8903.370000000001</v>
      </c>
      <c r="U173" t="n">
        <v>0.57</v>
      </c>
      <c r="V173" t="n">
        <v>0.86</v>
      </c>
      <c r="W173" t="n">
        <v>1.23</v>
      </c>
      <c r="X173" t="n">
        <v>0.57</v>
      </c>
      <c r="Y173" t="n">
        <v>1</v>
      </c>
      <c r="Z173" t="n">
        <v>10</v>
      </c>
    </row>
    <row r="174">
      <c r="A174" t="n">
        <v>8</v>
      </c>
      <c r="B174" t="n">
        <v>105</v>
      </c>
      <c r="C174" t="inlineStr">
        <is>
          <t xml:space="preserve">CONCLUIDO	</t>
        </is>
      </c>
      <c r="D174" t="n">
        <v>8.3811</v>
      </c>
      <c r="E174" t="n">
        <v>11.93</v>
      </c>
      <c r="F174" t="n">
        <v>8.31</v>
      </c>
      <c r="G174" t="n">
        <v>19.18</v>
      </c>
      <c r="H174" t="n">
        <v>0.26</v>
      </c>
      <c r="I174" t="n">
        <v>26</v>
      </c>
      <c r="J174" t="n">
        <v>207.17</v>
      </c>
      <c r="K174" t="n">
        <v>55.27</v>
      </c>
      <c r="L174" t="n">
        <v>3</v>
      </c>
      <c r="M174" t="n">
        <v>24</v>
      </c>
      <c r="N174" t="n">
        <v>43.9</v>
      </c>
      <c r="O174" t="n">
        <v>25785.6</v>
      </c>
      <c r="P174" t="n">
        <v>103.77</v>
      </c>
      <c r="Q174" t="n">
        <v>1361.44</v>
      </c>
      <c r="R174" t="n">
        <v>42.01</v>
      </c>
      <c r="S174" t="n">
        <v>25.13</v>
      </c>
      <c r="T174" t="n">
        <v>7745.91</v>
      </c>
      <c r="U174" t="n">
        <v>0.6</v>
      </c>
      <c r="V174" t="n">
        <v>0.87</v>
      </c>
      <c r="W174" t="n">
        <v>1.22</v>
      </c>
      <c r="X174" t="n">
        <v>0.49</v>
      </c>
      <c r="Y174" t="n">
        <v>1</v>
      </c>
      <c r="Z174" t="n">
        <v>10</v>
      </c>
    </row>
    <row r="175">
      <c r="A175" t="n">
        <v>9</v>
      </c>
      <c r="B175" t="n">
        <v>105</v>
      </c>
      <c r="C175" t="inlineStr">
        <is>
          <t xml:space="preserve">CONCLUIDO	</t>
        </is>
      </c>
      <c r="D175" t="n">
        <v>8.452500000000001</v>
      </c>
      <c r="E175" t="n">
        <v>11.83</v>
      </c>
      <c r="F175" t="n">
        <v>8.289999999999999</v>
      </c>
      <c r="G175" t="n">
        <v>20.73</v>
      </c>
      <c r="H175" t="n">
        <v>0.28</v>
      </c>
      <c r="I175" t="n">
        <v>24</v>
      </c>
      <c r="J175" t="n">
        <v>207.57</v>
      </c>
      <c r="K175" t="n">
        <v>55.27</v>
      </c>
      <c r="L175" t="n">
        <v>3.25</v>
      </c>
      <c r="M175" t="n">
        <v>22</v>
      </c>
      <c r="N175" t="n">
        <v>44.05</v>
      </c>
      <c r="O175" t="n">
        <v>25834.83</v>
      </c>
      <c r="P175" t="n">
        <v>101.97</v>
      </c>
      <c r="Q175" t="n">
        <v>1361.58</v>
      </c>
      <c r="R175" t="n">
        <v>41.33</v>
      </c>
      <c r="S175" t="n">
        <v>25.13</v>
      </c>
      <c r="T175" t="n">
        <v>7415.46</v>
      </c>
      <c r="U175" t="n">
        <v>0.61</v>
      </c>
      <c r="V175" t="n">
        <v>0.87</v>
      </c>
      <c r="W175" t="n">
        <v>1.22</v>
      </c>
      <c r="X175" t="n">
        <v>0.47</v>
      </c>
      <c r="Y175" t="n">
        <v>1</v>
      </c>
      <c r="Z175" t="n">
        <v>10</v>
      </c>
    </row>
    <row r="176">
      <c r="A176" t="n">
        <v>10</v>
      </c>
      <c r="B176" t="n">
        <v>105</v>
      </c>
      <c r="C176" t="inlineStr">
        <is>
          <t xml:space="preserve">CONCLUIDO	</t>
        </is>
      </c>
      <c r="D176" t="n">
        <v>8.5501</v>
      </c>
      <c r="E176" t="n">
        <v>11.7</v>
      </c>
      <c r="F176" t="n">
        <v>8.24</v>
      </c>
      <c r="G176" t="n">
        <v>22.47</v>
      </c>
      <c r="H176" t="n">
        <v>0.3</v>
      </c>
      <c r="I176" t="n">
        <v>22</v>
      </c>
      <c r="J176" t="n">
        <v>207.97</v>
      </c>
      <c r="K176" t="n">
        <v>55.27</v>
      </c>
      <c r="L176" t="n">
        <v>3.5</v>
      </c>
      <c r="M176" t="n">
        <v>20</v>
      </c>
      <c r="N176" t="n">
        <v>44.2</v>
      </c>
      <c r="O176" t="n">
        <v>25884.1</v>
      </c>
      <c r="P176" t="n">
        <v>98.97</v>
      </c>
      <c r="Q176" t="n">
        <v>1361.34</v>
      </c>
      <c r="R176" t="n">
        <v>39.84</v>
      </c>
      <c r="S176" t="n">
        <v>25.13</v>
      </c>
      <c r="T176" t="n">
        <v>6683.01</v>
      </c>
      <c r="U176" t="n">
        <v>0.63</v>
      </c>
      <c r="V176" t="n">
        <v>0.87</v>
      </c>
      <c r="W176" t="n">
        <v>1.21</v>
      </c>
      <c r="X176" t="n">
        <v>0.42</v>
      </c>
      <c r="Y176" t="n">
        <v>1</v>
      </c>
      <c r="Z176" t="n">
        <v>10</v>
      </c>
    </row>
    <row r="177">
      <c r="A177" t="n">
        <v>11</v>
      </c>
      <c r="B177" t="n">
        <v>105</v>
      </c>
      <c r="C177" t="inlineStr">
        <is>
          <t xml:space="preserve">CONCLUIDO	</t>
        </is>
      </c>
      <c r="D177" t="n">
        <v>8.6416</v>
      </c>
      <c r="E177" t="n">
        <v>11.57</v>
      </c>
      <c r="F177" t="n">
        <v>8.199999999999999</v>
      </c>
      <c r="G177" t="n">
        <v>24.59</v>
      </c>
      <c r="H177" t="n">
        <v>0.32</v>
      </c>
      <c r="I177" t="n">
        <v>20</v>
      </c>
      <c r="J177" t="n">
        <v>208.37</v>
      </c>
      <c r="K177" t="n">
        <v>55.27</v>
      </c>
      <c r="L177" t="n">
        <v>3.75</v>
      </c>
      <c r="M177" t="n">
        <v>18</v>
      </c>
      <c r="N177" t="n">
        <v>44.35</v>
      </c>
      <c r="O177" t="n">
        <v>25933.43</v>
      </c>
      <c r="P177" t="n">
        <v>97.67</v>
      </c>
      <c r="Q177" t="n">
        <v>1361.41</v>
      </c>
      <c r="R177" t="n">
        <v>38.43</v>
      </c>
      <c r="S177" t="n">
        <v>25.13</v>
      </c>
      <c r="T177" t="n">
        <v>5983.6</v>
      </c>
      <c r="U177" t="n">
        <v>0.65</v>
      </c>
      <c r="V177" t="n">
        <v>0.88</v>
      </c>
      <c r="W177" t="n">
        <v>1.21</v>
      </c>
      <c r="X177" t="n">
        <v>0.38</v>
      </c>
      <c r="Y177" t="n">
        <v>1</v>
      </c>
      <c r="Z177" t="n">
        <v>10</v>
      </c>
    </row>
    <row r="178">
      <c r="A178" t="n">
        <v>12</v>
      </c>
      <c r="B178" t="n">
        <v>105</v>
      </c>
      <c r="C178" t="inlineStr">
        <is>
          <t xml:space="preserve">CONCLUIDO	</t>
        </is>
      </c>
      <c r="D178" t="n">
        <v>8.728999999999999</v>
      </c>
      <c r="E178" t="n">
        <v>11.46</v>
      </c>
      <c r="F178" t="n">
        <v>8.16</v>
      </c>
      <c r="G178" t="n">
        <v>27.2</v>
      </c>
      <c r="H178" t="n">
        <v>0.34</v>
      </c>
      <c r="I178" t="n">
        <v>18</v>
      </c>
      <c r="J178" t="n">
        <v>208.77</v>
      </c>
      <c r="K178" t="n">
        <v>55.27</v>
      </c>
      <c r="L178" t="n">
        <v>4</v>
      </c>
      <c r="M178" t="n">
        <v>16</v>
      </c>
      <c r="N178" t="n">
        <v>44.5</v>
      </c>
      <c r="O178" t="n">
        <v>25982.82</v>
      </c>
      <c r="P178" t="n">
        <v>93.40000000000001</v>
      </c>
      <c r="Q178" t="n">
        <v>1361.34</v>
      </c>
      <c r="R178" t="n">
        <v>37.33</v>
      </c>
      <c r="S178" t="n">
        <v>25.13</v>
      </c>
      <c r="T178" t="n">
        <v>5447.32</v>
      </c>
      <c r="U178" t="n">
        <v>0.67</v>
      </c>
      <c r="V178" t="n">
        <v>0.88</v>
      </c>
      <c r="W178" t="n">
        <v>1.21</v>
      </c>
      <c r="X178" t="n">
        <v>0.34</v>
      </c>
      <c r="Y178" t="n">
        <v>1</v>
      </c>
      <c r="Z178" t="n">
        <v>10</v>
      </c>
    </row>
    <row r="179">
      <c r="A179" t="n">
        <v>13</v>
      </c>
      <c r="B179" t="n">
        <v>105</v>
      </c>
      <c r="C179" t="inlineStr">
        <is>
          <t xml:space="preserve">CONCLUIDO	</t>
        </is>
      </c>
      <c r="D179" t="n">
        <v>8.7713</v>
      </c>
      <c r="E179" t="n">
        <v>11.4</v>
      </c>
      <c r="F179" t="n">
        <v>8.15</v>
      </c>
      <c r="G179" t="n">
        <v>28.75</v>
      </c>
      <c r="H179" t="n">
        <v>0.36</v>
      </c>
      <c r="I179" t="n">
        <v>17</v>
      </c>
      <c r="J179" t="n">
        <v>209.17</v>
      </c>
      <c r="K179" t="n">
        <v>55.27</v>
      </c>
      <c r="L179" t="n">
        <v>4.25</v>
      </c>
      <c r="M179" t="n">
        <v>14</v>
      </c>
      <c r="N179" t="n">
        <v>44.65</v>
      </c>
      <c r="O179" t="n">
        <v>26032.25</v>
      </c>
      <c r="P179" t="n">
        <v>91.16</v>
      </c>
      <c r="Q179" t="n">
        <v>1361.42</v>
      </c>
      <c r="R179" t="n">
        <v>36.84</v>
      </c>
      <c r="S179" t="n">
        <v>25.13</v>
      </c>
      <c r="T179" t="n">
        <v>5206.66</v>
      </c>
      <c r="U179" t="n">
        <v>0.68</v>
      </c>
      <c r="V179" t="n">
        <v>0.88</v>
      </c>
      <c r="W179" t="n">
        <v>1.21</v>
      </c>
      <c r="X179" t="n">
        <v>0.33</v>
      </c>
      <c r="Y179" t="n">
        <v>1</v>
      </c>
      <c r="Z179" t="n">
        <v>10</v>
      </c>
    </row>
    <row r="180">
      <c r="A180" t="n">
        <v>14</v>
      </c>
      <c r="B180" t="n">
        <v>105</v>
      </c>
      <c r="C180" t="inlineStr">
        <is>
          <t xml:space="preserve">CONCLUIDO	</t>
        </is>
      </c>
      <c r="D180" t="n">
        <v>8.8164</v>
      </c>
      <c r="E180" t="n">
        <v>11.34</v>
      </c>
      <c r="F180" t="n">
        <v>8.130000000000001</v>
      </c>
      <c r="G180" t="n">
        <v>30.48</v>
      </c>
      <c r="H180" t="n">
        <v>0.38</v>
      </c>
      <c r="I180" t="n">
        <v>16</v>
      </c>
      <c r="J180" t="n">
        <v>209.58</v>
      </c>
      <c r="K180" t="n">
        <v>55.27</v>
      </c>
      <c r="L180" t="n">
        <v>4.5</v>
      </c>
      <c r="M180" t="n">
        <v>13</v>
      </c>
      <c r="N180" t="n">
        <v>44.8</v>
      </c>
      <c r="O180" t="n">
        <v>26081.73</v>
      </c>
      <c r="P180" t="n">
        <v>90.48999999999999</v>
      </c>
      <c r="Q180" t="n">
        <v>1361.41</v>
      </c>
      <c r="R180" t="n">
        <v>36.41</v>
      </c>
      <c r="S180" t="n">
        <v>25.13</v>
      </c>
      <c r="T180" t="n">
        <v>4995.55</v>
      </c>
      <c r="U180" t="n">
        <v>0.6899999999999999</v>
      </c>
      <c r="V180" t="n">
        <v>0.88</v>
      </c>
      <c r="W180" t="n">
        <v>1.2</v>
      </c>
      <c r="X180" t="n">
        <v>0.31</v>
      </c>
      <c r="Y180" t="n">
        <v>1</v>
      </c>
      <c r="Z180" t="n">
        <v>10</v>
      </c>
    </row>
    <row r="181">
      <c r="A181" t="n">
        <v>15</v>
      </c>
      <c r="B181" t="n">
        <v>105</v>
      </c>
      <c r="C181" t="inlineStr">
        <is>
          <t xml:space="preserve">CONCLUIDO	</t>
        </is>
      </c>
      <c r="D181" t="n">
        <v>8.859999999999999</v>
      </c>
      <c r="E181" t="n">
        <v>11.29</v>
      </c>
      <c r="F181" t="n">
        <v>8.109999999999999</v>
      </c>
      <c r="G181" t="n">
        <v>32.45</v>
      </c>
      <c r="H181" t="n">
        <v>0.4</v>
      </c>
      <c r="I181" t="n">
        <v>15</v>
      </c>
      <c r="J181" t="n">
        <v>209.98</v>
      </c>
      <c r="K181" t="n">
        <v>55.27</v>
      </c>
      <c r="L181" t="n">
        <v>4.75</v>
      </c>
      <c r="M181" t="n">
        <v>6</v>
      </c>
      <c r="N181" t="n">
        <v>44.95</v>
      </c>
      <c r="O181" t="n">
        <v>26131.27</v>
      </c>
      <c r="P181" t="n">
        <v>89.38</v>
      </c>
      <c r="Q181" t="n">
        <v>1361.46</v>
      </c>
      <c r="R181" t="n">
        <v>35.5</v>
      </c>
      <c r="S181" t="n">
        <v>25.13</v>
      </c>
      <c r="T181" t="n">
        <v>4546.29</v>
      </c>
      <c r="U181" t="n">
        <v>0.71</v>
      </c>
      <c r="V181" t="n">
        <v>0.89</v>
      </c>
      <c r="W181" t="n">
        <v>1.21</v>
      </c>
      <c r="X181" t="n">
        <v>0.29</v>
      </c>
      <c r="Y181" t="n">
        <v>1</v>
      </c>
      <c r="Z181" t="n">
        <v>10</v>
      </c>
    </row>
    <row r="182">
      <c r="A182" t="n">
        <v>16</v>
      </c>
      <c r="B182" t="n">
        <v>105</v>
      </c>
      <c r="C182" t="inlineStr">
        <is>
          <t xml:space="preserve">CONCLUIDO	</t>
        </is>
      </c>
      <c r="D182" t="n">
        <v>8.8637</v>
      </c>
      <c r="E182" t="n">
        <v>11.28</v>
      </c>
      <c r="F182" t="n">
        <v>8.109999999999999</v>
      </c>
      <c r="G182" t="n">
        <v>32.44</v>
      </c>
      <c r="H182" t="n">
        <v>0.42</v>
      </c>
      <c r="I182" t="n">
        <v>15</v>
      </c>
      <c r="J182" t="n">
        <v>210.38</v>
      </c>
      <c r="K182" t="n">
        <v>55.27</v>
      </c>
      <c r="L182" t="n">
        <v>5</v>
      </c>
      <c r="M182" t="n">
        <v>3</v>
      </c>
      <c r="N182" t="n">
        <v>45.11</v>
      </c>
      <c r="O182" t="n">
        <v>26180.86</v>
      </c>
      <c r="P182" t="n">
        <v>88.43000000000001</v>
      </c>
      <c r="Q182" t="n">
        <v>1361.48</v>
      </c>
      <c r="R182" t="n">
        <v>35.3</v>
      </c>
      <c r="S182" t="n">
        <v>25.13</v>
      </c>
      <c r="T182" t="n">
        <v>4444.14</v>
      </c>
      <c r="U182" t="n">
        <v>0.71</v>
      </c>
      <c r="V182" t="n">
        <v>0.89</v>
      </c>
      <c r="W182" t="n">
        <v>1.21</v>
      </c>
      <c r="X182" t="n">
        <v>0.29</v>
      </c>
      <c r="Y182" t="n">
        <v>1</v>
      </c>
      <c r="Z182" t="n">
        <v>10</v>
      </c>
    </row>
    <row r="183">
      <c r="A183" t="n">
        <v>17</v>
      </c>
      <c r="B183" t="n">
        <v>105</v>
      </c>
      <c r="C183" t="inlineStr">
        <is>
          <t xml:space="preserve">CONCLUIDO	</t>
        </is>
      </c>
      <c r="D183" t="n">
        <v>8.908899999999999</v>
      </c>
      <c r="E183" t="n">
        <v>11.22</v>
      </c>
      <c r="F183" t="n">
        <v>8.09</v>
      </c>
      <c r="G183" t="n">
        <v>34.68</v>
      </c>
      <c r="H183" t="n">
        <v>0.44</v>
      </c>
      <c r="I183" t="n">
        <v>14</v>
      </c>
      <c r="J183" t="n">
        <v>210.78</v>
      </c>
      <c r="K183" t="n">
        <v>55.27</v>
      </c>
      <c r="L183" t="n">
        <v>5.25</v>
      </c>
      <c r="M183" t="n">
        <v>1</v>
      </c>
      <c r="N183" t="n">
        <v>45.26</v>
      </c>
      <c r="O183" t="n">
        <v>26230.5</v>
      </c>
      <c r="P183" t="n">
        <v>87.26000000000001</v>
      </c>
      <c r="Q183" t="n">
        <v>1361.42</v>
      </c>
      <c r="R183" t="n">
        <v>34.68</v>
      </c>
      <c r="S183" t="n">
        <v>25.13</v>
      </c>
      <c r="T183" t="n">
        <v>4141</v>
      </c>
      <c r="U183" t="n">
        <v>0.72</v>
      </c>
      <c r="V183" t="n">
        <v>0.89</v>
      </c>
      <c r="W183" t="n">
        <v>1.22</v>
      </c>
      <c r="X183" t="n">
        <v>0.27</v>
      </c>
      <c r="Y183" t="n">
        <v>1</v>
      </c>
      <c r="Z183" t="n">
        <v>10</v>
      </c>
    </row>
    <row r="184">
      <c r="A184" t="n">
        <v>18</v>
      </c>
      <c r="B184" t="n">
        <v>105</v>
      </c>
      <c r="C184" t="inlineStr">
        <is>
          <t xml:space="preserve">CONCLUIDO	</t>
        </is>
      </c>
      <c r="D184" t="n">
        <v>8.9091</v>
      </c>
      <c r="E184" t="n">
        <v>11.22</v>
      </c>
      <c r="F184" t="n">
        <v>8.09</v>
      </c>
      <c r="G184" t="n">
        <v>34.68</v>
      </c>
      <c r="H184" t="n">
        <v>0.46</v>
      </c>
      <c r="I184" t="n">
        <v>14</v>
      </c>
      <c r="J184" t="n">
        <v>211.18</v>
      </c>
      <c r="K184" t="n">
        <v>55.27</v>
      </c>
      <c r="L184" t="n">
        <v>5.5</v>
      </c>
      <c r="M184" t="n">
        <v>0</v>
      </c>
      <c r="N184" t="n">
        <v>45.41</v>
      </c>
      <c r="O184" t="n">
        <v>26280.2</v>
      </c>
      <c r="P184" t="n">
        <v>87.39</v>
      </c>
      <c r="Q184" t="n">
        <v>1361.42</v>
      </c>
      <c r="R184" t="n">
        <v>34.65</v>
      </c>
      <c r="S184" t="n">
        <v>25.13</v>
      </c>
      <c r="T184" t="n">
        <v>4127.01</v>
      </c>
      <c r="U184" t="n">
        <v>0.73</v>
      </c>
      <c r="V184" t="n">
        <v>0.89</v>
      </c>
      <c r="W184" t="n">
        <v>1.22</v>
      </c>
      <c r="X184" t="n">
        <v>0.27</v>
      </c>
      <c r="Y184" t="n">
        <v>1</v>
      </c>
      <c r="Z184" t="n">
        <v>10</v>
      </c>
    </row>
    <row r="185">
      <c r="A185" t="n">
        <v>0</v>
      </c>
      <c r="B185" t="n">
        <v>60</v>
      </c>
      <c r="C185" t="inlineStr">
        <is>
          <t xml:space="preserve">CONCLUIDO	</t>
        </is>
      </c>
      <c r="D185" t="n">
        <v>7.7724</v>
      </c>
      <c r="E185" t="n">
        <v>12.87</v>
      </c>
      <c r="F185" t="n">
        <v>9.1</v>
      </c>
      <c r="G185" t="n">
        <v>8.529999999999999</v>
      </c>
      <c r="H185" t="n">
        <v>0.14</v>
      </c>
      <c r="I185" t="n">
        <v>64</v>
      </c>
      <c r="J185" t="n">
        <v>124.63</v>
      </c>
      <c r="K185" t="n">
        <v>45</v>
      </c>
      <c r="L185" t="n">
        <v>1</v>
      </c>
      <c r="M185" t="n">
        <v>62</v>
      </c>
      <c r="N185" t="n">
        <v>18.64</v>
      </c>
      <c r="O185" t="n">
        <v>15605.44</v>
      </c>
      <c r="P185" t="n">
        <v>87.20999999999999</v>
      </c>
      <c r="Q185" t="n">
        <v>1361.7</v>
      </c>
      <c r="R185" t="n">
        <v>66.45</v>
      </c>
      <c r="S185" t="n">
        <v>25.13</v>
      </c>
      <c r="T185" t="n">
        <v>19776.5</v>
      </c>
      <c r="U185" t="n">
        <v>0.38</v>
      </c>
      <c r="V185" t="n">
        <v>0.79</v>
      </c>
      <c r="W185" t="n">
        <v>1.28</v>
      </c>
      <c r="X185" t="n">
        <v>1.28</v>
      </c>
      <c r="Y185" t="n">
        <v>1</v>
      </c>
      <c r="Z185" t="n">
        <v>10</v>
      </c>
    </row>
    <row r="186">
      <c r="A186" t="n">
        <v>1</v>
      </c>
      <c r="B186" t="n">
        <v>60</v>
      </c>
      <c r="C186" t="inlineStr">
        <is>
          <t xml:space="preserve">CONCLUIDO	</t>
        </is>
      </c>
      <c r="D186" t="n">
        <v>8.2402</v>
      </c>
      <c r="E186" t="n">
        <v>12.14</v>
      </c>
      <c r="F186" t="n">
        <v>8.779999999999999</v>
      </c>
      <c r="G186" t="n">
        <v>10.97</v>
      </c>
      <c r="H186" t="n">
        <v>0.18</v>
      </c>
      <c r="I186" t="n">
        <v>48</v>
      </c>
      <c r="J186" t="n">
        <v>124.96</v>
      </c>
      <c r="K186" t="n">
        <v>45</v>
      </c>
      <c r="L186" t="n">
        <v>1.25</v>
      </c>
      <c r="M186" t="n">
        <v>46</v>
      </c>
      <c r="N186" t="n">
        <v>18.71</v>
      </c>
      <c r="O186" t="n">
        <v>15645.96</v>
      </c>
      <c r="P186" t="n">
        <v>81.47</v>
      </c>
      <c r="Q186" t="n">
        <v>1361.63</v>
      </c>
      <c r="R186" t="n">
        <v>56.23</v>
      </c>
      <c r="S186" t="n">
        <v>25.13</v>
      </c>
      <c r="T186" t="n">
        <v>14744.19</v>
      </c>
      <c r="U186" t="n">
        <v>0.45</v>
      </c>
      <c r="V186" t="n">
        <v>0.82</v>
      </c>
      <c r="W186" t="n">
        <v>1.26</v>
      </c>
      <c r="X186" t="n">
        <v>0.96</v>
      </c>
      <c r="Y186" t="n">
        <v>1</v>
      </c>
      <c r="Z186" t="n">
        <v>10</v>
      </c>
    </row>
    <row r="187">
      <c r="A187" t="n">
        <v>2</v>
      </c>
      <c r="B187" t="n">
        <v>60</v>
      </c>
      <c r="C187" t="inlineStr">
        <is>
          <t xml:space="preserve">CONCLUIDO	</t>
        </is>
      </c>
      <c r="D187" t="n">
        <v>8.567299999999999</v>
      </c>
      <c r="E187" t="n">
        <v>11.67</v>
      </c>
      <c r="F187" t="n">
        <v>8.57</v>
      </c>
      <c r="G187" t="n">
        <v>13.53</v>
      </c>
      <c r="H187" t="n">
        <v>0.21</v>
      </c>
      <c r="I187" t="n">
        <v>38</v>
      </c>
      <c r="J187" t="n">
        <v>125.29</v>
      </c>
      <c r="K187" t="n">
        <v>45</v>
      </c>
      <c r="L187" t="n">
        <v>1.5</v>
      </c>
      <c r="M187" t="n">
        <v>36</v>
      </c>
      <c r="N187" t="n">
        <v>18.79</v>
      </c>
      <c r="O187" t="n">
        <v>15686.51</v>
      </c>
      <c r="P187" t="n">
        <v>76.31999999999999</v>
      </c>
      <c r="Q187" t="n">
        <v>1361.43</v>
      </c>
      <c r="R187" t="n">
        <v>49.7</v>
      </c>
      <c r="S187" t="n">
        <v>25.13</v>
      </c>
      <c r="T187" t="n">
        <v>11532.4</v>
      </c>
      <c r="U187" t="n">
        <v>0.51</v>
      </c>
      <c r="V187" t="n">
        <v>0.84</v>
      </c>
      <c r="W187" t="n">
        <v>1.25</v>
      </c>
      <c r="X187" t="n">
        <v>0.75</v>
      </c>
      <c r="Y187" t="n">
        <v>1</v>
      </c>
      <c r="Z187" t="n">
        <v>10</v>
      </c>
    </row>
    <row r="188">
      <c r="A188" t="n">
        <v>3</v>
      </c>
      <c r="B188" t="n">
        <v>60</v>
      </c>
      <c r="C188" t="inlineStr">
        <is>
          <t xml:space="preserve">CONCLUIDO	</t>
        </is>
      </c>
      <c r="D188" t="n">
        <v>8.807600000000001</v>
      </c>
      <c r="E188" t="n">
        <v>11.35</v>
      </c>
      <c r="F188" t="n">
        <v>8.43</v>
      </c>
      <c r="G188" t="n">
        <v>16.32</v>
      </c>
      <c r="H188" t="n">
        <v>0.25</v>
      </c>
      <c r="I188" t="n">
        <v>31</v>
      </c>
      <c r="J188" t="n">
        <v>125.62</v>
      </c>
      <c r="K188" t="n">
        <v>45</v>
      </c>
      <c r="L188" t="n">
        <v>1.75</v>
      </c>
      <c r="M188" t="n">
        <v>28</v>
      </c>
      <c r="N188" t="n">
        <v>18.87</v>
      </c>
      <c r="O188" t="n">
        <v>15727.09</v>
      </c>
      <c r="P188" t="n">
        <v>71.67</v>
      </c>
      <c r="Q188" t="n">
        <v>1361.46</v>
      </c>
      <c r="R188" t="n">
        <v>45.51</v>
      </c>
      <c r="S188" t="n">
        <v>25.13</v>
      </c>
      <c r="T188" t="n">
        <v>9468.91</v>
      </c>
      <c r="U188" t="n">
        <v>0.55</v>
      </c>
      <c r="V188" t="n">
        <v>0.85</v>
      </c>
      <c r="W188" t="n">
        <v>1.23</v>
      </c>
      <c r="X188" t="n">
        <v>0.61</v>
      </c>
      <c r="Y188" t="n">
        <v>1</v>
      </c>
      <c r="Z188" t="n">
        <v>10</v>
      </c>
    </row>
    <row r="189">
      <c r="A189" t="n">
        <v>4</v>
      </c>
      <c r="B189" t="n">
        <v>60</v>
      </c>
      <c r="C189" t="inlineStr">
        <is>
          <t xml:space="preserve">CONCLUIDO	</t>
        </is>
      </c>
      <c r="D189" t="n">
        <v>8.945</v>
      </c>
      <c r="E189" t="n">
        <v>11.18</v>
      </c>
      <c r="F189" t="n">
        <v>8.359999999999999</v>
      </c>
      <c r="G189" t="n">
        <v>18.57</v>
      </c>
      <c r="H189" t="n">
        <v>0.28</v>
      </c>
      <c r="I189" t="n">
        <v>27</v>
      </c>
      <c r="J189" t="n">
        <v>125.95</v>
      </c>
      <c r="K189" t="n">
        <v>45</v>
      </c>
      <c r="L189" t="n">
        <v>2</v>
      </c>
      <c r="M189" t="n">
        <v>17</v>
      </c>
      <c r="N189" t="n">
        <v>18.95</v>
      </c>
      <c r="O189" t="n">
        <v>15767.7</v>
      </c>
      <c r="P189" t="n">
        <v>68.47</v>
      </c>
      <c r="Q189" t="n">
        <v>1361.45</v>
      </c>
      <c r="R189" t="n">
        <v>43.09</v>
      </c>
      <c r="S189" t="n">
        <v>25.13</v>
      </c>
      <c r="T189" t="n">
        <v>8281.129999999999</v>
      </c>
      <c r="U189" t="n">
        <v>0.58</v>
      </c>
      <c r="V189" t="n">
        <v>0.86</v>
      </c>
      <c r="W189" t="n">
        <v>1.23</v>
      </c>
      <c r="X189" t="n">
        <v>0.54</v>
      </c>
      <c r="Y189" t="n">
        <v>1</v>
      </c>
      <c r="Z189" t="n">
        <v>10</v>
      </c>
    </row>
    <row r="190">
      <c r="A190" t="n">
        <v>5</v>
      </c>
      <c r="B190" t="n">
        <v>60</v>
      </c>
      <c r="C190" t="inlineStr">
        <is>
          <t xml:space="preserve">CONCLUIDO	</t>
        </is>
      </c>
      <c r="D190" t="n">
        <v>9.043200000000001</v>
      </c>
      <c r="E190" t="n">
        <v>11.06</v>
      </c>
      <c r="F190" t="n">
        <v>8.31</v>
      </c>
      <c r="G190" t="n">
        <v>20.78</v>
      </c>
      <c r="H190" t="n">
        <v>0.31</v>
      </c>
      <c r="I190" t="n">
        <v>24</v>
      </c>
      <c r="J190" t="n">
        <v>126.28</v>
      </c>
      <c r="K190" t="n">
        <v>45</v>
      </c>
      <c r="L190" t="n">
        <v>2.25</v>
      </c>
      <c r="M190" t="n">
        <v>3</v>
      </c>
      <c r="N190" t="n">
        <v>19.03</v>
      </c>
      <c r="O190" t="n">
        <v>15808.34</v>
      </c>
      <c r="P190" t="n">
        <v>66.27</v>
      </c>
      <c r="Q190" t="n">
        <v>1361.64</v>
      </c>
      <c r="R190" t="n">
        <v>41.2</v>
      </c>
      <c r="S190" t="n">
        <v>25.13</v>
      </c>
      <c r="T190" t="n">
        <v>7349.89</v>
      </c>
      <c r="U190" t="n">
        <v>0.61</v>
      </c>
      <c r="V190" t="n">
        <v>0.87</v>
      </c>
      <c r="W190" t="n">
        <v>1.24</v>
      </c>
      <c r="X190" t="n">
        <v>0.49</v>
      </c>
      <c r="Y190" t="n">
        <v>1</v>
      </c>
      <c r="Z190" t="n">
        <v>10</v>
      </c>
    </row>
    <row r="191">
      <c r="A191" t="n">
        <v>6</v>
      </c>
      <c r="B191" t="n">
        <v>60</v>
      </c>
      <c r="C191" t="inlineStr">
        <is>
          <t xml:space="preserve">CONCLUIDO	</t>
        </is>
      </c>
      <c r="D191" t="n">
        <v>9.044499999999999</v>
      </c>
      <c r="E191" t="n">
        <v>11.06</v>
      </c>
      <c r="F191" t="n">
        <v>8.31</v>
      </c>
      <c r="G191" t="n">
        <v>20.78</v>
      </c>
      <c r="H191" t="n">
        <v>0.35</v>
      </c>
      <c r="I191" t="n">
        <v>24</v>
      </c>
      <c r="J191" t="n">
        <v>126.61</v>
      </c>
      <c r="K191" t="n">
        <v>45</v>
      </c>
      <c r="L191" t="n">
        <v>2.5</v>
      </c>
      <c r="M191" t="n">
        <v>0</v>
      </c>
      <c r="N191" t="n">
        <v>19.11</v>
      </c>
      <c r="O191" t="n">
        <v>15849</v>
      </c>
      <c r="P191" t="n">
        <v>66.31999999999999</v>
      </c>
      <c r="Q191" t="n">
        <v>1361.44</v>
      </c>
      <c r="R191" t="n">
        <v>40.98</v>
      </c>
      <c r="S191" t="n">
        <v>25.13</v>
      </c>
      <c r="T191" t="n">
        <v>7238.93</v>
      </c>
      <c r="U191" t="n">
        <v>0.61</v>
      </c>
      <c r="V191" t="n">
        <v>0.87</v>
      </c>
      <c r="W191" t="n">
        <v>1.25</v>
      </c>
      <c r="X191" t="n">
        <v>0.49</v>
      </c>
      <c r="Y191" t="n">
        <v>1</v>
      </c>
      <c r="Z191" t="n">
        <v>10</v>
      </c>
    </row>
    <row r="192">
      <c r="A192" t="n">
        <v>0</v>
      </c>
      <c r="B192" t="n">
        <v>135</v>
      </c>
      <c r="C192" t="inlineStr">
        <is>
          <t xml:space="preserve">CONCLUIDO	</t>
        </is>
      </c>
      <c r="D192" t="n">
        <v>5.1076</v>
      </c>
      <c r="E192" t="n">
        <v>19.58</v>
      </c>
      <c r="F192" t="n">
        <v>10.41</v>
      </c>
      <c r="G192" t="n">
        <v>4.99</v>
      </c>
      <c r="H192" t="n">
        <v>0.07000000000000001</v>
      </c>
      <c r="I192" t="n">
        <v>125</v>
      </c>
      <c r="J192" t="n">
        <v>263.32</v>
      </c>
      <c r="K192" t="n">
        <v>59.89</v>
      </c>
      <c r="L192" t="n">
        <v>1</v>
      </c>
      <c r="M192" t="n">
        <v>123</v>
      </c>
      <c r="N192" t="n">
        <v>67.43000000000001</v>
      </c>
      <c r="O192" t="n">
        <v>32710.1</v>
      </c>
      <c r="P192" t="n">
        <v>172.75</v>
      </c>
      <c r="Q192" t="n">
        <v>1362.25</v>
      </c>
      <c r="R192" t="n">
        <v>107.09</v>
      </c>
      <c r="S192" t="n">
        <v>25.13</v>
      </c>
      <c r="T192" t="n">
        <v>39792.4</v>
      </c>
      <c r="U192" t="n">
        <v>0.23</v>
      </c>
      <c r="V192" t="n">
        <v>0.6899999999999999</v>
      </c>
      <c r="W192" t="n">
        <v>1.39</v>
      </c>
      <c r="X192" t="n">
        <v>2.58</v>
      </c>
      <c r="Y192" t="n">
        <v>1</v>
      </c>
      <c r="Z192" t="n">
        <v>10</v>
      </c>
    </row>
    <row r="193">
      <c r="A193" t="n">
        <v>1</v>
      </c>
      <c r="B193" t="n">
        <v>135</v>
      </c>
      <c r="C193" t="inlineStr">
        <is>
          <t xml:space="preserve">CONCLUIDO	</t>
        </is>
      </c>
      <c r="D193" t="n">
        <v>5.7934</v>
      </c>
      <c r="E193" t="n">
        <v>17.26</v>
      </c>
      <c r="F193" t="n">
        <v>9.710000000000001</v>
      </c>
      <c r="G193" t="n">
        <v>6.26</v>
      </c>
      <c r="H193" t="n">
        <v>0.08</v>
      </c>
      <c r="I193" t="n">
        <v>93</v>
      </c>
      <c r="J193" t="n">
        <v>263.79</v>
      </c>
      <c r="K193" t="n">
        <v>59.89</v>
      </c>
      <c r="L193" t="n">
        <v>1.25</v>
      </c>
      <c r="M193" t="n">
        <v>91</v>
      </c>
      <c r="N193" t="n">
        <v>67.65000000000001</v>
      </c>
      <c r="O193" t="n">
        <v>32767.75</v>
      </c>
      <c r="P193" t="n">
        <v>159.93</v>
      </c>
      <c r="Q193" t="n">
        <v>1361.8</v>
      </c>
      <c r="R193" t="n">
        <v>85.34</v>
      </c>
      <c r="S193" t="n">
        <v>25.13</v>
      </c>
      <c r="T193" t="n">
        <v>29076.52</v>
      </c>
      <c r="U193" t="n">
        <v>0.29</v>
      </c>
      <c r="V193" t="n">
        <v>0.74</v>
      </c>
      <c r="W193" t="n">
        <v>1.33</v>
      </c>
      <c r="X193" t="n">
        <v>1.88</v>
      </c>
      <c r="Y193" t="n">
        <v>1</v>
      </c>
      <c r="Z193" t="n">
        <v>10</v>
      </c>
    </row>
    <row r="194">
      <c r="A194" t="n">
        <v>2</v>
      </c>
      <c r="B194" t="n">
        <v>135</v>
      </c>
      <c r="C194" t="inlineStr">
        <is>
          <t xml:space="preserve">CONCLUIDO	</t>
        </is>
      </c>
      <c r="D194" t="n">
        <v>6.2816</v>
      </c>
      <c r="E194" t="n">
        <v>15.92</v>
      </c>
      <c r="F194" t="n">
        <v>9.33</v>
      </c>
      <c r="G194" t="n">
        <v>7.56</v>
      </c>
      <c r="H194" t="n">
        <v>0.1</v>
      </c>
      <c r="I194" t="n">
        <v>74</v>
      </c>
      <c r="J194" t="n">
        <v>264.25</v>
      </c>
      <c r="K194" t="n">
        <v>59.89</v>
      </c>
      <c r="L194" t="n">
        <v>1.5</v>
      </c>
      <c r="M194" t="n">
        <v>72</v>
      </c>
      <c r="N194" t="n">
        <v>67.87</v>
      </c>
      <c r="O194" t="n">
        <v>32825.49</v>
      </c>
      <c r="P194" t="n">
        <v>152.43</v>
      </c>
      <c r="Q194" t="n">
        <v>1361.96</v>
      </c>
      <c r="R194" t="n">
        <v>73.34999999999999</v>
      </c>
      <c r="S194" t="n">
        <v>25.13</v>
      </c>
      <c r="T194" t="n">
        <v>23176.78</v>
      </c>
      <c r="U194" t="n">
        <v>0.34</v>
      </c>
      <c r="V194" t="n">
        <v>0.77</v>
      </c>
      <c r="W194" t="n">
        <v>1.31</v>
      </c>
      <c r="X194" t="n">
        <v>1.5</v>
      </c>
      <c r="Y194" t="n">
        <v>1</v>
      </c>
      <c r="Z194" t="n">
        <v>10</v>
      </c>
    </row>
    <row r="195">
      <c r="A195" t="n">
        <v>3</v>
      </c>
      <c r="B195" t="n">
        <v>135</v>
      </c>
      <c r="C195" t="inlineStr">
        <is>
          <t xml:space="preserve">CONCLUIDO	</t>
        </is>
      </c>
      <c r="D195" t="n">
        <v>6.6887</v>
      </c>
      <c r="E195" t="n">
        <v>14.95</v>
      </c>
      <c r="F195" t="n">
        <v>9.01</v>
      </c>
      <c r="G195" t="n">
        <v>8.869999999999999</v>
      </c>
      <c r="H195" t="n">
        <v>0.12</v>
      </c>
      <c r="I195" t="n">
        <v>61</v>
      </c>
      <c r="J195" t="n">
        <v>264.72</v>
      </c>
      <c r="K195" t="n">
        <v>59.89</v>
      </c>
      <c r="L195" t="n">
        <v>1.75</v>
      </c>
      <c r="M195" t="n">
        <v>59</v>
      </c>
      <c r="N195" t="n">
        <v>68.09</v>
      </c>
      <c r="O195" t="n">
        <v>32883.31</v>
      </c>
      <c r="P195" t="n">
        <v>146.25</v>
      </c>
      <c r="Q195" t="n">
        <v>1361.65</v>
      </c>
      <c r="R195" t="n">
        <v>63.83</v>
      </c>
      <c r="S195" t="n">
        <v>25.13</v>
      </c>
      <c r="T195" t="n">
        <v>18480.38</v>
      </c>
      <c r="U195" t="n">
        <v>0.39</v>
      </c>
      <c r="V195" t="n">
        <v>0.8</v>
      </c>
      <c r="W195" t="n">
        <v>1.27</v>
      </c>
      <c r="X195" t="n">
        <v>1.19</v>
      </c>
      <c r="Y195" t="n">
        <v>1</v>
      </c>
      <c r="Z195" t="n">
        <v>10</v>
      </c>
    </row>
    <row r="196">
      <c r="A196" t="n">
        <v>4</v>
      </c>
      <c r="B196" t="n">
        <v>135</v>
      </c>
      <c r="C196" t="inlineStr">
        <is>
          <t xml:space="preserve">CONCLUIDO	</t>
        </is>
      </c>
      <c r="D196" t="n">
        <v>6.9727</v>
      </c>
      <c r="E196" t="n">
        <v>14.34</v>
      </c>
      <c r="F196" t="n">
        <v>8.859999999999999</v>
      </c>
      <c r="G196" t="n">
        <v>10.22</v>
      </c>
      <c r="H196" t="n">
        <v>0.13</v>
      </c>
      <c r="I196" t="n">
        <v>52</v>
      </c>
      <c r="J196" t="n">
        <v>265.19</v>
      </c>
      <c r="K196" t="n">
        <v>59.89</v>
      </c>
      <c r="L196" t="n">
        <v>2</v>
      </c>
      <c r="M196" t="n">
        <v>50</v>
      </c>
      <c r="N196" t="n">
        <v>68.31</v>
      </c>
      <c r="O196" t="n">
        <v>32941.21</v>
      </c>
      <c r="P196" t="n">
        <v>142.6</v>
      </c>
      <c r="Q196" t="n">
        <v>1361.61</v>
      </c>
      <c r="R196" t="n">
        <v>58.78</v>
      </c>
      <c r="S196" t="n">
        <v>25.13</v>
      </c>
      <c r="T196" t="n">
        <v>15999.94</v>
      </c>
      <c r="U196" t="n">
        <v>0.43</v>
      </c>
      <c r="V196" t="n">
        <v>0.8100000000000001</v>
      </c>
      <c r="W196" t="n">
        <v>1.27</v>
      </c>
      <c r="X196" t="n">
        <v>1.04</v>
      </c>
      <c r="Y196" t="n">
        <v>1</v>
      </c>
      <c r="Z196" t="n">
        <v>10</v>
      </c>
    </row>
    <row r="197">
      <c r="A197" t="n">
        <v>5</v>
      </c>
      <c r="B197" t="n">
        <v>135</v>
      </c>
      <c r="C197" t="inlineStr">
        <is>
          <t xml:space="preserve">CONCLUIDO	</t>
        </is>
      </c>
      <c r="D197" t="n">
        <v>7.1879</v>
      </c>
      <c r="E197" t="n">
        <v>13.91</v>
      </c>
      <c r="F197" t="n">
        <v>8.73</v>
      </c>
      <c r="G197" t="n">
        <v>11.39</v>
      </c>
      <c r="H197" t="n">
        <v>0.15</v>
      </c>
      <c r="I197" t="n">
        <v>46</v>
      </c>
      <c r="J197" t="n">
        <v>265.66</v>
      </c>
      <c r="K197" t="n">
        <v>59.89</v>
      </c>
      <c r="L197" t="n">
        <v>2.25</v>
      </c>
      <c r="M197" t="n">
        <v>44</v>
      </c>
      <c r="N197" t="n">
        <v>68.53</v>
      </c>
      <c r="O197" t="n">
        <v>32999.19</v>
      </c>
      <c r="P197" t="n">
        <v>139.54</v>
      </c>
      <c r="Q197" t="n">
        <v>1361.46</v>
      </c>
      <c r="R197" t="n">
        <v>55.43</v>
      </c>
      <c r="S197" t="n">
        <v>25.13</v>
      </c>
      <c r="T197" t="n">
        <v>14355.81</v>
      </c>
      <c r="U197" t="n">
        <v>0.45</v>
      </c>
      <c r="V197" t="n">
        <v>0.82</v>
      </c>
      <c r="W197" t="n">
        <v>1.25</v>
      </c>
      <c r="X197" t="n">
        <v>0.91</v>
      </c>
      <c r="Y197" t="n">
        <v>1</v>
      </c>
      <c r="Z197" t="n">
        <v>10</v>
      </c>
    </row>
    <row r="198">
      <c r="A198" t="n">
        <v>6</v>
      </c>
      <c r="B198" t="n">
        <v>135</v>
      </c>
      <c r="C198" t="inlineStr">
        <is>
          <t xml:space="preserve">CONCLUIDO	</t>
        </is>
      </c>
      <c r="D198" t="n">
        <v>7.4182</v>
      </c>
      <c r="E198" t="n">
        <v>13.48</v>
      </c>
      <c r="F198" t="n">
        <v>8.609999999999999</v>
      </c>
      <c r="G198" t="n">
        <v>12.91</v>
      </c>
      <c r="H198" t="n">
        <v>0.17</v>
      </c>
      <c r="I198" t="n">
        <v>40</v>
      </c>
      <c r="J198" t="n">
        <v>266.13</v>
      </c>
      <c r="K198" t="n">
        <v>59.89</v>
      </c>
      <c r="L198" t="n">
        <v>2.5</v>
      </c>
      <c r="M198" t="n">
        <v>38</v>
      </c>
      <c r="N198" t="n">
        <v>68.75</v>
      </c>
      <c r="O198" t="n">
        <v>33057.26</v>
      </c>
      <c r="P198" t="n">
        <v>136.15</v>
      </c>
      <c r="Q198" t="n">
        <v>1361.44</v>
      </c>
      <c r="R198" t="n">
        <v>51.1</v>
      </c>
      <c r="S198" t="n">
        <v>25.13</v>
      </c>
      <c r="T198" t="n">
        <v>12222.37</v>
      </c>
      <c r="U198" t="n">
        <v>0.49</v>
      </c>
      <c r="V198" t="n">
        <v>0.84</v>
      </c>
      <c r="W198" t="n">
        <v>1.24</v>
      </c>
      <c r="X198" t="n">
        <v>0.78</v>
      </c>
      <c r="Y198" t="n">
        <v>1</v>
      </c>
      <c r="Z198" t="n">
        <v>10</v>
      </c>
    </row>
    <row r="199">
      <c r="A199" t="n">
        <v>7</v>
      </c>
      <c r="B199" t="n">
        <v>135</v>
      </c>
      <c r="C199" t="inlineStr">
        <is>
          <t xml:space="preserve">CONCLUIDO	</t>
        </is>
      </c>
      <c r="D199" t="n">
        <v>7.5767</v>
      </c>
      <c r="E199" t="n">
        <v>13.2</v>
      </c>
      <c r="F199" t="n">
        <v>8.529999999999999</v>
      </c>
      <c r="G199" t="n">
        <v>14.21</v>
      </c>
      <c r="H199" t="n">
        <v>0.18</v>
      </c>
      <c r="I199" t="n">
        <v>36</v>
      </c>
      <c r="J199" t="n">
        <v>266.6</v>
      </c>
      <c r="K199" t="n">
        <v>59.89</v>
      </c>
      <c r="L199" t="n">
        <v>2.75</v>
      </c>
      <c r="M199" t="n">
        <v>34</v>
      </c>
      <c r="N199" t="n">
        <v>68.97</v>
      </c>
      <c r="O199" t="n">
        <v>33115.41</v>
      </c>
      <c r="P199" t="n">
        <v>134.09</v>
      </c>
      <c r="Q199" t="n">
        <v>1361.5</v>
      </c>
      <c r="R199" t="n">
        <v>48.41</v>
      </c>
      <c r="S199" t="n">
        <v>25.13</v>
      </c>
      <c r="T199" t="n">
        <v>10896.36</v>
      </c>
      <c r="U199" t="n">
        <v>0.52</v>
      </c>
      <c r="V199" t="n">
        <v>0.84</v>
      </c>
      <c r="W199" t="n">
        <v>1.24</v>
      </c>
      <c r="X199" t="n">
        <v>0.7</v>
      </c>
      <c r="Y199" t="n">
        <v>1</v>
      </c>
      <c r="Z199" t="n">
        <v>10</v>
      </c>
    </row>
    <row r="200">
      <c r="A200" t="n">
        <v>8</v>
      </c>
      <c r="B200" t="n">
        <v>135</v>
      </c>
      <c r="C200" t="inlineStr">
        <is>
          <t xml:space="preserve">CONCLUIDO	</t>
        </is>
      </c>
      <c r="D200" t="n">
        <v>7.6956</v>
      </c>
      <c r="E200" t="n">
        <v>12.99</v>
      </c>
      <c r="F200" t="n">
        <v>8.470000000000001</v>
      </c>
      <c r="G200" t="n">
        <v>15.41</v>
      </c>
      <c r="H200" t="n">
        <v>0.2</v>
      </c>
      <c r="I200" t="n">
        <v>33</v>
      </c>
      <c r="J200" t="n">
        <v>267.08</v>
      </c>
      <c r="K200" t="n">
        <v>59.89</v>
      </c>
      <c r="L200" t="n">
        <v>3</v>
      </c>
      <c r="M200" t="n">
        <v>31</v>
      </c>
      <c r="N200" t="n">
        <v>69.19</v>
      </c>
      <c r="O200" t="n">
        <v>33173.65</v>
      </c>
      <c r="P200" t="n">
        <v>131.88</v>
      </c>
      <c r="Q200" t="n">
        <v>1361.43</v>
      </c>
      <c r="R200" t="n">
        <v>46.89</v>
      </c>
      <c r="S200" t="n">
        <v>25.13</v>
      </c>
      <c r="T200" t="n">
        <v>10152.02</v>
      </c>
      <c r="U200" t="n">
        <v>0.54</v>
      </c>
      <c r="V200" t="n">
        <v>0.85</v>
      </c>
      <c r="W200" t="n">
        <v>1.24</v>
      </c>
      <c r="X200" t="n">
        <v>0.65</v>
      </c>
      <c r="Y200" t="n">
        <v>1</v>
      </c>
      <c r="Z200" t="n">
        <v>10</v>
      </c>
    </row>
    <row r="201">
      <c r="A201" t="n">
        <v>9</v>
      </c>
      <c r="B201" t="n">
        <v>135</v>
      </c>
      <c r="C201" t="inlineStr">
        <is>
          <t xml:space="preserve">CONCLUIDO	</t>
        </is>
      </c>
      <c r="D201" t="n">
        <v>7.8336</v>
      </c>
      <c r="E201" t="n">
        <v>12.77</v>
      </c>
      <c r="F201" t="n">
        <v>8.4</v>
      </c>
      <c r="G201" t="n">
        <v>16.79</v>
      </c>
      <c r="H201" t="n">
        <v>0.22</v>
      </c>
      <c r="I201" t="n">
        <v>30</v>
      </c>
      <c r="J201" t="n">
        <v>267.55</v>
      </c>
      <c r="K201" t="n">
        <v>59.89</v>
      </c>
      <c r="L201" t="n">
        <v>3.25</v>
      </c>
      <c r="M201" t="n">
        <v>28</v>
      </c>
      <c r="N201" t="n">
        <v>69.41</v>
      </c>
      <c r="O201" t="n">
        <v>33231.97</v>
      </c>
      <c r="P201" t="n">
        <v>129.92</v>
      </c>
      <c r="Q201" t="n">
        <v>1361.43</v>
      </c>
      <c r="R201" t="n">
        <v>44.43</v>
      </c>
      <c r="S201" t="n">
        <v>25.13</v>
      </c>
      <c r="T201" t="n">
        <v>8933.559999999999</v>
      </c>
      <c r="U201" t="n">
        <v>0.57</v>
      </c>
      <c r="V201" t="n">
        <v>0.86</v>
      </c>
      <c r="W201" t="n">
        <v>1.23</v>
      </c>
      <c r="X201" t="n">
        <v>0.57</v>
      </c>
      <c r="Y201" t="n">
        <v>1</v>
      </c>
      <c r="Z201" t="n">
        <v>10</v>
      </c>
    </row>
    <row r="202">
      <c r="A202" t="n">
        <v>10</v>
      </c>
      <c r="B202" t="n">
        <v>135</v>
      </c>
      <c r="C202" t="inlineStr">
        <is>
          <t xml:space="preserve">CONCLUIDO	</t>
        </is>
      </c>
      <c r="D202" t="n">
        <v>7.9194</v>
      </c>
      <c r="E202" t="n">
        <v>12.63</v>
      </c>
      <c r="F202" t="n">
        <v>8.359999999999999</v>
      </c>
      <c r="G202" t="n">
        <v>17.91</v>
      </c>
      <c r="H202" t="n">
        <v>0.23</v>
      </c>
      <c r="I202" t="n">
        <v>28</v>
      </c>
      <c r="J202" t="n">
        <v>268.02</v>
      </c>
      <c r="K202" t="n">
        <v>59.89</v>
      </c>
      <c r="L202" t="n">
        <v>3.5</v>
      </c>
      <c r="M202" t="n">
        <v>26</v>
      </c>
      <c r="N202" t="n">
        <v>69.64</v>
      </c>
      <c r="O202" t="n">
        <v>33290.38</v>
      </c>
      <c r="P202" t="n">
        <v>127.9</v>
      </c>
      <c r="Q202" t="n">
        <v>1361.58</v>
      </c>
      <c r="R202" t="n">
        <v>43.36</v>
      </c>
      <c r="S202" t="n">
        <v>25.13</v>
      </c>
      <c r="T202" t="n">
        <v>8411.84</v>
      </c>
      <c r="U202" t="n">
        <v>0.58</v>
      </c>
      <c r="V202" t="n">
        <v>0.86</v>
      </c>
      <c r="W202" t="n">
        <v>1.22</v>
      </c>
      <c r="X202" t="n">
        <v>0.54</v>
      </c>
      <c r="Y202" t="n">
        <v>1</v>
      </c>
      <c r="Z202" t="n">
        <v>10</v>
      </c>
    </row>
    <row r="203">
      <c r="A203" t="n">
        <v>11</v>
      </c>
      <c r="B203" t="n">
        <v>135</v>
      </c>
      <c r="C203" t="inlineStr">
        <is>
          <t xml:space="preserve">CONCLUIDO	</t>
        </is>
      </c>
      <c r="D203" t="n">
        <v>8.0494</v>
      </c>
      <c r="E203" t="n">
        <v>12.42</v>
      </c>
      <c r="F203" t="n">
        <v>8.31</v>
      </c>
      <c r="G203" t="n">
        <v>19.94</v>
      </c>
      <c r="H203" t="n">
        <v>0.25</v>
      </c>
      <c r="I203" t="n">
        <v>25</v>
      </c>
      <c r="J203" t="n">
        <v>268.5</v>
      </c>
      <c r="K203" t="n">
        <v>59.89</v>
      </c>
      <c r="L203" t="n">
        <v>3.75</v>
      </c>
      <c r="M203" t="n">
        <v>23</v>
      </c>
      <c r="N203" t="n">
        <v>69.86</v>
      </c>
      <c r="O203" t="n">
        <v>33348.87</v>
      </c>
      <c r="P203" t="n">
        <v>125.53</v>
      </c>
      <c r="Q203" t="n">
        <v>1361.41</v>
      </c>
      <c r="R203" t="n">
        <v>41.85</v>
      </c>
      <c r="S203" t="n">
        <v>25.13</v>
      </c>
      <c r="T203" t="n">
        <v>7670.11</v>
      </c>
      <c r="U203" t="n">
        <v>0.6</v>
      </c>
      <c r="V203" t="n">
        <v>0.87</v>
      </c>
      <c r="W203" t="n">
        <v>1.22</v>
      </c>
      <c r="X203" t="n">
        <v>0.49</v>
      </c>
      <c r="Y203" t="n">
        <v>1</v>
      </c>
      <c r="Z203" t="n">
        <v>10</v>
      </c>
    </row>
    <row r="204">
      <c r="A204" t="n">
        <v>12</v>
      </c>
      <c r="B204" t="n">
        <v>135</v>
      </c>
      <c r="C204" t="inlineStr">
        <is>
          <t xml:space="preserve">CONCLUIDO	</t>
        </is>
      </c>
      <c r="D204" t="n">
        <v>8.088100000000001</v>
      </c>
      <c r="E204" t="n">
        <v>12.36</v>
      </c>
      <c r="F204" t="n">
        <v>8.300000000000001</v>
      </c>
      <c r="G204" t="n">
        <v>20.74</v>
      </c>
      <c r="H204" t="n">
        <v>0.26</v>
      </c>
      <c r="I204" t="n">
        <v>24</v>
      </c>
      <c r="J204" t="n">
        <v>268.97</v>
      </c>
      <c r="K204" t="n">
        <v>59.89</v>
      </c>
      <c r="L204" t="n">
        <v>4</v>
      </c>
      <c r="M204" t="n">
        <v>22</v>
      </c>
      <c r="N204" t="n">
        <v>70.09</v>
      </c>
      <c r="O204" t="n">
        <v>33407.45</v>
      </c>
      <c r="P204" t="n">
        <v>124.72</v>
      </c>
      <c r="Q204" t="n">
        <v>1361.53</v>
      </c>
      <c r="R204" t="n">
        <v>41.42</v>
      </c>
      <c r="S204" t="n">
        <v>25.13</v>
      </c>
      <c r="T204" t="n">
        <v>7460.12</v>
      </c>
      <c r="U204" t="n">
        <v>0.61</v>
      </c>
      <c r="V204" t="n">
        <v>0.87</v>
      </c>
      <c r="W204" t="n">
        <v>1.22</v>
      </c>
      <c r="X204" t="n">
        <v>0.48</v>
      </c>
      <c r="Y204" t="n">
        <v>1</v>
      </c>
      <c r="Z204" t="n">
        <v>10</v>
      </c>
    </row>
    <row r="205">
      <c r="A205" t="n">
        <v>13</v>
      </c>
      <c r="B205" t="n">
        <v>135</v>
      </c>
      <c r="C205" t="inlineStr">
        <is>
          <t xml:space="preserve">CONCLUIDO	</t>
        </is>
      </c>
      <c r="D205" t="n">
        <v>8.197800000000001</v>
      </c>
      <c r="E205" t="n">
        <v>12.2</v>
      </c>
      <c r="F205" t="n">
        <v>8.23</v>
      </c>
      <c r="G205" t="n">
        <v>22.45</v>
      </c>
      <c r="H205" t="n">
        <v>0.28</v>
      </c>
      <c r="I205" t="n">
        <v>22</v>
      </c>
      <c r="J205" t="n">
        <v>269.45</v>
      </c>
      <c r="K205" t="n">
        <v>59.89</v>
      </c>
      <c r="L205" t="n">
        <v>4.25</v>
      </c>
      <c r="M205" t="n">
        <v>20</v>
      </c>
      <c r="N205" t="n">
        <v>70.31</v>
      </c>
      <c r="O205" t="n">
        <v>33466.11</v>
      </c>
      <c r="P205" t="n">
        <v>122.44</v>
      </c>
      <c r="Q205" t="n">
        <v>1361.48</v>
      </c>
      <c r="R205" t="n">
        <v>39.24</v>
      </c>
      <c r="S205" t="n">
        <v>25.13</v>
      </c>
      <c r="T205" t="n">
        <v>6382.45</v>
      </c>
      <c r="U205" t="n">
        <v>0.64</v>
      </c>
      <c r="V205" t="n">
        <v>0.87</v>
      </c>
      <c r="W205" t="n">
        <v>1.22</v>
      </c>
      <c r="X205" t="n">
        <v>0.41</v>
      </c>
      <c r="Y205" t="n">
        <v>1</v>
      </c>
      <c r="Z205" t="n">
        <v>10</v>
      </c>
    </row>
    <row r="206">
      <c r="A206" t="n">
        <v>14</v>
      </c>
      <c r="B206" t="n">
        <v>135</v>
      </c>
      <c r="C206" t="inlineStr">
        <is>
          <t xml:space="preserve">CONCLUIDO	</t>
        </is>
      </c>
      <c r="D206" t="n">
        <v>8.244999999999999</v>
      </c>
      <c r="E206" t="n">
        <v>12.13</v>
      </c>
      <c r="F206" t="n">
        <v>8.210000000000001</v>
      </c>
      <c r="G206" t="n">
        <v>23.47</v>
      </c>
      <c r="H206" t="n">
        <v>0.3</v>
      </c>
      <c r="I206" t="n">
        <v>21</v>
      </c>
      <c r="J206" t="n">
        <v>269.92</v>
      </c>
      <c r="K206" t="n">
        <v>59.89</v>
      </c>
      <c r="L206" t="n">
        <v>4.5</v>
      </c>
      <c r="M206" t="n">
        <v>19</v>
      </c>
      <c r="N206" t="n">
        <v>70.54000000000001</v>
      </c>
      <c r="O206" t="n">
        <v>33524.86</v>
      </c>
      <c r="P206" t="n">
        <v>120.3</v>
      </c>
      <c r="Q206" t="n">
        <v>1361.36</v>
      </c>
      <c r="R206" t="n">
        <v>38.86</v>
      </c>
      <c r="S206" t="n">
        <v>25.13</v>
      </c>
      <c r="T206" t="n">
        <v>6194.34</v>
      </c>
      <c r="U206" t="n">
        <v>0.65</v>
      </c>
      <c r="V206" t="n">
        <v>0.88</v>
      </c>
      <c r="W206" t="n">
        <v>1.21</v>
      </c>
      <c r="X206" t="n">
        <v>0.39</v>
      </c>
      <c r="Y206" t="n">
        <v>1</v>
      </c>
      <c r="Z206" t="n">
        <v>10</v>
      </c>
    </row>
    <row r="207">
      <c r="A207" t="n">
        <v>15</v>
      </c>
      <c r="B207" t="n">
        <v>135</v>
      </c>
      <c r="C207" t="inlineStr">
        <is>
          <t xml:space="preserve">CONCLUIDO	</t>
        </is>
      </c>
      <c r="D207" t="n">
        <v>8.3436</v>
      </c>
      <c r="E207" t="n">
        <v>11.99</v>
      </c>
      <c r="F207" t="n">
        <v>8.17</v>
      </c>
      <c r="G207" t="n">
        <v>25.81</v>
      </c>
      <c r="H207" t="n">
        <v>0.31</v>
      </c>
      <c r="I207" t="n">
        <v>19</v>
      </c>
      <c r="J207" t="n">
        <v>270.4</v>
      </c>
      <c r="K207" t="n">
        <v>59.89</v>
      </c>
      <c r="L207" t="n">
        <v>4.75</v>
      </c>
      <c r="M207" t="n">
        <v>17</v>
      </c>
      <c r="N207" t="n">
        <v>70.76000000000001</v>
      </c>
      <c r="O207" t="n">
        <v>33583.7</v>
      </c>
      <c r="P207" t="n">
        <v>118.67</v>
      </c>
      <c r="Q207" t="n">
        <v>1361.34</v>
      </c>
      <c r="R207" t="n">
        <v>37.51</v>
      </c>
      <c r="S207" t="n">
        <v>25.13</v>
      </c>
      <c r="T207" t="n">
        <v>5529.75</v>
      </c>
      <c r="U207" t="n">
        <v>0.67</v>
      </c>
      <c r="V207" t="n">
        <v>0.88</v>
      </c>
      <c r="W207" t="n">
        <v>1.21</v>
      </c>
      <c r="X207" t="n">
        <v>0.35</v>
      </c>
      <c r="Y207" t="n">
        <v>1</v>
      </c>
      <c r="Z207" t="n">
        <v>10</v>
      </c>
    </row>
    <row r="208">
      <c r="A208" t="n">
        <v>16</v>
      </c>
      <c r="B208" t="n">
        <v>135</v>
      </c>
      <c r="C208" t="inlineStr">
        <is>
          <t xml:space="preserve">CONCLUIDO	</t>
        </is>
      </c>
      <c r="D208" t="n">
        <v>8.3848</v>
      </c>
      <c r="E208" t="n">
        <v>11.93</v>
      </c>
      <c r="F208" t="n">
        <v>8.16</v>
      </c>
      <c r="G208" t="n">
        <v>27.21</v>
      </c>
      <c r="H208" t="n">
        <v>0.33</v>
      </c>
      <c r="I208" t="n">
        <v>18</v>
      </c>
      <c r="J208" t="n">
        <v>270.88</v>
      </c>
      <c r="K208" t="n">
        <v>59.89</v>
      </c>
      <c r="L208" t="n">
        <v>5</v>
      </c>
      <c r="M208" t="n">
        <v>16</v>
      </c>
      <c r="N208" t="n">
        <v>70.98999999999999</v>
      </c>
      <c r="O208" t="n">
        <v>33642.62</v>
      </c>
      <c r="P208" t="n">
        <v>116.56</v>
      </c>
      <c r="Q208" t="n">
        <v>1361.55</v>
      </c>
      <c r="R208" t="n">
        <v>37.45</v>
      </c>
      <c r="S208" t="n">
        <v>25.13</v>
      </c>
      <c r="T208" t="n">
        <v>5506.36</v>
      </c>
      <c r="U208" t="n">
        <v>0.67</v>
      </c>
      <c r="V208" t="n">
        <v>0.88</v>
      </c>
      <c r="W208" t="n">
        <v>1.21</v>
      </c>
      <c r="X208" t="n">
        <v>0.34</v>
      </c>
      <c r="Y208" t="n">
        <v>1</v>
      </c>
      <c r="Z208" t="n">
        <v>10</v>
      </c>
    </row>
    <row r="209">
      <c r="A209" t="n">
        <v>17</v>
      </c>
      <c r="B209" t="n">
        <v>135</v>
      </c>
      <c r="C209" t="inlineStr">
        <is>
          <t xml:space="preserve">CONCLUIDO	</t>
        </is>
      </c>
      <c r="D209" t="n">
        <v>8.441000000000001</v>
      </c>
      <c r="E209" t="n">
        <v>11.85</v>
      </c>
      <c r="F209" t="n">
        <v>8.130000000000001</v>
      </c>
      <c r="G209" t="n">
        <v>28.71</v>
      </c>
      <c r="H209" t="n">
        <v>0.34</v>
      </c>
      <c r="I209" t="n">
        <v>17</v>
      </c>
      <c r="J209" t="n">
        <v>271.36</v>
      </c>
      <c r="K209" t="n">
        <v>59.89</v>
      </c>
      <c r="L209" t="n">
        <v>5.25</v>
      </c>
      <c r="M209" t="n">
        <v>15</v>
      </c>
      <c r="N209" t="n">
        <v>71.22</v>
      </c>
      <c r="O209" t="n">
        <v>33701.64</v>
      </c>
      <c r="P209" t="n">
        <v>114.98</v>
      </c>
      <c r="Q209" t="n">
        <v>1361.38</v>
      </c>
      <c r="R209" t="n">
        <v>36.43</v>
      </c>
      <c r="S209" t="n">
        <v>25.13</v>
      </c>
      <c r="T209" t="n">
        <v>4998.6</v>
      </c>
      <c r="U209" t="n">
        <v>0.6899999999999999</v>
      </c>
      <c r="V209" t="n">
        <v>0.88</v>
      </c>
      <c r="W209" t="n">
        <v>1.21</v>
      </c>
      <c r="X209" t="n">
        <v>0.31</v>
      </c>
      <c r="Y209" t="n">
        <v>1</v>
      </c>
      <c r="Z209" t="n">
        <v>10</v>
      </c>
    </row>
    <row r="210">
      <c r="A210" t="n">
        <v>18</v>
      </c>
      <c r="B210" t="n">
        <v>135</v>
      </c>
      <c r="C210" t="inlineStr">
        <is>
          <t xml:space="preserve">CONCLUIDO	</t>
        </is>
      </c>
      <c r="D210" t="n">
        <v>8.4886</v>
      </c>
      <c r="E210" t="n">
        <v>11.78</v>
      </c>
      <c r="F210" t="n">
        <v>8.119999999999999</v>
      </c>
      <c r="G210" t="n">
        <v>30.44</v>
      </c>
      <c r="H210" t="n">
        <v>0.36</v>
      </c>
      <c r="I210" t="n">
        <v>16</v>
      </c>
      <c r="J210" t="n">
        <v>271.84</v>
      </c>
      <c r="K210" t="n">
        <v>59.89</v>
      </c>
      <c r="L210" t="n">
        <v>5.5</v>
      </c>
      <c r="M210" t="n">
        <v>14</v>
      </c>
      <c r="N210" t="n">
        <v>71.45</v>
      </c>
      <c r="O210" t="n">
        <v>33760.74</v>
      </c>
      <c r="P210" t="n">
        <v>113.57</v>
      </c>
      <c r="Q210" t="n">
        <v>1361.45</v>
      </c>
      <c r="R210" t="n">
        <v>36.01</v>
      </c>
      <c r="S210" t="n">
        <v>25.13</v>
      </c>
      <c r="T210" t="n">
        <v>4796.41</v>
      </c>
      <c r="U210" t="n">
        <v>0.7</v>
      </c>
      <c r="V210" t="n">
        <v>0.89</v>
      </c>
      <c r="W210" t="n">
        <v>1.2</v>
      </c>
      <c r="X210" t="n">
        <v>0.3</v>
      </c>
      <c r="Y210" t="n">
        <v>1</v>
      </c>
      <c r="Z210" t="n">
        <v>10</v>
      </c>
    </row>
    <row r="211">
      <c r="A211" t="n">
        <v>19</v>
      </c>
      <c r="B211" t="n">
        <v>135</v>
      </c>
      <c r="C211" t="inlineStr">
        <is>
          <t xml:space="preserve">CONCLUIDO	</t>
        </is>
      </c>
      <c r="D211" t="n">
        <v>8.472200000000001</v>
      </c>
      <c r="E211" t="n">
        <v>11.8</v>
      </c>
      <c r="F211" t="n">
        <v>8.140000000000001</v>
      </c>
      <c r="G211" t="n">
        <v>30.53</v>
      </c>
      <c r="H211" t="n">
        <v>0.38</v>
      </c>
      <c r="I211" t="n">
        <v>16</v>
      </c>
      <c r="J211" t="n">
        <v>272.32</v>
      </c>
      <c r="K211" t="n">
        <v>59.89</v>
      </c>
      <c r="L211" t="n">
        <v>5.75</v>
      </c>
      <c r="M211" t="n">
        <v>14</v>
      </c>
      <c r="N211" t="n">
        <v>71.68000000000001</v>
      </c>
      <c r="O211" t="n">
        <v>33820.05</v>
      </c>
      <c r="P211" t="n">
        <v>113.06</v>
      </c>
      <c r="Q211" t="n">
        <v>1361.42</v>
      </c>
      <c r="R211" t="n">
        <v>36.76</v>
      </c>
      <c r="S211" t="n">
        <v>25.13</v>
      </c>
      <c r="T211" t="n">
        <v>5168.8</v>
      </c>
      <c r="U211" t="n">
        <v>0.68</v>
      </c>
      <c r="V211" t="n">
        <v>0.88</v>
      </c>
      <c r="W211" t="n">
        <v>1.2</v>
      </c>
      <c r="X211" t="n">
        <v>0.32</v>
      </c>
      <c r="Y211" t="n">
        <v>1</v>
      </c>
      <c r="Z211" t="n">
        <v>10</v>
      </c>
    </row>
    <row r="212">
      <c r="A212" t="n">
        <v>20</v>
      </c>
      <c r="B212" t="n">
        <v>135</v>
      </c>
      <c r="C212" t="inlineStr">
        <is>
          <t xml:space="preserve">CONCLUIDO	</t>
        </is>
      </c>
      <c r="D212" t="n">
        <v>8.533200000000001</v>
      </c>
      <c r="E212" t="n">
        <v>11.72</v>
      </c>
      <c r="F212" t="n">
        <v>8.109999999999999</v>
      </c>
      <c r="G212" t="n">
        <v>32.43</v>
      </c>
      <c r="H212" t="n">
        <v>0.39</v>
      </c>
      <c r="I212" t="n">
        <v>15</v>
      </c>
      <c r="J212" t="n">
        <v>272.8</v>
      </c>
      <c r="K212" t="n">
        <v>59.89</v>
      </c>
      <c r="L212" t="n">
        <v>6</v>
      </c>
      <c r="M212" t="n">
        <v>13</v>
      </c>
      <c r="N212" t="n">
        <v>71.91</v>
      </c>
      <c r="O212" t="n">
        <v>33879.33</v>
      </c>
      <c r="P212" t="n">
        <v>111.84</v>
      </c>
      <c r="Q212" t="n">
        <v>1361.42</v>
      </c>
      <c r="R212" t="n">
        <v>35.5</v>
      </c>
      <c r="S212" t="n">
        <v>25.13</v>
      </c>
      <c r="T212" t="n">
        <v>4545.13</v>
      </c>
      <c r="U212" t="n">
        <v>0.71</v>
      </c>
      <c r="V212" t="n">
        <v>0.89</v>
      </c>
      <c r="W212" t="n">
        <v>1.21</v>
      </c>
      <c r="X212" t="n">
        <v>0.29</v>
      </c>
      <c r="Y212" t="n">
        <v>1</v>
      </c>
      <c r="Z212" t="n">
        <v>10</v>
      </c>
    </row>
    <row r="213">
      <c r="A213" t="n">
        <v>21</v>
      </c>
      <c r="B213" t="n">
        <v>135</v>
      </c>
      <c r="C213" t="inlineStr">
        <is>
          <t xml:space="preserve">CONCLUIDO	</t>
        </is>
      </c>
      <c r="D213" t="n">
        <v>8.595800000000001</v>
      </c>
      <c r="E213" t="n">
        <v>11.63</v>
      </c>
      <c r="F213" t="n">
        <v>8.07</v>
      </c>
      <c r="G213" t="n">
        <v>34.6</v>
      </c>
      <c r="H213" t="n">
        <v>0.41</v>
      </c>
      <c r="I213" t="n">
        <v>14</v>
      </c>
      <c r="J213" t="n">
        <v>273.28</v>
      </c>
      <c r="K213" t="n">
        <v>59.89</v>
      </c>
      <c r="L213" t="n">
        <v>6.25</v>
      </c>
      <c r="M213" t="n">
        <v>12</v>
      </c>
      <c r="N213" t="n">
        <v>72.14</v>
      </c>
      <c r="O213" t="n">
        <v>33938.7</v>
      </c>
      <c r="P213" t="n">
        <v>109.73</v>
      </c>
      <c r="Q213" t="n">
        <v>1361.39</v>
      </c>
      <c r="R213" t="n">
        <v>34.58</v>
      </c>
      <c r="S213" t="n">
        <v>25.13</v>
      </c>
      <c r="T213" t="n">
        <v>4091.9</v>
      </c>
      <c r="U213" t="n">
        <v>0.73</v>
      </c>
      <c r="V213" t="n">
        <v>0.89</v>
      </c>
      <c r="W213" t="n">
        <v>1.2</v>
      </c>
      <c r="X213" t="n">
        <v>0.25</v>
      </c>
      <c r="Y213" t="n">
        <v>1</v>
      </c>
      <c r="Z213" t="n">
        <v>10</v>
      </c>
    </row>
    <row r="214">
      <c r="A214" t="n">
        <v>22</v>
      </c>
      <c r="B214" t="n">
        <v>135</v>
      </c>
      <c r="C214" t="inlineStr">
        <is>
          <t xml:space="preserve">CONCLUIDO	</t>
        </is>
      </c>
      <c r="D214" t="n">
        <v>8.6401</v>
      </c>
      <c r="E214" t="n">
        <v>11.57</v>
      </c>
      <c r="F214" t="n">
        <v>8.06</v>
      </c>
      <c r="G214" t="n">
        <v>37.22</v>
      </c>
      <c r="H214" t="n">
        <v>0.42</v>
      </c>
      <c r="I214" t="n">
        <v>13</v>
      </c>
      <c r="J214" t="n">
        <v>273.76</v>
      </c>
      <c r="K214" t="n">
        <v>59.89</v>
      </c>
      <c r="L214" t="n">
        <v>6.5</v>
      </c>
      <c r="M214" t="n">
        <v>11</v>
      </c>
      <c r="N214" t="n">
        <v>72.37</v>
      </c>
      <c r="O214" t="n">
        <v>33998.16</v>
      </c>
      <c r="P214" t="n">
        <v>107.97</v>
      </c>
      <c r="Q214" t="n">
        <v>1361.4</v>
      </c>
      <c r="R214" t="n">
        <v>34.1</v>
      </c>
      <c r="S214" t="n">
        <v>25.13</v>
      </c>
      <c r="T214" t="n">
        <v>3853.91</v>
      </c>
      <c r="U214" t="n">
        <v>0.74</v>
      </c>
      <c r="V214" t="n">
        <v>0.89</v>
      </c>
      <c r="W214" t="n">
        <v>1.21</v>
      </c>
      <c r="X214" t="n">
        <v>0.24</v>
      </c>
      <c r="Y214" t="n">
        <v>1</v>
      </c>
      <c r="Z214" t="n">
        <v>10</v>
      </c>
    </row>
    <row r="215">
      <c r="A215" t="n">
        <v>23</v>
      </c>
      <c r="B215" t="n">
        <v>135</v>
      </c>
      <c r="C215" t="inlineStr">
        <is>
          <t xml:space="preserve">CONCLUIDO	</t>
        </is>
      </c>
      <c r="D215" t="n">
        <v>8.635999999999999</v>
      </c>
      <c r="E215" t="n">
        <v>11.58</v>
      </c>
      <c r="F215" t="n">
        <v>8.07</v>
      </c>
      <c r="G215" t="n">
        <v>37.24</v>
      </c>
      <c r="H215" t="n">
        <v>0.44</v>
      </c>
      <c r="I215" t="n">
        <v>13</v>
      </c>
      <c r="J215" t="n">
        <v>274.24</v>
      </c>
      <c r="K215" t="n">
        <v>59.89</v>
      </c>
      <c r="L215" t="n">
        <v>6.75</v>
      </c>
      <c r="M215" t="n">
        <v>9</v>
      </c>
      <c r="N215" t="n">
        <v>72.61</v>
      </c>
      <c r="O215" t="n">
        <v>34057.71</v>
      </c>
      <c r="P215" t="n">
        <v>105.91</v>
      </c>
      <c r="Q215" t="n">
        <v>1361.46</v>
      </c>
      <c r="R215" t="n">
        <v>34.23</v>
      </c>
      <c r="S215" t="n">
        <v>25.13</v>
      </c>
      <c r="T215" t="n">
        <v>3918.68</v>
      </c>
      <c r="U215" t="n">
        <v>0.73</v>
      </c>
      <c r="V215" t="n">
        <v>0.89</v>
      </c>
      <c r="W215" t="n">
        <v>1.21</v>
      </c>
      <c r="X215" t="n">
        <v>0.25</v>
      </c>
      <c r="Y215" t="n">
        <v>1</v>
      </c>
      <c r="Z215" t="n">
        <v>10</v>
      </c>
    </row>
    <row r="216">
      <c r="A216" t="n">
        <v>24</v>
      </c>
      <c r="B216" t="n">
        <v>135</v>
      </c>
      <c r="C216" t="inlineStr">
        <is>
          <t xml:space="preserve">CONCLUIDO	</t>
        </is>
      </c>
      <c r="D216" t="n">
        <v>8.6783</v>
      </c>
      <c r="E216" t="n">
        <v>11.52</v>
      </c>
      <c r="F216" t="n">
        <v>8.06</v>
      </c>
      <c r="G216" t="n">
        <v>40.32</v>
      </c>
      <c r="H216" t="n">
        <v>0.45</v>
      </c>
      <c r="I216" t="n">
        <v>12</v>
      </c>
      <c r="J216" t="n">
        <v>274.73</v>
      </c>
      <c r="K216" t="n">
        <v>59.89</v>
      </c>
      <c r="L216" t="n">
        <v>7</v>
      </c>
      <c r="M216" t="n">
        <v>6</v>
      </c>
      <c r="N216" t="n">
        <v>72.84</v>
      </c>
      <c r="O216" t="n">
        <v>34117.35</v>
      </c>
      <c r="P216" t="n">
        <v>104.84</v>
      </c>
      <c r="Q216" t="n">
        <v>1361.4</v>
      </c>
      <c r="R216" t="n">
        <v>34.11</v>
      </c>
      <c r="S216" t="n">
        <v>25.13</v>
      </c>
      <c r="T216" t="n">
        <v>3863.73</v>
      </c>
      <c r="U216" t="n">
        <v>0.74</v>
      </c>
      <c r="V216" t="n">
        <v>0.89</v>
      </c>
      <c r="W216" t="n">
        <v>1.21</v>
      </c>
      <c r="X216" t="n">
        <v>0.24</v>
      </c>
      <c r="Y216" t="n">
        <v>1</v>
      </c>
      <c r="Z216" t="n">
        <v>10</v>
      </c>
    </row>
    <row r="217">
      <c r="A217" t="n">
        <v>25</v>
      </c>
      <c r="B217" t="n">
        <v>135</v>
      </c>
      <c r="C217" t="inlineStr">
        <is>
          <t xml:space="preserve">CONCLUIDO	</t>
        </is>
      </c>
      <c r="D217" t="n">
        <v>8.685600000000001</v>
      </c>
      <c r="E217" t="n">
        <v>11.51</v>
      </c>
      <c r="F217" t="n">
        <v>8.050000000000001</v>
      </c>
      <c r="G217" t="n">
        <v>40.27</v>
      </c>
      <c r="H217" t="n">
        <v>0.47</v>
      </c>
      <c r="I217" t="n">
        <v>12</v>
      </c>
      <c r="J217" t="n">
        <v>275.21</v>
      </c>
      <c r="K217" t="n">
        <v>59.89</v>
      </c>
      <c r="L217" t="n">
        <v>7.25</v>
      </c>
      <c r="M217" t="n">
        <v>6</v>
      </c>
      <c r="N217" t="n">
        <v>73.08</v>
      </c>
      <c r="O217" t="n">
        <v>34177.09</v>
      </c>
      <c r="P217" t="n">
        <v>103.87</v>
      </c>
      <c r="Q217" t="n">
        <v>1361.36</v>
      </c>
      <c r="R217" t="n">
        <v>33.79</v>
      </c>
      <c r="S217" t="n">
        <v>25.13</v>
      </c>
      <c r="T217" t="n">
        <v>3705.91</v>
      </c>
      <c r="U217" t="n">
        <v>0.74</v>
      </c>
      <c r="V217" t="n">
        <v>0.89</v>
      </c>
      <c r="W217" t="n">
        <v>1.2</v>
      </c>
      <c r="X217" t="n">
        <v>0.23</v>
      </c>
      <c r="Y217" t="n">
        <v>1</v>
      </c>
      <c r="Z217" t="n">
        <v>10</v>
      </c>
    </row>
    <row r="218">
      <c r="A218" t="n">
        <v>26</v>
      </c>
      <c r="B218" t="n">
        <v>135</v>
      </c>
      <c r="C218" t="inlineStr">
        <is>
          <t xml:space="preserve">CONCLUIDO	</t>
        </is>
      </c>
      <c r="D218" t="n">
        <v>8.685</v>
      </c>
      <c r="E218" t="n">
        <v>11.51</v>
      </c>
      <c r="F218" t="n">
        <v>8.050000000000001</v>
      </c>
      <c r="G218" t="n">
        <v>40.27</v>
      </c>
      <c r="H218" t="n">
        <v>0.48</v>
      </c>
      <c r="I218" t="n">
        <v>12</v>
      </c>
      <c r="J218" t="n">
        <v>275.7</v>
      </c>
      <c r="K218" t="n">
        <v>59.89</v>
      </c>
      <c r="L218" t="n">
        <v>7.5</v>
      </c>
      <c r="M218" t="n">
        <v>2</v>
      </c>
      <c r="N218" t="n">
        <v>73.31</v>
      </c>
      <c r="O218" t="n">
        <v>34236.91</v>
      </c>
      <c r="P218" t="n">
        <v>103.05</v>
      </c>
      <c r="Q218" t="n">
        <v>1361.43</v>
      </c>
      <c r="R218" t="n">
        <v>33.65</v>
      </c>
      <c r="S218" t="n">
        <v>25.13</v>
      </c>
      <c r="T218" t="n">
        <v>3636.17</v>
      </c>
      <c r="U218" t="n">
        <v>0.75</v>
      </c>
      <c r="V218" t="n">
        <v>0.89</v>
      </c>
      <c r="W218" t="n">
        <v>1.21</v>
      </c>
      <c r="X218" t="n">
        <v>0.23</v>
      </c>
      <c r="Y218" t="n">
        <v>1</v>
      </c>
      <c r="Z218" t="n">
        <v>10</v>
      </c>
    </row>
    <row r="219">
      <c r="A219" t="n">
        <v>27</v>
      </c>
      <c r="B219" t="n">
        <v>135</v>
      </c>
      <c r="C219" t="inlineStr">
        <is>
          <t xml:space="preserve">CONCLUIDO	</t>
        </is>
      </c>
      <c r="D219" t="n">
        <v>8.684100000000001</v>
      </c>
      <c r="E219" t="n">
        <v>11.52</v>
      </c>
      <c r="F219" t="n">
        <v>8.06</v>
      </c>
      <c r="G219" t="n">
        <v>40.28</v>
      </c>
      <c r="H219" t="n">
        <v>0.5</v>
      </c>
      <c r="I219" t="n">
        <v>12</v>
      </c>
      <c r="J219" t="n">
        <v>276.18</v>
      </c>
      <c r="K219" t="n">
        <v>59.89</v>
      </c>
      <c r="L219" t="n">
        <v>7.75</v>
      </c>
      <c r="M219" t="n">
        <v>1</v>
      </c>
      <c r="N219" t="n">
        <v>73.55</v>
      </c>
      <c r="O219" t="n">
        <v>34296.82</v>
      </c>
      <c r="P219" t="n">
        <v>102.76</v>
      </c>
      <c r="Q219" t="n">
        <v>1361.5</v>
      </c>
      <c r="R219" t="n">
        <v>33.7</v>
      </c>
      <c r="S219" t="n">
        <v>25.13</v>
      </c>
      <c r="T219" t="n">
        <v>3663.14</v>
      </c>
      <c r="U219" t="n">
        <v>0.75</v>
      </c>
      <c r="V219" t="n">
        <v>0.89</v>
      </c>
      <c r="W219" t="n">
        <v>1.21</v>
      </c>
      <c r="X219" t="n">
        <v>0.23</v>
      </c>
      <c r="Y219" t="n">
        <v>1</v>
      </c>
      <c r="Z219" t="n">
        <v>10</v>
      </c>
    </row>
    <row r="220">
      <c r="A220" t="n">
        <v>28</v>
      </c>
      <c r="B220" t="n">
        <v>135</v>
      </c>
      <c r="C220" t="inlineStr">
        <is>
          <t xml:space="preserve">CONCLUIDO	</t>
        </is>
      </c>
      <c r="D220" t="n">
        <v>8.6843</v>
      </c>
      <c r="E220" t="n">
        <v>11.52</v>
      </c>
      <c r="F220" t="n">
        <v>8.06</v>
      </c>
      <c r="G220" t="n">
        <v>40.28</v>
      </c>
      <c r="H220" t="n">
        <v>0.51</v>
      </c>
      <c r="I220" t="n">
        <v>12</v>
      </c>
      <c r="J220" t="n">
        <v>276.67</v>
      </c>
      <c r="K220" t="n">
        <v>59.89</v>
      </c>
      <c r="L220" t="n">
        <v>8</v>
      </c>
      <c r="M220" t="n">
        <v>1</v>
      </c>
      <c r="N220" t="n">
        <v>73.78</v>
      </c>
      <c r="O220" t="n">
        <v>34356.83</v>
      </c>
      <c r="P220" t="n">
        <v>102.6</v>
      </c>
      <c r="Q220" t="n">
        <v>1361.5</v>
      </c>
      <c r="R220" t="n">
        <v>33.69</v>
      </c>
      <c r="S220" t="n">
        <v>25.13</v>
      </c>
      <c r="T220" t="n">
        <v>3654.43</v>
      </c>
      <c r="U220" t="n">
        <v>0.75</v>
      </c>
      <c r="V220" t="n">
        <v>0.89</v>
      </c>
      <c r="W220" t="n">
        <v>1.21</v>
      </c>
      <c r="X220" t="n">
        <v>0.23</v>
      </c>
      <c r="Y220" t="n">
        <v>1</v>
      </c>
      <c r="Z220" t="n">
        <v>10</v>
      </c>
    </row>
    <row r="221">
      <c r="A221" t="n">
        <v>29</v>
      </c>
      <c r="B221" t="n">
        <v>135</v>
      </c>
      <c r="C221" t="inlineStr">
        <is>
          <t xml:space="preserve">CONCLUIDO	</t>
        </is>
      </c>
      <c r="D221" t="n">
        <v>8.682399999999999</v>
      </c>
      <c r="E221" t="n">
        <v>11.52</v>
      </c>
      <c r="F221" t="n">
        <v>8.06</v>
      </c>
      <c r="G221" t="n">
        <v>40.29</v>
      </c>
      <c r="H221" t="n">
        <v>0.53</v>
      </c>
      <c r="I221" t="n">
        <v>12</v>
      </c>
      <c r="J221" t="n">
        <v>277.16</v>
      </c>
      <c r="K221" t="n">
        <v>59.89</v>
      </c>
      <c r="L221" t="n">
        <v>8.25</v>
      </c>
      <c r="M221" t="n">
        <v>0</v>
      </c>
      <c r="N221" t="n">
        <v>74.02</v>
      </c>
      <c r="O221" t="n">
        <v>34416.93</v>
      </c>
      <c r="P221" t="n">
        <v>102.71</v>
      </c>
      <c r="Q221" t="n">
        <v>1361.5</v>
      </c>
      <c r="R221" t="n">
        <v>33.71</v>
      </c>
      <c r="S221" t="n">
        <v>25.13</v>
      </c>
      <c r="T221" t="n">
        <v>3667.33</v>
      </c>
      <c r="U221" t="n">
        <v>0.75</v>
      </c>
      <c r="V221" t="n">
        <v>0.89</v>
      </c>
      <c r="W221" t="n">
        <v>1.21</v>
      </c>
      <c r="X221" t="n">
        <v>0.24</v>
      </c>
      <c r="Y221" t="n">
        <v>1</v>
      </c>
      <c r="Z221" t="n">
        <v>10</v>
      </c>
    </row>
    <row r="222">
      <c r="A222" t="n">
        <v>0</v>
      </c>
      <c r="B222" t="n">
        <v>80</v>
      </c>
      <c r="C222" t="inlineStr">
        <is>
          <t xml:space="preserve">CONCLUIDO	</t>
        </is>
      </c>
      <c r="D222" t="n">
        <v>6.9641</v>
      </c>
      <c r="E222" t="n">
        <v>14.36</v>
      </c>
      <c r="F222" t="n">
        <v>9.460000000000001</v>
      </c>
      <c r="G222" t="n">
        <v>7.09</v>
      </c>
      <c r="H222" t="n">
        <v>0.11</v>
      </c>
      <c r="I222" t="n">
        <v>80</v>
      </c>
      <c r="J222" t="n">
        <v>159.12</v>
      </c>
      <c r="K222" t="n">
        <v>50.28</v>
      </c>
      <c r="L222" t="n">
        <v>1</v>
      </c>
      <c r="M222" t="n">
        <v>78</v>
      </c>
      <c r="N222" t="n">
        <v>27.84</v>
      </c>
      <c r="O222" t="n">
        <v>19859.16</v>
      </c>
      <c r="P222" t="n">
        <v>110.26</v>
      </c>
      <c r="Q222" t="n">
        <v>1361.58</v>
      </c>
      <c r="R222" t="n">
        <v>77.39</v>
      </c>
      <c r="S222" t="n">
        <v>25.13</v>
      </c>
      <c r="T222" t="n">
        <v>25165.41</v>
      </c>
      <c r="U222" t="n">
        <v>0.32</v>
      </c>
      <c r="V222" t="n">
        <v>0.76</v>
      </c>
      <c r="W222" t="n">
        <v>1.32</v>
      </c>
      <c r="X222" t="n">
        <v>1.64</v>
      </c>
      <c r="Y222" t="n">
        <v>1</v>
      </c>
      <c r="Z222" t="n">
        <v>10</v>
      </c>
    </row>
    <row r="223">
      <c r="A223" t="n">
        <v>1</v>
      </c>
      <c r="B223" t="n">
        <v>80</v>
      </c>
      <c r="C223" t="inlineStr">
        <is>
          <t xml:space="preserve">CONCLUIDO	</t>
        </is>
      </c>
      <c r="D223" t="n">
        <v>7.5385</v>
      </c>
      <c r="E223" t="n">
        <v>13.27</v>
      </c>
      <c r="F223" t="n">
        <v>9.01</v>
      </c>
      <c r="G223" t="n">
        <v>9.01</v>
      </c>
      <c r="H223" t="n">
        <v>0.14</v>
      </c>
      <c r="I223" t="n">
        <v>60</v>
      </c>
      <c r="J223" t="n">
        <v>159.48</v>
      </c>
      <c r="K223" t="n">
        <v>50.28</v>
      </c>
      <c r="L223" t="n">
        <v>1.25</v>
      </c>
      <c r="M223" t="n">
        <v>58</v>
      </c>
      <c r="N223" t="n">
        <v>27.95</v>
      </c>
      <c r="O223" t="n">
        <v>19902.91</v>
      </c>
      <c r="P223" t="n">
        <v>102.79</v>
      </c>
      <c r="Q223" t="n">
        <v>1361.49</v>
      </c>
      <c r="R223" t="n">
        <v>63.34</v>
      </c>
      <c r="S223" t="n">
        <v>25.13</v>
      </c>
      <c r="T223" t="n">
        <v>18243</v>
      </c>
      <c r="U223" t="n">
        <v>0.4</v>
      </c>
      <c r="V223" t="n">
        <v>0.8</v>
      </c>
      <c r="W223" t="n">
        <v>1.28</v>
      </c>
      <c r="X223" t="n">
        <v>1.19</v>
      </c>
      <c r="Y223" t="n">
        <v>1</v>
      </c>
      <c r="Z223" t="n">
        <v>10</v>
      </c>
    </row>
    <row r="224">
      <c r="A224" t="n">
        <v>2</v>
      </c>
      <c r="B224" t="n">
        <v>80</v>
      </c>
      <c r="C224" t="inlineStr">
        <is>
          <t xml:space="preserve">CONCLUIDO	</t>
        </is>
      </c>
      <c r="D224" t="n">
        <v>7.9039</v>
      </c>
      <c r="E224" t="n">
        <v>12.65</v>
      </c>
      <c r="F224" t="n">
        <v>8.779999999999999</v>
      </c>
      <c r="G224" t="n">
        <v>10.98</v>
      </c>
      <c r="H224" t="n">
        <v>0.17</v>
      </c>
      <c r="I224" t="n">
        <v>48</v>
      </c>
      <c r="J224" t="n">
        <v>159.83</v>
      </c>
      <c r="K224" t="n">
        <v>50.28</v>
      </c>
      <c r="L224" t="n">
        <v>1.5</v>
      </c>
      <c r="M224" t="n">
        <v>46</v>
      </c>
      <c r="N224" t="n">
        <v>28.05</v>
      </c>
      <c r="O224" t="n">
        <v>19946.71</v>
      </c>
      <c r="P224" t="n">
        <v>98.09</v>
      </c>
      <c r="Q224" t="n">
        <v>1361.74</v>
      </c>
      <c r="R224" t="n">
        <v>56.34</v>
      </c>
      <c r="S224" t="n">
        <v>25.13</v>
      </c>
      <c r="T224" t="n">
        <v>14801.51</v>
      </c>
      <c r="U224" t="n">
        <v>0.45</v>
      </c>
      <c r="V224" t="n">
        <v>0.82</v>
      </c>
      <c r="W224" t="n">
        <v>1.26</v>
      </c>
      <c r="X224" t="n">
        <v>0.96</v>
      </c>
      <c r="Y224" t="n">
        <v>1</v>
      </c>
      <c r="Z224" t="n">
        <v>10</v>
      </c>
    </row>
    <row r="225">
      <c r="A225" t="n">
        <v>3</v>
      </c>
      <c r="B225" t="n">
        <v>80</v>
      </c>
      <c r="C225" t="inlineStr">
        <is>
          <t xml:space="preserve">CONCLUIDO	</t>
        </is>
      </c>
      <c r="D225" t="n">
        <v>8.1738</v>
      </c>
      <c r="E225" t="n">
        <v>12.23</v>
      </c>
      <c r="F225" t="n">
        <v>8.619999999999999</v>
      </c>
      <c r="G225" t="n">
        <v>12.93</v>
      </c>
      <c r="H225" t="n">
        <v>0.19</v>
      </c>
      <c r="I225" t="n">
        <v>40</v>
      </c>
      <c r="J225" t="n">
        <v>160.19</v>
      </c>
      <c r="K225" t="n">
        <v>50.28</v>
      </c>
      <c r="L225" t="n">
        <v>1.75</v>
      </c>
      <c r="M225" t="n">
        <v>38</v>
      </c>
      <c r="N225" t="n">
        <v>28.16</v>
      </c>
      <c r="O225" t="n">
        <v>19990.53</v>
      </c>
      <c r="P225" t="n">
        <v>94.19</v>
      </c>
      <c r="Q225" t="n">
        <v>1361.44</v>
      </c>
      <c r="R225" t="n">
        <v>51.23</v>
      </c>
      <c r="S225" t="n">
        <v>25.13</v>
      </c>
      <c r="T225" t="n">
        <v>12286.61</v>
      </c>
      <c r="U225" t="n">
        <v>0.49</v>
      </c>
      <c r="V225" t="n">
        <v>0.83</v>
      </c>
      <c r="W225" t="n">
        <v>1.26</v>
      </c>
      <c r="X225" t="n">
        <v>0.8</v>
      </c>
      <c r="Y225" t="n">
        <v>1</v>
      </c>
      <c r="Z225" t="n">
        <v>10</v>
      </c>
    </row>
    <row r="226">
      <c r="A226" t="n">
        <v>4</v>
      </c>
      <c r="B226" t="n">
        <v>80</v>
      </c>
      <c r="C226" t="inlineStr">
        <is>
          <t xml:space="preserve">CONCLUIDO	</t>
        </is>
      </c>
      <c r="D226" t="n">
        <v>8.393800000000001</v>
      </c>
      <c r="E226" t="n">
        <v>11.91</v>
      </c>
      <c r="F226" t="n">
        <v>8.49</v>
      </c>
      <c r="G226" t="n">
        <v>14.99</v>
      </c>
      <c r="H226" t="n">
        <v>0.22</v>
      </c>
      <c r="I226" t="n">
        <v>34</v>
      </c>
      <c r="J226" t="n">
        <v>160.54</v>
      </c>
      <c r="K226" t="n">
        <v>50.28</v>
      </c>
      <c r="L226" t="n">
        <v>2</v>
      </c>
      <c r="M226" t="n">
        <v>32</v>
      </c>
      <c r="N226" t="n">
        <v>28.26</v>
      </c>
      <c r="O226" t="n">
        <v>20034.4</v>
      </c>
      <c r="P226" t="n">
        <v>90.47</v>
      </c>
      <c r="Q226" t="n">
        <v>1361.52</v>
      </c>
      <c r="R226" t="n">
        <v>47.48</v>
      </c>
      <c r="S226" t="n">
        <v>25.13</v>
      </c>
      <c r="T226" t="n">
        <v>10439.5</v>
      </c>
      <c r="U226" t="n">
        <v>0.53</v>
      </c>
      <c r="V226" t="n">
        <v>0.85</v>
      </c>
      <c r="W226" t="n">
        <v>1.24</v>
      </c>
      <c r="X226" t="n">
        <v>0.67</v>
      </c>
      <c r="Y226" t="n">
        <v>1</v>
      </c>
      <c r="Z226" t="n">
        <v>10</v>
      </c>
    </row>
    <row r="227">
      <c r="A227" t="n">
        <v>5</v>
      </c>
      <c r="B227" t="n">
        <v>80</v>
      </c>
      <c r="C227" t="inlineStr">
        <is>
          <t xml:space="preserve">CONCLUIDO	</t>
        </is>
      </c>
      <c r="D227" t="n">
        <v>8.5814</v>
      </c>
      <c r="E227" t="n">
        <v>11.65</v>
      </c>
      <c r="F227" t="n">
        <v>8.390000000000001</v>
      </c>
      <c r="G227" t="n">
        <v>17.37</v>
      </c>
      <c r="H227" t="n">
        <v>0.25</v>
      </c>
      <c r="I227" t="n">
        <v>29</v>
      </c>
      <c r="J227" t="n">
        <v>160.9</v>
      </c>
      <c r="K227" t="n">
        <v>50.28</v>
      </c>
      <c r="L227" t="n">
        <v>2.25</v>
      </c>
      <c r="M227" t="n">
        <v>27</v>
      </c>
      <c r="N227" t="n">
        <v>28.37</v>
      </c>
      <c r="O227" t="n">
        <v>20078.3</v>
      </c>
      <c r="P227" t="n">
        <v>87.09</v>
      </c>
      <c r="Q227" t="n">
        <v>1361.34</v>
      </c>
      <c r="R227" t="n">
        <v>44.57</v>
      </c>
      <c r="S227" t="n">
        <v>25.13</v>
      </c>
      <c r="T227" t="n">
        <v>9009.540000000001</v>
      </c>
      <c r="U227" t="n">
        <v>0.5600000000000001</v>
      </c>
      <c r="V227" t="n">
        <v>0.86</v>
      </c>
      <c r="W227" t="n">
        <v>1.23</v>
      </c>
      <c r="X227" t="n">
        <v>0.57</v>
      </c>
      <c r="Y227" t="n">
        <v>1</v>
      </c>
      <c r="Z227" t="n">
        <v>10</v>
      </c>
    </row>
    <row r="228">
      <c r="A228" t="n">
        <v>6</v>
      </c>
      <c r="B228" t="n">
        <v>80</v>
      </c>
      <c r="C228" t="inlineStr">
        <is>
          <t xml:space="preserve">CONCLUIDO	</t>
        </is>
      </c>
      <c r="D228" t="n">
        <v>8.7544</v>
      </c>
      <c r="E228" t="n">
        <v>11.42</v>
      </c>
      <c r="F228" t="n">
        <v>8.289999999999999</v>
      </c>
      <c r="G228" t="n">
        <v>19.9</v>
      </c>
      <c r="H228" t="n">
        <v>0.27</v>
      </c>
      <c r="I228" t="n">
        <v>25</v>
      </c>
      <c r="J228" t="n">
        <v>161.26</v>
      </c>
      <c r="K228" t="n">
        <v>50.28</v>
      </c>
      <c r="L228" t="n">
        <v>2.5</v>
      </c>
      <c r="M228" t="n">
        <v>23</v>
      </c>
      <c r="N228" t="n">
        <v>28.48</v>
      </c>
      <c r="O228" t="n">
        <v>20122.23</v>
      </c>
      <c r="P228" t="n">
        <v>83.48</v>
      </c>
      <c r="Q228" t="n">
        <v>1361.41</v>
      </c>
      <c r="R228" t="n">
        <v>41.41</v>
      </c>
      <c r="S228" t="n">
        <v>25.13</v>
      </c>
      <c r="T228" t="n">
        <v>7448.92</v>
      </c>
      <c r="U228" t="n">
        <v>0.61</v>
      </c>
      <c r="V228" t="n">
        <v>0.87</v>
      </c>
      <c r="W228" t="n">
        <v>1.22</v>
      </c>
      <c r="X228" t="n">
        <v>0.47</v>
      </c>
      <c r="Y228" t="n">
        <v>1</v>
      </c>
      <c r="Z228" t="n">
        <v>10</v>
      </c>
    </row>
    <row r="229">
      <c r="A229" t="n">
        <v>7</v>
      </c>
      <c r="B229" t="n">
        <v>80</v>
      </c>
      <c r="C229" t="inlineStr">
        <is>
          <t xml:space="preserve">CONCLUIDO	</t>
        </is>
      </c>
      <c r="D229" t="n">
        <v>8.819000000000001</v>
      </c>
      <c r="E229" t="n">
        <v>11.34</v>
      </c>
      <c r="F229" t="n">
        <v>8.27</v>
      </c>
      <c r="G229" t="n">
        <v>21.58</v>
      </c>
      <c r="H229" t="n">
        <v>0.3</v>
      </c>
      <c r="I229" t="n">
        <v>23</v>
      </c>
      <c r="J229" t="n">
        <v>161.61</v>
      </c>
      <c r="K229" t="n">
        <v>50.28</v>
      </c>
      <c r="L229" t="n">
        <v>2.75</v>
      </c>
      <c r="M229" t="n">
        <v>20</v>
      </c>
      <c r="N229" t="n">
        <v>28.58</v>
      </c>
      <c r="O229" t="n">
        <v>20166.2</v>
      </c>
      <c r="P229" t="n">
        <v>81.23</v>
      </c>
      <c r="Q229" t="n">
        <v>1361.46</v>
      </c>
      <c r="R229" t="n">
        <v>40.55</v>
      </c>
      <c r="S229" t="n">
        <v>25.13</v>
      </c>
      <c r="T229" t="n">
        <v>7028.73</v>
      </c>
      <c r="U229" t="n">
        <v>0.62</v>
      </c>
      <c r="V229" t="n">
        <v>0.87</v>
      </c>
      <c r="W229" t="n">
        <v>1.22</v>
      </c>
      <c r="X229" t="n">
        <v>0.45</v>
      </c>
      <c r="Y229" t="n">
        <v>1</v>
      </c>
      <c r="Z229" t="n">
        <v>10</v>
      </c>
    </row>
    <row r="230">
      <c r="A230" t="n">
        <v>8</v>
      </c>
      <c r="B230" t="n">
        <v>80</v>
      </c>
      <c r="C230" t="inlineStr">
        <is>
          <t xml:space="preserve">CONCLUIDO	</t>
        </is>
      </c>
      <c r="D230" t="n">
        <v>8.9543</v>
      </c>
      <c r="E230" t="n">
        <v>11.17</v>
      </c>
      <c r="F230" t="n">
        <v>8.199999999999999</v>
      </c>
      <c r="G230" t="n">
        <v>24.6</v>
      </c>
      <c r="H230" t="n">
        <v>0.33</v>
      </c>
      <c r="I230" t="n">
        <v>20</v>
      </c>
      <c r="J230" t="n">
        <v>161.97</v>
      </c>
      <c r="K230" t="n">
        <v>50.28</v>
      </c>
      <c r="L230" t="n">
        <v>3</v>
      </c>
      <c r="M230" t="n">
        <v>13</v>
      </c>
      <c r="N230" t="n">
        <v>28.69</v>
      </c>
      <c r="O230" t="n">
        <v>20210.21</v>
      </c>
      <c r="P230" t="n">
        <v>77.95999999999999</v>
      </c>
      <c r="Q230" t="n">
        <v>1361.54</v>
      </c>
      <c r="R230" t="n">
        <v>38.3</v>
      </c>
      <c r="S230" t="n">
        <v>25.13</v>
      </c>
      <c r="T230" t="n">
        <v>5921.61</v>
      </c>
      <c r="U230" t="n">
        <v>0.66</v>
      </c>
      <c r="V230" t="n">
        <v>0.88</v>
      </c>
      <c r="W230" t="n">
        <v>1.22</v>
      </c>
      <c r="X230" t="n">
        <v>0.38</v>
      </c>
      <c r="Y230" t="n">
        <v>1</v>
      </c>
      <c r="Z230" t="n">
        <v>10</v>
      </c>
    </row>
    <row r="231">
      <c r="A231" t="n">
        <v>9</v>
      </c>
      <c r="B231" t="n">
        <v>80</v>
      </c>
      <c r="C231" t="inlineStr">
        <is>
          <t xml:space="preserve">CONCLUIDO	</t>
        </is>
      </c>
      <c r="D231" t="n">
        <v>8.975300000000001</v>
      </c>
      <c r="E231" t="n">
        <v>11.14</v>
      </c>
      <c r="F231" t="n">
        <v>8.210000000000001</v>
      </c>
      <c r="G231" t="n">
        <v>25.91</v>
      </c>
      <c r="H231" t="n">
        <v>0.35</v>
      </c>
      <c r="I231" t="n">
        <v>19</v>
      </c>
      <c r="J231" t="n">
        <v>162.33</v>
      </c>
      <c r="K231" t="n">
        <v>50.28</v>
      </c>
      <c r="L231" t="n">
        <v>3.25</v>
      </c>
      <c r="M231" t="n">
        <v>6</v>
      </c>
      <c r="N231" t="n">
        <v>28.8</v>
      </c>
      <c r="O231" t="n">
        <v>20254.26</v>
      </c>
      <c r="P231" t="n">
        <v>76.70999999999999</v>
      </c>
      <c r="Q231" t="n">
        <v>1361.38</v>
      </c>
      <c r="R231" t="n">
        <v>38.02</v>
      </c>
      <c r="S231" t="n">
        <v>25.13</v>
      </c>
      <c r="T231" t="n">
        <v>5783.82</v>
      </c>
      <c r="U231" t="n">
        <v>0.66</v>
      </c>
      <c r="V231" t="n">
        <v>0.88</v>
      </c>
      <c r="W231" t="n">
        <v>1.23</v>
      </c>
      <c r="X231" t="n">
        <v>0.38</v>
      </c>
      <c r="Y231" t="n">
        <v>1</v>
      </c>
      <c r="Z231" t="n">
        <v>10</v>
      </c>
    </row>
    <row r="232">
      <c r="A232" t="n">
        <v>10</v>
      </c>
      <c r="B232" t="n">
        <v>80</v>
      </c>
      <c r="C232" t="inlineStr">
        <is>
          <t xml:space="preserve">CONCLUIDO	</t>
        </is>
      </c>
      <c r="D232" t="n">
        <v>8.979799999999999</v>
      </c>
      <c r="E232" t="n">
        <v>11.14</v>
      </c>
      <c r="F232" t="n">
        <v>8.199999999999999</v>
      </c>
      <c r="G232" t="n">
        <v>25.89</v>
      </c>
      <c r="H232" t="n">
        <v>0.38</v>
      </c>
      <c r="I232" t="n">
        <v>19</v>
      </c>
      <c r="J232" t="n">
        <v>162.68</v>
      </c>
      <c r="K232" t="n">
        <v>50.28</v>
      </c>
      <c r="L232" t="n">
        <v>3.5</v>
      </c>
      <c r="M232" t="n">
        <v>1</v>
      </c>
      <c r="N232" t="n">
        <v>28.9</v>
      </c>
      <c r="O232" t="n">
        <v>20298.34</v>
      </c>
      <c r="P232" t="n">
        <v>76.25</v>
      </c>
      <c r="Q232" t="n">
        <v>1361.34</v>
      </c>
      <c r="R232" t="n">
        <v>37.71</v>
      </c>
      <c r="S232" t="n">
        <v>25.13</v>
      </c>
      <c r="T232" t="n">
        <v>5628.45</v>
      </c>
      <c r="U232" t="n">
        <v>0.67</v>
      </c>
      <c r="V232" t="n">
        <v>0.88</v>
      </c>
      <c r="W232" t="n">
        <v>1.23</v>
      </c>
      <c r="X232" t="n">
        <v>0.38</v>
      </c>
      <c r="Y232" t="n">
        <v>1</v>
      </c>
      <c r="Z232" t="n">
        <v>10</v>
      </c>
    </row>
    <row r="233">
      <c r="A233" t="n">
        <v>11</v>
      </c>
      <c r="B233" t="n">
        <v>80</v>
      </c>
      <c r="C233" t="inlineStr">
        <is>
          <t xml:space="preserve">CONCLUIDO	</t>
        </is>
      </c>
      <c r="D233" t="n">
        <v>8.979100000000001</v>
      </c>
      <c r="E233" t="n">
        <v>11.14</v>
      </c>
      <c r="F233" t="n">
        <v>8.199999999999999</v>
      </c>
      <c r="G233" t="n">
        <v>25.9</v>
      </c>
      <c r="H233" t="n">
        <v>0.41</v>
      </c>
      <c r="I233" t="n">
        <v>19</v>
      </c>
      <c r="J233" t="n">
        <v>163.04</v>
      </c>
      <c r="K233" t="n">
        <v>50.28</v>
      </c>
      <c r="L233" t="n">
        <v>3.75</v>
      </c>
      <c r="M233" t="n">
        <v>0</v>
      </c>
      <c r="N233" t="n">
        <v>29.01</v>
      </c>
      <c r="O233" t="n">
        <v>20342.46</v>
      </c>
      <c r="P233" t="n">
        <v>76.26000000000001</v>
      </c>
      <c r="Q233" t="n">
        <v>1361.34</v>
      </c>
      <c r="R233" t="n">
        <v>37.72</v>
      </c>
      <c r="S233" t="n">
        <v>25.13</v>
      </c>
      <c r="T233" t="n">
        <v>5635.14</v>
      </c>
      <c r="U233" t="n">
        <v>0.67</v>
      </c>
      <c r="V233" t="n">
        <v>0.88</v>
      </c>
      <c r="W233" t="n">
        <v>1.23</v>
      </c>
      <c r="X233" t="n">
        <v>0.38</v>
      </c>
      <c r="Y233" t="n">
        <v>1</v>
      </c>
      <c r="Z233" t="n">
        <v>10</v>
      </c>
    </row>
    <row r="234">
      <c r="A234" t="n">
        <v>0</v>
      </c>
      <c r="B234" t="n">
        <v>115</v>
      </c>
      <c r="C234" t="inlineStr">
        <is>
          <t xml:space="preserve">CONCLUIDO	</t>
        </is>
      </c>
      <c r="D234" t="n">
        <v>5.7354</v>
      </c>
      <c r="E234" t="n">
        <v>17.44</v>
      </c>
      <c r="F234" t="n">
        <v>10.03</v>
      </c>
      <c r="G234" t="n">
        <v>5.57</v>
      </c>
      <c r="H234" t="n">
        <v>0.08</v>
      </c>
      <c r="I234" t="n">
        <v>108</v>
      </c>
      <c r="J234" t="n">
        <v>222.93</v>
      </c>
      <c r="K234" t="n">
        <v>56.94</v>
      </c>
      <c r="L234" t="n">
        <v>1</v>
      </c>
      <c r="M234" t="n">
        <v>106</v>
      </c>
      <c r="N234" t="n">
        <v>49.99</v>
      </c>
      <c r="O234" t="n">
        <v>27728.69</v>
      </c>
      <c r="P234" t="n">
        <v>148.86</v>
      </c>
      <c r="Q234" t="n">
        <v>1361.78</v>
      </c>
      <c r="R234" t="n">
        <v>95.59</v>
      </c>
      <c r="S234" t="n">
        <v>25.13</v>
      </c>
      <c r="T234" t="n">
        <v>34127.44</v>
      </c>
      <c r="U234" t="n">
        <v>0.26</v>
      </c>
      <c r="V234" t="n">
        <v>0.72</v>
      </c>
      <c r="W234" t="n">
        <v>1.36</v>
      </c>
      <c r="X234" t="n">
        <v>2.21</v>
      </c>
      <c r="Y234" t="n">
        <v>1</v>
      </c>
      <c r="Z234" t="n">
        <v>10</v>
      </c>
    </row>
    <row r="235">
      <c r="A235" t="n">
        <v>1</v>
      </c>
      <c r="B235" t="n">
        <v>115</v>
      </c>
      <c r="C235" t="inlineStr">
        <is>
          <t xml:space="preserve">CONCLUIDO	</t>
        </is>
      </c>
      <c r="D235" t="n">
        <v>6.3804</v>
      </c>
      <c r="E235" t="n">
        <v>15.67</v>
      </c>
      <c r="F235" t="n">
        <v>9.460000000000001</v>
      </c>
      <c r="G235" t="n">
        <v>7.01</v>
      </c>
      <c r="H235" t="n">
        <v>0.1</v>
      </c>
      <c r="I235" t="n">
        <v>81</v>
      </c>
      <c r="J235" t="n">
        <v>223.35</v>
      </c>
      <c r="K235" t="n">
        <v>56.94</v>
      </c>
      <c r="L235" t="n">
        <v>1.25</v>
      </c>
      <c r="M235" t="n">
        <v>79</v>
      </c>
      <c r="N235" t="n">
        <v>50.15</v>
      </c>
      <c r="O235" t="n">
        <v>27780.03</v>
      </c>
      <c r="P235" t="n">
        <v>138.86</v>
      </c>
      <c r="Q235" t="n">
        <v>1361.95</v>
      </c>
      <c r="R235" t="n">
        <v>77.55</v>
      </c>
      <c r="S235" t="n">
        <v>25.13</v>
      </c>
      <c r="T235" t="n">
        <v>25242.9</v>
      </c>
      <c r="U235" t="n">
        <v>0.32</v>
      </c>
      <c r="V235" t="n">
        <v>0.76</v>
      </c>
      <c r="W235" t="n">
        <v>1.32</v>
      </c>
      <c r="X235" t="n">
        <v>1.63</v>
      </c>
      <c r="Y235" t="n">
        <v>1</v>
      </c>
      <c r="Z235" t="n">
        <v>10</v>
      </c>
    </row>
    <row r="236">
      <c r="A236" t="n">
        <v>2</v>
      </c>
      <c r="B236" t="n">
        <v>115</v>
      </c>
      <c r="C236" t="inlineStr">
        <is>
          <t xml:space="preserve">CONCLUIDO	</t>
        </is>
      </c>
      <c r="D236" t="n">
        <v>6.8341</v>
      </c>
      <c r="E236" t="n">
        <v>14.63</v>
      </c>
      <c r="F236" t="n">
        <v>9.119999999999999</v>
      </c>
      <c r="G236" t="n">
        <v>8.42</v>
      </c>
      <c r="H236" t="n">
        <v>0.12</v>
      </c>
      <c r="I236" t="n">
        <v>65</v>
      </c>
      <c r="J236" t="n">
        <v>223.76</v>
      </c>
      <c r="K236" t="n">
        <v>56.94</v>
      </c>
      <c r="L236" t="n">
        <v>1.5</v>
      </c>
      <c r="M236" t="n">
        <v>63</v>
      </c>
      <c r="N236" t="n">
        <v>50.32</v>
      </c>
      <c r="O236" t="n">
        <v>27831.42</v>
      </c>
      <c r="P236" t="n">
        <v>132.4</v>
      </c>
      <c r="Q236" t="n">
        <v>1361.59</v>
      </c>
      <c r="R236" t="n">
        <v>67.16</v>
      </c>
      <c r="S236" t="n">
        <v>25.13</v>
      </c>
      <c r="T236" t="n">
        <v>20123.92</v>
      </c>
      <c r="U236" t="n">
        <v>0.37</v>
      </c>
      <c r="V236" t="n">
        <v>0.79</v>
      </c>
      <c r="W236" t="n">
        <v>1.28</v>
      </c>
      <c r="X236" t="n">
        <v>1.3</v>
      </c>
      <c r="Y236" t="n">
        <v>1</v>
      </c>
      <c r="Z236" t="n">
        <v>10</v>
      </c>
    </row>
    <row r="237">
      <c r="A237" t="n">
        <v>3</v>
      </c>
      <c r="B237" t="n">
        <v>115</v>
      </c>
      <c r="C237" t="inlineStr">
        <is>
          <t xml:space="preserve">CONCLUIDO	</t>
        </is>
      </c>
      <c r="D237" t="n">
        <v>7.175</v>
      </c>
      <c r="E237" t="n">
        <v>13.94</v>
      </c>
      <c r="F237" t="n">
        <v>8.91</v>
      </c>
      <c r="G237" t="n">
        <v>9.9</v>
      </c>
      <c r="H237" t="n">
        <v>0.14</v>
      </c>
      <c r="I237" t="n">
        <v>54</v>
      </c>
      <c r="J237" t="n">
        <v>224.18</v>
      </c>
      <c r="K237" t="n">
        <v>56.94</v>
      </c>
      <c r="L237" t="n">
        <v>1.75</v>
      </c>
      <c r="M237" t="n">
        <v>52</v>
      </c>
      <c r="N237" t="n">
        <v>50.49</v>
      </c>
      <c r="O237" t="n">
        <v>27882.87</v>
      </c>
      <c r="P237" t="n">
        <v>127.99</v>
      </c>
      <c r="Q237" t="n">
        <v>1361.62</v>
      </c>
      <c r="R237" t="n">
        <v>60.38</v>
      </c>
      <c r="S237" t="n">
        <v>25.13</v>
      </c>
      <c r="T237" t="n">
        <v>16791.46</v>
      </c>
      <c r="U237" t="n">
        <v>0.42</v>
      </c>
      <c r="V237" t="n">
        <v>0.8100000000000001</v>
      </c>
      <c r="W237" t="n">
        <v>1.27</v>
      </c>
      <c r="X237" t="n">
        <v>1.08</v>
      </c>
      <c r="Y237" t="n">
        <v>1</v>
      </c>
      <c r="Z237" t="n">
        <v>10</v>
      </c>
    </row>
    <row r="238">
      <c r="A238" t="n">
        <v>4</v>
      </c>
      <c r="B238" t="n">
        <v>115</v>
      </c>
      <c r="C238" t="inlineStr">
        <is>
          <t xml:space="preserve">CONCLUIDO	</t>
        </is>
      </c>
      <c r="D238" t="n">
        <v>7.4539</v>
      </c>
      <c r="E238" t="n">
        <v>13.42</v>
      </c>
      <c r="F238" t="n">
        <v>8.74</v>
      </c>
      <c r="G238" t="n">
        <v>11.39</v>
      </c>
      <c r="H238" t="n">
        <v>0.16</v>
      </c>
      <c r="I238" t="n">
        <v>46</v>
      </c>
      <c r="J238" t="n">
        <v>224.6</v>
      </c>
      <c r="K238" t="n">
        <v>56.94</v>
      </c>
      <c r="L238" t="n">
        <v>2</v>
      </c>
      <c r="M238" t="n">
        <v>44</v>
      </c>
      <c r="N238" t="n">
        <v>50.65</v>
      </c>
      <c r="O238" t="n">
        <v>27934.37</v>
      </c>
      <c r="P238" t="n">
        <v>124.2</v>
      </c>
      <c r="Q238" t="n">
        <v>1361.58</v>
      </c>
      <c r="R238" t="n">
        <v>55.37</v>
      </c>
      <c r="S238" t="n">
        <v>25.13</v>
      </c>
      <c r="T238" t="n">
        <v>14325.14</v>
      </c>
      <c r="U238" t="n">
        <v>0.45</v>
      </c>
      <c r="V238" t="n">
        <v>0.82</v>
      </c>
      <c r="W238" t="n">
        <v>1.25</v>
      </c>
      <c r="X238" t="n">
        <v>0.92</v>
      </c>
      <c r="Y238" t="n">
        <v>1</v>
      </c>
      <c r="Z238" t="n">
        <v>10</v>
      </c>
    </row>
    <row r="239">
      <c r="A239" t="n">
        <v>5</v>
      </c>
      <c r="B239" t="n">
        <v>115</v>
      </c>
      <c r="C239" t="inlineStr">
        <is>
          <t xml:space="preserve">CONCLUIDO	</t>
        </is>
      </c>
      <c r="D239" t="n">
        <v>7.6774</v>
      </c>
      <c r="E239" t="n">
        <v>13.03</v>
      </c>
      <c r="F239" t="n">
        <v>8.609999999999999</v>
      </c>
      <c r="G239" t="n">
        <v>12.91</v>
      </c>
      <c r="H239" t="n">
        <v>0.18</v>
      </c>
      <c r="I239" t="n">
        <v>40</v>
      </c>
      <c r="J239" t="n">
        <v>225.01</v>
      </c>
      <c r="K239" t="n">
        <v>56.94</v>
      </c>
      <c r="L239" t="n">
        <v>2.25</v>
      </c>
      <c r="M239" t="n">
        <v>38</v>
      </c>
      <c r="N239" t="n">
        <v>50.82</v>
      </c>
      <c r="O239" t="n">
        <v>27985.94</v>
      </c>
      <c r="P239" t="n">
        <v>120.95</v>
      </c>
      <c r="Q239" t="n">
        <v>1361.54</v>
      </c>
      <c r="R239" t="n">
        <v>51.06</v>
      </c>
      <c r="S239" t="n">
        <v>25.13</v>
      </c>
      <c r="T239" t="n">
        <v>12198.76</v>
      </c>
      <c r="U239" t="n">
        <v>0.49</v>
      </c>
      <c r="V239" t="n">
        <v>0.84</v>
      </c>
      <c r="W239" t="n">
        <v>1.25</v>
      </c>
      <c r="X239" t="n">
        <v>0.79</v>
      </c>
      <c r="Y239" t="n">
        <v>1</v>
      </c>
      <c r="Z239" t="n">
        <v>10</v>
      </c>
    </row>
    <row r="240">
      <c r="A240" t="n">
        <v>6</v>
      </c>
      <c r="B240" t="n">
        <v>115</v>
      </c>
      <c r="C240" t="inlineStr">
        <is>
          <t xml:space="preserve">CONCLUIDO	</t>
        </is>
      </c>
      <c r="D240" t="n">
        <v>7.8608</v>
      </c>
      <c r="E240" t="n">
        <v>12.72</v>
      </c>
      <c r="F240" t="n">
        <v>8.52</v>
      </c>
      <c r="G240" t="n">
        <v>14.61</v>
      </c>
      <c r="H240" t="n">
        <v>0.2</v>
      </c>
      <c r="I240" t="n">
        <v>35</v>
      </c>
      <c r="J240" t="n">
        <v>225.43</v>
      </c>
      <c r="K240" t="n">
        <v>56.94</v>
      </c>
      <c r="L240" t="n">
        <v>2.5</v>
      </c>
      <c r="M240" t="n">
        <v>33</v>
      </c>
      <c r="N240" t="n">
        <v>50.99</v>
      </c>
      <c r="O240" t="n">
        <v>28037.57</v>
      </c>
      <c r="P240" t="n">
        <v>118.4</v>
      </c>
      <c r="Q240" t="n">
        <v>1361.36</v>
      </c>
      <c r="R240" t="n">
        <v>48.43</v>
      </c>
      <c r="S240" t="n">
        <v>25.13</v>
      </c>
      <c r="T240" t="n">
        <v>10909.11</v>
      </c>
      <c r="U240" t="n">
        <v>0.52</v>
      </c>
      <c r="V240" t="n">
        <v>0.84</v>
      </c>
      <c r="W240" t="n">
        <v>1.24</v>
      </c>
      <c r="X240" t="n">
        <v>0.7</v>
      </c>
      <c r="Y240" t="n">
        <v>1</v>
      </c>
      <c r="Z240" t="n">
        <v>10</v>
      </c>
    </row>
    <row r="241">
      <c r="A241" t="n">
        <v>7</v>
      </c>
      <c r="B241" t="n">
        <v>115</v>
      </c>
      <c r="C241" t="inlineStr">
        <is>
          <t xml:space="preserve">CONCLUIDO	</t>
        </is>
      </c>
      <c r="D241" t="n">
        <v>7.9807</v>
      </c>
      <c r="E241" t="n">
        <v>12.53</v>
      </c>
      <c r="F241" t="n">
        <v>8.460000000000001</v>
      </c>
      <c r="G241" t="n">
        <v>15.87</v>
      </c>
      <c r="H241" t="n">
        <v>0.22</v>
      </c>
      <c r="I241" t="n">
        <v>32</v>
      </c>
      <c r="J241" t="n">
        <v>225.85</v>
      </c>
      <c r="K241" t="n">
        <v>56.94</v>
      </c>
      <c r="L241" t="n">
        <v>2.75</v>
      </c>
      <c r="M241" t="n">
        <v>30</v>
      </c>
      <c r="N241" t="n">
        <v>51.16</v>
      </c>
      <c r="O241" t="n">
        <v>28089.25</v>
      </c>
      <c r="P241" t="n">
        <v>116.02</v>
      </c>
      <c r="Q241" t="n">
        <v>1361.51</v>
      </c>
      <c r="R241" t="n">
        <v>46.69</v>
      </c>
      <c r="S241" t="n">
        <v>25.13</v>
      </c>
      <c r="T241" t="n">
        <v>10057.79</v>
      </c>
      <c r="U241" t="n">
        <v>0.54</v>
      </c>
      <c r="V241" t="n">
        <v>0.85</v>
      </c>
      <c r="W241" t="n">
        <v>1.23</v>
      </c>
      <c r="X241" t="n">
        <v>0.64</v>
      </c>
      <c r="Y241" t="n">
        <v>1</v>
      </c>
      <c r="Z241" t="n">
        <v>10</v>
      </c>
    </row>
    <row r="242">
      <c r="A242" t="n">
        <v>8</v>
      </c>
      <c r="B242" t="n">
        <v>115</v>
      </c>
      <c r="C242" t="inlineStr">
        <is>
          <t xml:space="preserve">CONCLUIDO	</t>
        </is>
      </c>
      <c r="D242" t="n">
        <v>8.171200000000001</v>
      </c>
      <c r="E242" t="n">
        <v>12.24</v>
      </c>
      <c r="F242" t="n">
        <v>8.35</v>
      </c>
      <c r="G242" t="n">
        <v>17.89</v>
      </c>
      <c r="H242" t="n">
        <v>0.24</v>
      </c>
      <c r="I242" t="n">
        <v>28</v>
      </c>
      <c r="J242" t="n">
        <v>226.27</v>
      </c>
      <c r="K242" t="n">
        <v>56.94</v>
      </c>
      <c r="L242" t="n">
        <v>3</v>
      </c>
      <c r="M242" t="n">
        <v>26</v>
      </c>
      <c r="N242" t="n">
        <v>51.33</v>
      </c>
      <c r="O242" t="n">
        <v>28140.99</v>
      </c>
      <c r="P242" t="n">
        <v>112.97</v>
      </c>
      <c r="Q242" t="n">
        <v>1361.45</v>
      </c>
      <c r="R242" t="n">
        <v>43.11</v>
      </c>
      <c r="S242" t="n">
        <v>25.13</v>
      </c>
      <c r="T242" t="n">
        <v>8284.360000000001</v>
      </c>
      <c r="U242" t="n">
        <v>0.58</v>
      </c>
      <c r="V242" t="n">
        <v>0.86</v>
      </c>
      <c r="W242" t="n">
        <v>1.22</v>
      </c>
      <c r="X242" t="n">
        <v>0.53</v>
      </c>
      <c r="Y242" t="n">
        <v>1</v>
      </c>
      <c r="Z242" t="n">
        <v>10</v>
      </c>
    </row>
    <row r="243">
      <c r="A243" t="n">
        <v>9</v>
      </c>
      <c r="B243" t="n">
        <v>115</v>
      </c>
      <c r="C243" t="inlineStr">
        <is>
          <t xml:space="preserve">CONCLUIDO	</t>
        </is>
      </c>
      <c r="D243" t="n">
        <v>8.244199999999999</v>
      </c>
      <c r="E243" t="n">
        <v>12.13</v>
      </c>
      <c r="F243" t="n">
        <v>8.33</v>
      </c>
      <c r="G243" t="n">
        <v>19.22</v>
      </c>
      <c r="H243" t="n">
        <v>0.25</v>
      </c>
      <c r="I243" t="n">
        <v>26</v>
      </c>
      <c r="J243" t="n">
        <v>226.69</v>
      </c>
      <c r="K243" t="n">
        <v>56.94</v>
      </c>
      <c r="L243" t="n">
        <v>3.25</v>
      </c>
      <c r="M243" t="n">
        <v>24</v>
      </c>
      <c r="N243" t="n">
        <v>51.5</v>
      </c>
      <c r="O243" t="n">
        <v>28192.8</v>
      </c>
      <c r="P243" t="n">
        <v>111.11</v>
      </c>
      <c r="Q243" t="n">
        <v>1361.43</v>
      </c>
      <c r="R243" t="n">
        <v>42.38</v>
      </c>
      <c r="S243" t="n">
        <v>25.13</v>
      </c>
      <c r="T243" t="n">
        <v>7931.39</v>
      </c>
      <c r="U243" t="n">
        <v>0.59</v>
      </c>
      <c r="V243" t="n">
        <v>0.86</v>
      </c>
      <c r="W243" t="n">
        <v>1.22</v>
      </c>
      <c r="X243" t="n">
        <v>0.51</v>
      </c>
      <c r="Y243" t="n">
        <v>1</v>
      </c>
      <c r="Z243" t="n">
        <v>10</v>
      </c>
    </row>
    <row r="244">
      <c r="A244" t="n">
        <v>10</v>
      </c>
      <c r="B244" t="n">
        <v>115</v>
      </c>
      <c r="C244" t="inlineStr">
        <is>
          <t xml:space="preserve">CONCLUIDO	</t>
        </is>
      </c>
      <c r="D244" t="n">
        <v>8.332599999999999</v>
      </c>
      <c r="E244" t="n">
        <v>12</v>
      </c>
      <c r="F244" t="n">
        <v>8.289999999999999</v>
      </c>
      <c r="G244" t="n">
        <v>20.72</v>
      </c>
      <c r="H244" t="n">
        <v>0.27</v>
      </c>
      <c r="I244" t="n">
        <v>24</v>
      </c>
      <c r="J244" t="n">
        <v>227.11</v>
      </c>
      <c r="K244" t="n">
        <v>56.94</v>
      </c>
      <c r="L244" t="n">
        <v>3.5</v>
      </c>
      <c r="M244" t="n">
        <v>22</v>
      </c>
      <c r="N244" t="n">
        <v>51.67</v>
      </c>
      <c r="O244" t="n">
        <v>28244.66</v>
      </c>
      <c r="P244" t="n">
        <v>109.37</v>
      </c>
      <c r="Q244" t="n">
        <v>1361.42</v>
      </c>
      <c r="R244" t="n">
        <v>41.33</v>
      </c>
      <c r="S244" t="n">
        <v>25.13</v>
      </c>
      <c r="T244" t="n">
        <v>7414.69</v>
      </c>
      <c r="U244" t="n">
        <v>0.61</v>
      </c>
      <c r="V244" t="n">
        <v>0.87</v>
      </c>
      <c r="W244" t="n">
        <v>1.22</v>
      </c>
      <c r="X244" t="n">
        <v>0.47</v>
      </c>
      <c r="Y244" t="n">
        <v>1</v>
      </c>
      <c r="Z244" t="n">
        <v>10</v>
      </c>
    </row>
    <row r="245">
      <c r="A245" t="n">
        <v>11</v>
      </c>
      <c r="B245" t="n">
        <v>115</v>
      </c>
      <c r="C245" t="inlineStr">
        <is>
          <t xml:space="preserve">CONCLUIDO	</t>
        </is>
      </c>
      <c r="D245" t="n">
        <v>8.4337</v>
      </c>
      <c r="E245" t="n">
        <v>11.86</v>
      </c>
      <c r="F245" t="n">
        <v>8.23</v>
      </c>
      <c r="G245" t="n">
        <v>22.45</v>
      </c>
      <c r="H245" t="n">
        <v>0.29</v>
      </c>
      <c r="I245" t="n">
        <v>22</v>
      </c>
      <c r="J245" t="n">
        <v>227.53</v>
      </c>
      <c r="K245" t="n">
        <v>56.94</v>
      </c>
      <c r="L245" t="n">
        <v>3.75</v>
      </c>
      <c r="M245" t="n">
        <v>20</v>
      </c>
      <c r="N245" t="n">
        <v>51.84</v>
      </c>
      <c r="O245" t="n">
        <v>28296.58</v>
      </c>
      <c r="P245" t="n">
        <v>106.63</v>
      </c>
      <c r="Q245" t="n">
        <v>1361.34</v>
      </c>
      <c r="R245" t="n">
        <v>39.46</v>
      </c>
      <c r="S245" t="n">
        <v>25.13</v>
      </c>
      <c r="T245" t="n">
        <v>6490.98</v>
      </c>
      <c r="U245" t="n">
        <v>0.64</v>
      </c>
      <c r="V245" t="n">
        <v>0.87</v>
      </c>
      <c r="W245" t="n">
        <v>1.21</v>
      </c>
      <c r="X245" t="n">
        <v>0.41</v>
      </c>
      <c r="Y245" t="n">
        <v>1</v>
      </c>
      <c r="Z245" t="n">
        <v>10</v>
      </c>
    </row>
    <row r="246">
      <c r="A246" t="n">
        <v>12</v>
      </c>
      <c r="B246" t="n">
        <v>115</v>
      </c>
      <c r="C246" t="inlineStr">
        <is>
          <t xml:space="preserve">CONCLUIDO	</t>
        </is>
      </c>
      <c r="D246" t="n">
        <v>8.514699999999999</v>
      </c>
      <c r="E246" t="n">
        <v>11.74</v>
      </c>
      <c r="F246" t="n">
        <v>8.210000000000001</v>
      </c>
      <c r="G246" t="n">
        <v>24.62</v>
      </c>
      <c r="H246" t="n">
        <v>0.31</v>
      </c>
      <c r="I246" t="n">
        <v>20</v>
      </c>
      <c r="J246" t="n">
        <v>227.95</v>
      </c>
      <c r="K246" t="n">
        <v>56.94</v>
      </c>
      <c r="L246" t="n">
        <v>4</v>
      </c>
      <c r="M246" t="n">
        <v>18</v>
      </c>
      <c r="N246" t="n">
        <v>52.01</v>
      </c>
      <c r="O246" t="n">
        <v>28348.56</v>
      </c>
      <c r="P246" t="n">
        <v>104.94</v>
      </c>
      <c r="Q246" t="n">
        <v>1361.38</v>
      </c>
      <c r="R246" t="n">
        <v>38.47</v>
      </c>
      <c r="S246" t="n">
        <v>25.13</v>
      </c>
      <c r="T246" t="n">
        <v>6006.19</v>
      </c>
      <c r="U246" t="n">
        <v>0.65</v>
      </c>
      <c r="V246" t="n">
        <v>0.88</v>
      </c>
      <c r="W246" t="n">
        <v>1.22</v>
      </c>
      <c r="X246" t="n">
        <v>0.39</v>
      </c>
      <c r="Y246" t="n">
        <v>1</v>
      </c>
      <c r="Z246" t="n">
        <v>10</v>
      </c>
    </row>
    <row r="247">
      <c r="A247" t="n">
        <v>13</v>
      </c>
      <c r="B247" t="n">
        <v>115</v>
      </c>
      <c r="C247" t="inlineStr">
        <is>
          <t xml:space="preserve">CONCLUIDO	</t>
        </is>
      </c>
      <c r="D247" t="n">
        <v>8.568199999999999</v>
      </c>
      <c r="E247" t="n">
        <v>11.67</v>
      </c>
      <c r="F247" t="n">
        <v>8.18</v>
      </c>
      <c r="G247" t="n">
        <v>25.82</v>
      </c>
      <c r="H247" t="n">
        <v>0.33</v>
      </c>
      <c r="I247" t="n">
        <v>19</v>
      </c>
      <c r="J247" t="n">
        <v>228.38</v>
      </c>
      <c r="K247" t="n">
        <v>56.94</v>
      </c>
      <c r="L247" t="n">
        <v>4.25</v>
      </c>
      <c r="M247" t="n">
        <v>17</v>
      </c>
      <c r="N247" t="n">
        <v>52.18</v>
      </c>
      <c r="O247" t="n">
        <v>28400.61</v>
      </c>
      <c r="P247" t="n">
        <v>102.94</v>
      </c>
      <c r="Q247" t="n">
        <v>1361.4</v>
      </c>
      <c r="R247" t="n">
        <v>37.73</v>
      </c>
      <c r="S247" t="n">
        <v>25.13</v>
      </c>
      <c r="T247" t="n">
        <v>5640.32</v>
      </c>
      <c r="U247" t="n">
        <v>0.67</v>
      </c>
      <c r="V247" t="n">
        <v>0.88</v>
      </c>
      <c r="W247" t="n">
        <v>1.21</v>
      </c>
      <c r="X247" t="n">
        <v>0.36</v>
      </c>
      <c r="Y247" t="n">
        <v>1</v>
      </c>
      <c r="Z247" t="n">
        <v>10</v>
      </c>
    </row>
    <row r="248">
      <c r="A248" t="n">
        <v>14</v>
      </c>
      <c r="B248" t="n">
        <v>115</v>
      </c>
      <c r="C248" t="inlineStr">
        <is>
          <t xml:space="preserve">CONCLUIDO	</t>
        </is>
      </c>
      <c r="D248" t="n">
        <v>8.658799999999999</v>
      </c>
      <c r="E248" t="n">
        <v>11.55</v>
      </c>
      <c r="F248" t="n">
        <v>8.140000000000001</v>
      </c>
      <c r="G248" t="n">
        <v>28.74</v>
      </c>
      <c r="H248" t="n">
        <v>0.35</v>
      </c>
      <c r="I248" t="n">
        <v>17</v>
      </c>
      <c r="J248" t="n">
        <v>228.8</v>
      </c>
      <c r="K248" t="n">
        <v>56.94</v>
      </c>
      <c r="L248" t="n">
        <v>4.5</v>
      </c>
      <c r="M248" t="n">
        <v>15</v>
      </c>
      <c r="N248" t="n">
        <v>52.36</v>
      </c>
      <c r="O248" t="n">
        <v>28452.71</v>
      </c>
      <c r="P248" t="n">
        <v>100.48</v>
      </c>
      <c r="Q248" t="n">
        <v>1361.45</v>
      </c>
      <c r="R248" t="n">
        <v>36.6</v>
      </c>
      <c r="S248" t="n">
        <v>25.13</v>
      </c>
      <c r="T248" t="n">
        <v>5085.59</v>
      </c>
      <c r="U248" t="n">
        <v>0.6899999999999999</v>
      </c>
      <c r="V248" t="n">
        <v>0.88</v>
      </c>
      <c r="W248" t="n">
        <v>1.21</v>
      </c>
      <c r="X248" t="n">
        <v>0.32</v>
      </c>
      <c r="Y248" t="n">
        <v>1</v>
      </c>
      <c r="Z248" t="n">
        <v>10</v>
      </c>
    </row>
    <row r="249">
      <c r="A249" t="n">
        <v>15</v>
      </c>
      <c r="B249" t="n">
        <v>115</v>
      </c>
      <c r="C249" t="inlineStr">
        <is>
          <t xml:space="preserve">CONCLUIDO	</t>
        </is>
      </c>
      <c r="D249" t="n">
        <v>8.706</v>
      </c>
      <c r="E249" t="n">
        <v>11.49</v>
      </c>
      <c r="F249" t="n">
        <v>8.119999999999999</v>
      </c>
      <c r="G249" t="n">
        <v>30.46</v>
      </c>
      <c r="H249" t="n">
        <v>0.37</v>
      </c>
      <c r="I249" t="n">
        <v>16</v>
      </c>
      <c r="J249" t="n">
        <v>229.22</v>
      </c>
      <c r="K249" t="n">
        <v>56.94</v>
      </c>
      <c r="L249" t="n">
        <v>4.75</v>
      </c>
      <c r="M249" t="n">
        <v>14</v>
      </c>
      <c r="N249" t="n">
        <v>52.53</v>
      </c>
      <c r="O249" t="n">
        <v>28504.87</v>
      </c>
      <c r="P249" t="n">
        <v>98.27</v>
      </c>
      <c r="Q249" t="n">
        <v>1361.49</v>
      </c>
      <c r="R249" t="n">
        <v>36.06</v>
      </c>
      <c r="S249" t="n">
        <v>25.13</v>
      </c>
      <c r="T249" t="n">
        <v>4819.3</v>
      </c>
      <c r="U249" t="n">
        <v>0.7</v>
      </c>
      <c r="V249" t="n">
        <v>0.89</v>
      </c>
      <c r="W249" t="n">
        <v>1.21</v>
      </c>
      <c r="X249" t="n">
        <v>0.3</v>
      </c>
      <c r="Y249" t="n">
        <v>1</v>
      </c>
      <c r="Z249" t="n">
        <v>10</v>
      </c>
    </row>
    <row r="250">
      <c r="A250" t="n">
        <v>16</v>
      </c>
      <c r="B250" t="n">
        <v>115</v>
      </c>
      <c r="C250" t="inlineStr">
        <is>
          <t xml:space="preserve">CONCLUIDO	</t>
        </is>
      </c>
      <c r="D250" t="n">
        <v>8.7461</v>
      </c>
      <c r="E250" t="n">
        <v>11.43</v>
      </c>
      <c r="F250" t="n">
        <v>8.109999999999999</v>
      </c>
      <c r="G250" t="n">
        <v>32.46</v>
      </c>
      <c r="H250" t="n">
        <v>0.39</v>
      </c>
      <c r="I250" t="n">
        <v>15</v>
      </c>
      <c r="J250" t="n">
        <v>229.65</v>
      </c>
      <c r="K250" t="n">
        <v>56.94</v>
      </c>
      <c r="L250" t="n">
        <v>5</v>
      </c>
      <c r="M250" t="n">
        <v>13</v>
      </c>
      <c r="N250" t="n">
        <v>52.7</v>
      </c>
      <c r="O250" t="n">
        <v>28557.1</v>
      </c>
      <c r="P250" t="n">
        <v>96.81999999999999</v>
      </c>
      <c r="Q250" t="n">
        <v>1361.34</v>
      </c>
      <c r="R250" t="n">
        <v>35.83</v>
      </c>
      <c r="S250" t="n">
        <v>25.13</v>
      </c>
      <c r="T250" t="n">
        <v>4713.22</v>
      </c>
      <c r="U250" t="n">
        <v>0.7</v>
      </c>
      <c r="V250" t="n">
        <v>0.89</v>
      </c>
      <c r="W250" t="n">
        <v>1.21</v>
      </c>
      <c r="X250" t="n">
        <v>0.29</v>
      </c>
      <c r="Y250" t="n">
        <v>1</v>
      </c>
      <c r="Z250" t="n">
        <v>10</v>
      </c>
    </row>
    <row r="251">
      <c r="A251" t="n">
        <v>17</v>
      </c>
      <c r="B251" t="n">
        <v>115</v>
      </c>
      <c r="C251" t="inlineStr">
        <is>
          <t xml:space="preserve">CONCLUIDO	</t>
        </is>
      </c>
      <c r="D251" t="n">
        <v>8.7996</v>
      </c>
      <c r="E251" t="n">
        <v>11.36</v>
      </c>
      <c r="F251" t="n">
        <v>8.09</v>
      </c>
      <c r="G251" t="n">
        <v>34.67</v>
      </c>
      <c r="H251" t="n">
        <v>0.41</v>
      </c>
      <c r="I251" t="n">
        <v>14</v>
      </c>
      <c r="J251" t="n">
        <v>230.07</v>
      </c>
      <c r="K251" t="n">
        <v>56.94</v>
      </c>
      <c r="L251" t="n">
        <v>5.25</v>
      </c>
      <c r="M251" t="n">
        <v>10</v>
      </c>
      <c r="N251" t="n">
        <v>52.88</v>
      </c>
      <c r="O251" t="n">
        <v>28609.38</v>
      </c>
      <c r="P251" t="n">
        <v>94.72</v>
      </c>
      <c r="Q251" t="n">
        <v>1361.34</v>
      </c>
      <c r="R251" t="n">
        <v>34.84</v>
      </c>
      <c r="S251" t="n">
        <v>25.13</v>
      </c>
      <c r="T251" t="n">
        <v>4221.72</v>
      </c>
      <c r="U251" t="n">
        <v>0.72</v>
      </c>
      <c r="V251" t="n">
        <v>0.89</v>
      </c>
      <c r="W251" t="n">
        <v>1.21</v>
      </c>
      <c r="X251" t="n">
        <v>0.27</v>
      </c>
      <c r="Y251" t="n">
        <v>1</v>
      </c>
      <c r="Z251" t="n">
        <v>10</v>
      </c>
    </row>
    <row r="252">
      <c r="A252" t="n">
        <v>18</v>
      </c>
      <c r="B252" t="n">
        <v>115</v>
      </c>
      <c r="C252" t="inlineStr">
        <is>
          <t xml:space="preserve">CONCLUIDO	</t>
        </is>
      </c>
      <c r="D252" t="n">
        <v>8.797700000000001</v>
      </c>
      <c r="E252" t="n">
        <v>11.37</v>
      </c>
      <c r="F252" t="n">
        <v>8.09</v>
      </c>
      <c r="G252" t="n">
        <v>34.68</v>
      </c>
      <c r="H252" t="n">
        <v>0.42</v>
      </c>
      <c r="I252" t="n">
        <v>14</v>
      </c>
      <c r="J252" t="n">
        <v>230.49</v>
      </c>
      <c r="K252" t="n">
        <v>56.94</v>
      </c>
      <c r="L252" t="n">
        <v>5.5</v>
      </c>
      <c r="M252" t="n">
        <v>6</v>
      </c>
      <c r="N252" t="n">
        <v>53.05</v>
      </c>
      <c r="O252" t="n">
        <v>28661.73</v>
      </c>
      <c r="P252" t="n">
        <v>94.17</v>
      </c>
      <c r="Q252" t="n">
        <v>1361.39</v>
      </c>
      <c r="R252" t="n">
        <v>34.73</v>
      </c>
      <c r="S252" t="n">
        <v>25.13</v>
      </c>
      <c r="T252" t="n">
        <v>4164.02</v>
      </c>
      <c r="U252" t="n">
        <v>0.72</v>
      </c>
      <c r="V252" t="n">
        <v>0.89</v>
      </c>
      <c r="W252" t="n">
        <v>1.21</v>
      </c>
      <c r="X252" t="n">
        <v>0.27</v>
      </c>
      <c r="Y252" t="n">
        <v>1</v>
      </c>
      <c r="Z252" t="n">
        <v>10</v>
      </c>
    </row>
    <row r="253">
      <c r="A253" t="n">
        <v>19</v>
      </c>
      <c r="B253" t="n">
        <v>115</v>
      </c>
      <c r="C253" t="inlineStr">
        <is>
          <t xml:space="preserve">CONCLUIDO	</t>
        </is>
      </c>
      <c r="D253" t="n">
        <v>8.7919</v>
      </c>
      <c r="E253" t="n">
        <v>11.37</v>
      </c>
      <c r="F253" t="n">
        <v>8.1</v>
      </c>
      <c r="G253" t="n">
        <v>34.71</v>
      </c>
      <c r="H253" t="n">
        <v>0.44</v>
      </c>
      <c r="I253" t="n">
        <v>14</v>
      </c>
      <c r="J253" t="n">
        <v>230.92</v>
      </c>
      <c r="K253" t="n">
        <v>56.94</v>
      </c>
      <c r="L253" t="n">
        <v>5.75</v>
      </c>
      <c r="M253" t="n">
        <v>3</v>
      </c>
      <c r="N253" t="n">
        <v>53.23</v>
      </c>
      <c r="O253" t="n">
        <v>28714.14</v>
      </c>
      <c r="P253" t="n">
        <v>93.63</v>
      </c>
      <c r="Q253" t="n">
        <v>1361.51</v>
      </c>
      <c r="R253" t="n">
        <v>34.97</v>
      </c>
      <c r="S253" t="n">
        <v>25.13</v>
      </c>
      <c r="T253" t="n">
        <v>4287.1</v>
      </c>
      <c r="U253" t="n">
        <v>0.72</v>
      </c>
      <c r="V253" t="n">
        <v>0.89</v>
      </c>
      <c r="W253" t="n">
        <v>1.21</v>
      </c>
      <c r="X253" t="n">
        <v>0.28</v>
      </c>
      <c r="Y253" t="n">
        <v>1</v>
      </c>
      <c r="Z253" t="n">
        <v>10</v>
      </c>
    </row>
    <row r="254">
      <c r="A254" t="n">
        <v>20</v>
      </c>
      <c r="B254" t="n">
        <v>115</v>
      </c>
      <c r="C254" t="inlineStr">
        <is>
          <t xml:space="preserve">CONCLUIDO	</t>
        </is>
      </c>
      <c r="D254" t="n">
        <v>8.8443</v>
      </c>
      <c r="E254" t="n">
        <v>11.31</v>
      </c>
      <c r="F254" t="n">
        <v>8.08</v>
      </c>
      <c r="G254" t="n">
        <v>37.27</v>
      </c>
      <c r="H254" t="n">
        <v>0.46</v>
      </c>
      <c r="I254" t="n">
        <v>13</v>
      </c>
      <c r="J254" t="n">
        <v>231.34</v>
      </c>
      <c r="K254" t="n">
        <v>56.94</v>
      </c>
      <c r="L254" t="n">
        <v>6</v>
      </c>
      <c r="M254" t="n">
        <v>1</v>
      </c>
      <c r="N254" t="n">
        <v>53.4</v>
      </c>
      <c r="O254" t="n">
        <v>28766.61</v>
      </c>
      <c r="P254" t="n">
        <v>93.09999999999999</v>
      </c>
      <c r="Q254" t="n">
        <v>1361.39</v>
      </c>
      <c r="R254" t="n">
        <v>34.24</v>
      </c>
      <c r="S254" t="n">
        <v>25.13</v>
      </c>
      <c r="T254" t="n">
        <v>3923.46</v>
      </c>
      <c r="U254" t="n">
        <v>0.73</v>
      </c>
      <c r="V254" t="n">
        <v>0.89</v>
      </c>
      <c r="W254" t="n">
        <v>1.21</v>
      </c>
      <c r="X254" t="n">
        <v>0.26</v>
      </c>
      <c r="Y254" t="n">
        <v>1</v>
      </c>
      <c r="Z254" t="n">
        <v>10</v>
      </c>
    </row>
    <row r="255">
      <c r="A255" t="n">
        <v>21</v>
      </c>
      <c r="B255" t="n">
        <v>115</v>
      </c>
      <c r="C255" t="inlineStr">
        <is>
          <t xml:space="preserve">CONCLUIDO	</t>
        </is>
      </c>
      <c r="D255" t="n">
        <v>8.843299999999999</v>
      </c>
      <c r="E255" t="n">
        <v>11.31</v>
      </c>
      <c r="F255" t="n">
        <v>8.08</v>
      </c>
      <c r="G255" t="n">
        <v>37.28</v>
      </c>
      <c r="H255" t="n">
        <v>0.48</v>
      </c>
      <c r="I255" t="n">
        <v>13</v>
      </c>
      <c r="J255" t="n">
        <v>231.77</v>
      </c>
      <c r="K255" t="n">
        <v>56.94</v>
      </c>
      <c r="L255" t="n">
        <v>6.25</v>
      </c>
      <c r="M255" t="n">
        <v>0</v>
      </c>
      <c r="N255" t="n">
        <v>53.58</v>
      </c>
      <c r="O255" t="n">
        <v>28819.14</v>
      </c>
      <c r="P255" t="n">
        <v>93.29000000000001</v>
      </c>
      <c r="Q255" t="n">
        <v>1361.39</v>
      </c>
      <c r="R255" t="n">
        <v>34.24</v>
      </c>
      <c r="S255" t="n">
        <v>25.13</v>
      </c>
      <c r="T255" t="n">
        <v>3923.38</v>
      </c>
      <c r="U255" t="n">
        <v>0.73</v>
      </c>
      <c r="V255" t="n">
        <v>0.89</v>
      </c>
      <c r="W255" t="n">
        <v>1.21</v>
      </c>
      <c r="X255" t="n">
        <v>0.26</v>
      </c>
      <c r="Y255" t="n">
        <v>1</v>
      </c>
      <c r="Z255" t="n">
        <v>10</v>
      </c>
    </row>
    <row r="256">
      <c r="A256" t="n">
        <v>0</v>
      </c>
      <c r="B256" t="n">
        <v>35</v>
      </c>
      <c r="C256" t="inlineStr">
        <is>
          <t xml:space="preserve">CONCLUIDO	</t>
        </is>
      </c>
      <c r="D256" t="n">
        <v>8.817500000000001</v>
      </c>
      <c r="E256" t="n">
        <v>11.34</v>
      </c>
      <c r="F256" t="n">
        <v>8.710000000000001</v>
      </c>
      <c r="G256" t="n">
        <v>12.15</v>
      </c>
      <c r="H256" t="n">
        <v>0.22</v>
      </c>
      <c r="I256" t="n">
        <v>43</v>
      </c>
      <c r="J256" t="n">
        <v>80.84</v>
      </c>
      <c r="K256" t="n">
        <v>35.1</v>
      </c>
      <c r="L256" t="n">
        <v>1</v>
      </c>
      <c r="M256" t="n">
        <v>18</v>
      </c>
      <c r="N256" t="n">
        <v>9.74</v>
      </c>
      <c r="O256" t="n">
        <v>10204.21</v>
      </c>
      <c r="P256" t="n">
        <v>54.74</v>
      </c>
      <c r="Q256" t="n">
        <v>1361.67</v>
      </c>
      <c r="R256" t="n">
        <v>53.25</v>
      </c>
      <c r="S256" t="n">
        <v>25.13</v>
      </c>
      <c r="T256" t="n">
        <v>13278.65</v>
      </c>
      <c r="U256" t="n">
        <v>0.47</v>
      </c>
      <c r="V256" t="n">
        <v>0.83</v>
      </c>
      <c r="W256" t="n">
        <v>1.28</v>
      </c>
      <c r="X256" t="n">
        <v>0.89</v>
      </c>
      <c r="Y256" t="n">
        <v>1</v>
      </c>
      <c r="Z256" t="n">
        <v>10</v>
      </c>
    </row>
    <row r="257">
      <c r="A257" t="n">
        <v>1</v>
      </c>
      <c r="B257" t="n">
        <v>35</v>
      </c>
      <c r="C257" t="inlineStr">
        <is>
          <t xml:space="preserve">CONCLUIDO	</t>
        </is>
      </c>
      <c r="D257" t="n">
        <v>8.903600000000001</v>
      </c>
      <c r="E257" t="n">
        <v>11.23</v>
      </c>
      <c r="F257" t="n">
        <v>8.65</v>
      </c>
      <c r="G257" t="n">
        <v>12.98</v>
      </c>
      <c r="H257" t="n">
        <v>0.27</v>
      </c>
      <c r="I257" t="n">
        <v>40</v>
      </c>
      <c r="J257" t="n">
        <v>81.14</v>
      </c>
      <c r="K257" t="n">
        <v>35.1</v>
      </c>
      <c r="L257" t="n">
        <v>1.25</v>
      </c>
      <c r="M257" t="n">
        <v>0</v>
      </c>
      <c r="N257" t="n">
        <v>9.789999999999999</v>
      </c>
      <c r="O257" t="n">
        <v>10241.25</v>
      </c>
      <c r="P257" t="n">
        <v>53.64</v>
      </c>
      <c r="Q257" t="n">
        <v>1361.46</v>
      </c>
      <c r="R257" t="n">
        <v>50.78</v>
      </c>
      <c r="S257" t="n">
        <v>25.13</v>
      </c>
      <c r="T257" t="n">
        <v>12060.95</v>
      </c>
      <c r="U257" t="n">
        <v>0.49</v>
      </c>
      <c r="V257" t="n">
        <v>0.83</v>
      </c>
      <c r="W257" t="n">
        <v>1.3</v>
      </c>
      <c r="X257" t="n">
        <v>0.83</v>
      </c>
      <c r="Y257" t="n">
        <v>1</v>
      </c>
      <c r="Z257" t="n">
        <v>10</v>
      </c>
    </row>
    <row r="258">
      <c r="A258" t="n">
        <v>0</v>
      </c>
      <c r="B258" t="n">
        <v>50</v>
      </c>
      <c r="C258" t="inlineStr">
        <is>
          <t xml:space="preserve">CONCLUIDO	</t>
        </is>
      </c>
      <c r="D258" t="n">
        <v>8.2156</v>
      </c>
      <c r="E258" t="n">
        <v>12.17</v>
      </c>
      <c r="F258" t="n">
        <v>8.91</v>
      </c>
      <c r="G258" t="n">
        <v>9.720000000000001</v>
      </c>
      <c r="H258" t="n">
        <v>0.16</v>
      </c>
      <c r="I258" t="n">
        <v>55</v>
      </c>
      <c r="J258" t="n">
        <v>107.41</v>
      </c>
      <c r="K258" t="n">
        <v>41.65</v>
      </c>
      <c r="L258" t="n">
        <v>1</v>
      </c>
      <c r="M258" t="n">
        <v>53</v>
      </c>
      <c r="N258" t="n">
        <v>14.77</v>
      </c>
      <c r="O258" t="n">
        <v>13481.73</v>
      </c>
      <c r="P258" t="n">
        <v>74.70999999999999</v>
      </c>
      <c r="Q258" t="n">
        <v>1361.56</v>
      </c>
      <c r="R258" t="n">
        <v>60.88</v>
      </c>
      <c r="S258" t="n">
        <v>25.13</v>
      </c>
      <c r="T258" t="n">
        <v>17033.92</v>
      </c>
      <c r="U258" t="n">
        <v>0.41</v>
      </c>
      <c r="V258" t="n">
        <v>0.8100000000000001</v>
      </c>
      <c r="W258" t="n">
        <v>1.26</v>
      </c>
      <c r="X258" t="n">
        <v>1.09</v>
      </c>
      <c r="Y258" t="n">
        <v>1</v>
      </c>
      <c r="Z258" t="n">
        <v>10</v>
      </c>
    </row>
    <row r="259">
      <c r="A259" t="n">
        <v>1</v>
      </c>
      <c r="B259" t="n">
        <v>50</v>
      </c>
      <c r="C259" t="inlineStr">
        <is>
          <t xml:space="preserve">CONCLUIDO	</t>
        </is>
      </c>
      <c r="D259" t="n">
        <v>8.629799999999999</v>
      </c>
      <c r="E259" t="n">
        <v>11.59</v>
      </c>
      <c r="F259" t="n">
        <v>8.640000000000001</v>
      </c>
      <c r="G259" t="n">
        <v>12.64</v>
      </c>
      <c r="H259" t="n">
        <v>0.2</v>
      </c>
      <c r="I259" t="n">
        <v>41</v>
      </c>
      <c r="J259" t="n">
        <v>107.73</v>
      </c>
      <c r="K259" t="n">
        <v>41.65</v>
      </c>
      <c r="L259" t="n">
        <v>1.25</v>
      </c>
      <c r="M259" t="n">
        <v>38</v>
      </c>
      <c r="N259" t="n">
        <v>14.83</v>
      </c>
      <c r="O259" t="n">
        <v>13520.81</v>
      </c>
      <c r="P259" t="n">
        <v>68.88</v>
      </c>
      <c r="Q259" t="n">
        <v>1361.57</v>
      </c>
      <c r="R259" t="n">
        <v>52.03</v>
      </c>
      <c r="S259" t="n">
        <v>25.13</v>
      </c>
      <c r="T259" t="n">
        <v>12680.1</v>
      </c>
      <c r="U259" t="n">
        <v>0.48</v>
      </c>
      <c r="V259" t="n">
        <v>0.83</v>
      </c>
      <c r="W259" t="n">
        <v>1.25</v>
      </c>
      <c r="X259" t="n">
        <v>0.82</v>
      </c>
      <c r="Y259" t="n">
        <v>1</v>
      </c>
      <c r="Z259" t="n">
        <v>10</v>
      </c>
    </row>
    <row r="260">
      <c r="A260" t="n">
        <v>2</v>
      </c>
      <c r="B260" t="n">
        <v>50</v>
      </c>
      <c r="C260" t="inlineStr">
        <is>
          <t xml:space="preserve">CONCLUIDO	</t>
        </is>
      </c>
      <c r="D260" t="n">
        <v>8.916399999999999</v>
      </c>
      <c r="E260" t="n">
        <v>11.22</v>
      </c>
      <c r="F260" t="n">
        <v>8.470000000000001</v>
      </c>
      <c r="G260" t="n">
        <v>15.88</v>
      </c>
      <c r="H260" t="n">
        <v>0.24</v>
      </c>
      <c r="I260" t="n">
        <v>32</v>
      </c>
      <c r="J260" t="n">
        <v>108.05</v>
      </c>
      <c r="K260" t="n">
        <v>41.65</v>
      </c>
      <c r="L260" t="n">
        <v>1.5</v>
      </c>
      <c r="M260" t="n">
        <v>23</v>
      </c>
      <c r="N260" t="n">
        <v>14.9</v>
      </c>
      <c r="O260" t="n">
        <v>13559.91</v>
      </c>
      <c r="P260" t="n">
        <v>63.74</v>
      </c>
      <c r="Q260" t="n">
        <v>1361.49</v>
      </c>
      <c r="R260" t="n">
        <v>46.54</v>
      </c>
      <c r="S260" t="n">
        <v>25.13</v>
      </c>
      <c r="T260" t="n">
        <v>9982.860000000001</v>
      </c>
      <c r="U260" t="n">
        <v>0.54</v>
      </c>
      <c r="V260" t="n">
        <v>0.85</v>
      </c>
      <c r="W260" t="n">
        <v>1.24</v>
      </c>
      <c r="X260" t="n">
        <v>0.65</v>
      </c>
      <c r="Y260" t="n">
        <v>1</v>
      </c>
      <c r="Z260" t="n">
        <v>10</v>
      </c>
    </row>
    <row r="261">
      <c r="A261" t="n">
        <v>3</v>
      </c>
      <c r="B261" t="n">
        <v>50</v>
      </c>
      <c r="C261" t="inlineStr">
        <is>
          <t xml:space="preserve">CONCLUIDO	</t>
        </is>
      </c>
      <c r="D261" t="n">
        <v>9.0045</v>
      </c>
      <c r="E261" t="n">
        <v>11.11</v>
      </c>
      <c r="F261" t="n">
        <v>8.43</v>
      </c>
      <c r="G261" t="n">
        <v>17.43</v>
      </c>
      <c r="H261" t="n">
        <v>0.28</v>
      </c>
      <c r="I261" t="n">
        <v>29</v>
      </c>
      <c r="J261" t="n">
        <v>108.37</v>
      </c>
      <c r="K261" t="n">
        <v>41.65</v>
      </c>
      <c r="L261" t="n">
        <v>1.75</v>
      </c>
      <c r="M261" t="n">
        <v>6</v>
      </c>
      <c r="N261" t="n">
        <v>14.97</v>
      </c>
      <c r="O261" t="n">
        <v>13599.17</v>
      </c>
      <c r="P261" t="n">
        <v>62.04</v>
      </c>
      <c r="Q261" t="n">
        <v>1361.58</v>
      </c>
      <c r="R261" t="n">
        <v>44.64</v>
      </c>
      <c r="S261" t="n">
        <v>25.13</v>
      </c>
      <c r="T261" t="n">
        <v>9045.629999999999</v>
      </c>
      <c r="U261" t="n">
        <v>0.5600000000000001</v>
      </c>
      <c r="V261" t="n">
        <v>0.85</v>
      </c>
      <c r="W261" t="n">
        <v>1.25</v>
      </c>
      <c r="X261" t="n">
        <v>0.6</v>
      </c>
      <c r="Y261" t="n">
        <v>1</v>
      </c>
      <c r="Z261" t="n">
        <v>10</v>
      </c>
    </row>
    <row r="262">
      <c r="A262" t="n">
        <v>4</v>
      </c>
      <c r="B262" t="n">
        <v>50</v>
      </c>
      <c r="C262" t="inlineStr">
        <is>
          <t xml:space="preserve">CONCLUIDO	</t>
        </is>
      </c>
      <c r="D262" t="n">
        <v>9.009</v>
      </c>
      <c r="E262" t="n">
        <v>11.1</v>
      </c>
      <c r="F262" t="n">
        <v>8.42</v>
      </c>
      <c r="G262" t="n">
        <v>17.42</v>
      </c>
      <c r="H262" t="n">
        <v>0.32</v>
      </c>
      <c r="I262" t="n">
        <v>29</v>
      </c>
      <c r="J262" t="n">
        <v>108.68</v>
      </c>
      <c r="K262" t="n">
        <v>41.65</v>
      </c>
      <c r="L262" t="n">
        <v>2</v>
      </c>
      <c r="M262" t="n">
        <v>0</v>
      </c>
      <c r="N262" t="n">
        <v>15.03</v>
      </c>
      <c r="O262" t="n">
        <v>13638.32</v>
      </c>
      <c r="P262" t="n">
        <v>61.8</v>
      </c>
      <c r="Q262" t="n">
        <v>1361.42</v>
      </c>
      <c r="R262" t="n">
        <v>44.33</v>
      </c>
      <c r="S262" t="n">
        <v>25.13</v>
      </c>
      <c r="T262" t="n">
        <v>8892.889999999999</v>
      </c>
      <c r="U262" t="n">
        <v>0.57</v>
      </c>
      <c r="V262" t="n">
        <v>0.85</v>
      </c>
      <c r="W262" t="n">
        <v>1.26</v>
      </c>
      <c r="X262" t="n">
        <v>0.6</v>
      </c>
      <c r="Y262" t="n">
        <v>1</v>
      </c>
      <c r="Z262" t="n">
        <v>10</v>
      </c>
    </row>
    <row r="263">
      <c r="A263" t="n">
        <v>0</v>
      </c>
      <c r="B263" t="n">
        <v>25</v>
      </c>
      <c r="C263" t="inlineStr">
        <is>
          <t xml:space="preserve">CONCLUIDO	</t>
        </is>
      </c>
      <c r="D263" t="n">
        <v>8.641400000000001</v>
      </c>
      <c r="E263" t="n">
        <v>11.57</v>
      </c>
      <c r="F263" t="n">
        <v>9</v>
      </c>
      <c r="G263" t="n">
        <v>9.640000000000001</v>
      </c>
      <c r="H263" t="n">
        <v>0.28</v>
      </c>
      <c r="I263" t="n">
        <v>56</v>
      </c>
      <c r="J263" t="n">
        <v>61.76</v>
      </c>
      <c r="K263" t="n">
        <v>28.92</v>
      </c>
      <c r="L263" t="n">
        <v>1</v>
      </c>
      <c r="M263" t="n">
        <v>0</v>
      </c>
      <c r="N263" t="n">
        <v>6.84</v>
      </c>
      <c r="O263" t="n">
        <v>7851.41</v>
      </c>
      <c r="P263" t="n">
        <v>47.47</v>
      </c>
      <c r="Q263" t="n">
        <v>1361.71</v>
      </c>
      <c r="R263" t="n">
        <v>61.07</v>
      </c>
      <c r="S263" t="n">
        <v>25.13</v>
      </c>
      <c r="T263" t="n">
        <v>17127.7</v>
      </c>
      <c r="U263" t="n">
        <v>0.41</v>
      </c>
      <c r="V263" t="n">
        <v>0.8</v>
      </c>
      <c r="W263" t="n">
        <v>1.34</v>
      </c>
      <c r="X263" t="n">
        <v>1.18</v>
      </c>
      <c r="Y263" t="n">
        <v>1</v>
      </c>
      <c r="Z263" t="n">
        <v>10</v>
      </c>
    </row>
    <row r="264">
      <c r="A264" t="n">
        <v>0</v>
      </c>
      <c r="B264" t="n">
        <v>85</v>
      </c>
      <c r="C264" t="inlineStr">
        <is>
          <t xml:space="preserve">CONCLUIDO	</t>
        </is>
      </c>
      <c r="D264" t="n">
        <v>6.7868</v>
      </c>
      <c r="E264" t="n">
        <v>14.73</v>
      </c>
      <c r="F264" t="n">
        <v>9.52</v>
      </c>
      <c r="G264" t="n">
        <v>6.8</v>
      </c>
      <c r="H264" t="n">
        <v>0.11</v>
      </c>
      <c r="I264" t="n">
        <v>84</v>
      </c>
      <c r="J264" t="n">
        <v>167.88</v>
      </c>
      <c r="K264" t="n">
        <v>51.39</v>
      </c>
      <c r="L264" t="n">
        <v>1</v>
      </c>
      <c r="M264" t="n">
        <v>82</v>
      </c>
      <c r="N264" t="n">
        <v>30.49</v>
      </c>
      <c r="O264" t="n">
        <v>20939.59</v>
      </c>
      <c r="P264" t="n">
        <v>115.42</v>
      </c>
      <c r="Q264" t="n">
        <v>1361.84</v>
      </c>
      <c r="R264" t="n">
        <v>79.34999999999999</v>
      </c>
      <c r="S264" t="n">
        <v>25.13</v>
      </c>
      <c r="T264" t="n">
        <v>26126.68</v>
      </c>
      <c r="U264" t="n">
        <v>0.32</v>
      </c>
      <c r="V264" t="n">
        <v>0.76</v>
      </c>
      <c r="W264" t="n">
        <v>1.32</v>
      </c>
      <c r="X264" t="n">
        <v>1.69</v>
      </c>
      <c r="Y264" t="n">
        <v>1</v>
      </c>
      <c r="Z264" t="n">
        <v>10</v>
      </c>
    </row>
    <row r="265">
      <c r="A265" t="n">
        <v>1</v>
      </c>
      <c r="B265" t="n">
        <v>85</v>
      </c>
      <c r="C265" t="inlineStr">
        <is>
          <t xml:space="preserve">CONCLUIDO	</t>
        </is>
      </c>
      <c r="D265" t="n">
        <v>7.3576</v>
      </c>
      <c r="E265" t="n">
        <v>13.59</v>
      </c>
      <c r="F265" t="n">
        <v>9.08</v>
      </c>
      <c r="G265" t="n">
        <v>8.65</v>
      </c>
      <c r="H265" t="n">
        <v>0.13</v>
      </c>
      <c r="I265" t="n">
        <v>63</v>
      </c>
      <c r="J265" t="n">
        <v>168.25</v>
      </c>
      <c r="K265" t="n">
        <v>51.39</v>
      </c>
      <c r="L265" t="n">
        <v>1.25</v>
      </c>
      <c r="M265" t="n">
        <v>61</v>
      </c>
      <c r="N265" t="n">
        <v>30.6</v>
      </c>
      <c r="O265" t="n">
        <v>20984.25</v>
      </c>
      <c r="P265" t="n">
        <v>108.16</v>
      </c>
      <c r="Q265" t="n">
        <v>1361.83</v>
      </c>
      <c r="R265" t="n">
        <v>65.93000000000001</v>
      </c>
      <c r="S265" t="n">
        <v>25.13</v>
      </c>
      <c r="T265" t="n">
        <v>19518.55</v>
      </c>
      <c r="U265" t="n">
        <v>0.38</v>
      </c>
      <c r="V265" t="n">
        <v>0.79</v>
      </c>
      <c r="W265" t="n">
        <v>1.28</v>
      </c>
      <c r="X265" t="n">
        <v>1.26</v>
      </c>
      <c r="Y265" t="n">
        <v>1</v>
      </c>
      <c r="Z265" t="n">
        <v>10</v>
      </c>
    </row>
    <row r="266">
      <c r="A266" t="n">
        <v>2</v>
      </c>
      <c r="B266" t="n">
        <v>85</v>
      </c>
      <c r="C266" t="inlineStr">
        <is>
          <t xml:space="preserve">CONCLUIDO	</t>
        </is>
      </c>
      <c r="D266" t="n">
        <v>7.7223</v>
      </c>
      <c r="E266" t="n">
        <v>12.95</v>
      </c>
      <c r="F266" t="n">
        <v>8.85</v>
      </c>
      <c r="G266" t="n">
        <v>10.41</v>
      </c>
      <c r="H266" t="n">
        <v>0.16</v>
      </c>
      <c r="I266" t="n">
        <v>51</v>
      </c>
      <c r="J266" t="n">
        <v>168.61</v>
      </c>
      <c r="K266" t="n">
        <v>51.39</v>
      </c>
      <c r="L266" t="n">
        <v>1.5</v>
      </c>
      <c r="M266" t="n">
        <v>49</v>
      </c>
      <c r="N266" t="n">
        <v>30.71</v>
      </c>
      <c r="O266" t="n">
        <v>21028.94</v>
      </c>
      <c r="P266" t="n">
        <v>103.34</v>
      </c>
      <c r="Q266" t="n">
        <v>1361.66</v>
      </c>
      <c r="R266" t="n">
        <v>58.4</v>
      </c>
      <c r="S266" t="n">
        <v>25.13</v>
      </c>
      <c r="T266" t="n">
        <v>15814.07</v>
      </c>
      <c r="U266" t="n">
        <v>0.43</v>
      </c>
      <c r="V266" t="n">
        <v>0.8100000000000001</v>
      </c>
      <c r="W266" t="n">
        <v>1.27</v>
      </c>
      <c r="X266" t="n">
        <v>1.03</v>
      </c>
      <c r="Y266" t="n">
        <v>1</v>
      </c>
      <c r="Z266" t="n">
        <v>10</v>
      </c>
    </row>
    <row r="267">
      <c r="A267" t="n">
        <v>3</v>
      </c>
      <c r="B267" t="n">
        <v>85</v>
      </c>
      <c r="C267" t="inlineStr">
        <is>
          <t xml:space="preserve">CONCLUIDO	</t>
        </is>
      </c>
      <c r="D267" t="n">
        <v>8.036300000000001</v>
      </c>
      <c r="E267" t="n">
        <v>12.44</v>
      </c>
      <c r="F267" t="n">
        <v>8.65</v>
      </c>
      <c r="G267" t="n">
        <v>12.35</v>
      </c>
      <c r="H267" t="n">
        <v>0.18</v>
      </c>
      <c r="I267" t="n">
        <v>42</v>
      </c>
      <c r="J267" t="n">
        <v>168.97</v>
      </c>
      <c r="K267" t="n">
        <v>51.39</v>
      </c>
      <c r="L267" t="n">
        <v>1.75</v>
      </c>
      <c r="M267" t="n">
        <v>40</v>
      </c>
      <c r="N267" t="n">
        <v>30.83</v>
      </c>
      <c r="O267" t="n">
        <v>21073.68</v>
      </c>
      <c r="P267" t="n">
        <v>99.09999999999999</v>
      </c>
      <c r="Q267" t="n">
        <v>1361.67</v>
      </c>
      <c r="R267" t="n">
        <v>52.44</v>
      </c>
      <c r="S267" t="n">
        <v>25.13</v>
      </c>
      <c r="T267" t="n">
        <v>12880.59</v>
      </c>
      <c r="U267" t="n">
        <v>0.48</v>
      </c>
      <c r="V267" t="n">
        <v>0.83</v>
      </c>
      <c r="W267" t="n">
        <v>1.25</v>
      </c>
      <c r="X267" t="n">
        <v>0.83</v>
      </c>
      <c r="Y267" t="n">
        <v>1</v>
      </c>
      <c r="Z267" t="n">
        <v>10</v>
      </c>
    </row>
    <row r="268">
      <c r="A268" t="n">
        <v>4</v>
      </c>
      <c r="B268" t="n">
        <v>85</v>
      </c>
      <c r="C268" t="inlineStr">
        <is>
          <t xml:space="preserve">CONCLUIDO	</t>
        </is>
      </c>
      <c r="D268" t="n">
        <v>8.242100000000001</v>
      </c>
      <c r="E268" t="n">
        <v>12.13</v>
      </c>
      <c r="F268" t="n">
        <v>8.539999999999999</v>
      </c>
      <c r="G268" t="n">
        <v>14.23</v>
      </c>
      <c r="H268" t="n">
        <v>0.21</v>
      </c>
      <c r="I268" t="n">
        <v>36</v>
      </c>
      <c r="J268" t="n">
        <v>169.33</v>
      </c>
      <c r="K268" t="n">
        <v>51.39</v>
      </c>
      <c r="L268" t="n">
        <v>2</v>
      </c>
      <c r="M268" t="n">
        <v>34</v>
      </c>
      <c r="N268" t="n">
        <v>30.94</v>
      </c>
      <c r="O268" t="n">
        <v>21118.46</v>
      </c>
      <c r="P268" t="n">
        <v>95.44</v>
      </c>
      <c r="Q268" t="n">
        <v>1361.52</v>
      </c>
      <c r="R268" t="n">
        <v>48.9</v>
      </c>
      <c r="S268" t="n">
        <v>25.13</v>
      </c>
      <c r="T268" t="n">
        <v>11141.04</v>
      </c>
      <c r="U268" t="n">
        <v>0.51</v>
      </c>
      <c r="V268" t="n">
        <v>0.84</v>
      </c>
      <c r="W268" t="n">
        <v>1.24</v>
      </c>
      <c r="X268" t="n">
        <v>0.72</v>
      </c>
      <c r="Y268" t="n">
        <v>1</v>
      </c>
      <c r="Z268" t="n">
        <v>10</v>
      </c>
    </row>
    <row r="269">
      <c r="A269" t="n">
        <v>5</v>
      </c>
      <c r="B269" t="n">
        <v>85</v>
      </c>
      <c r="C269" t="inlineStr">
        <is>
          <t xml:space="preserve">CONCLUIDO	</t>
        </is>
      </c>
      <c r="D269" t="n">
        <v>8.442600000000001</v>
      </c>
      <c r="E269" t="n">
        <v>11.84</v>
      </c>
      <c r="F269" t="n">
        <v>8.42</v>
      </c>
      <c r="G269" t="n">
        <v>16.3</v>
      </c>
      <c r="H269" t="n">
        <v>0.24</v>
      </c>
      <c r="I269" t="n">
        <v>31</v>
      </c>
      <c r="J269" t="n">
        <v>169.7</v>
      </c>
      <c r="K269" t="n">
        <v>51.39</v>
      </c>
      <c r="L269" t="n">
        <v>2.25</v>
      </c>
      <c r="M269" t="n">
        <v>29</v>
      </c>
      <c r="N269" t="n">
        <v>31.05</v>
      </c>
      <c r="O269" t="n">
        <v>21163.27</v>
      </c>
      <c r="P269" t="n">
        <v>92.22</v>
      </c>
      <c r="Q269" t="n">
        <v>1361.43</v>
      </c>
      <c r="R269" t="n">
        <v>45.47</v>
      </c>
      <c r="S269" t="n">
        <v>25.13</v>
      </c>
      <c r="T269" t="n">
        <v>9450.84</v>
      </c>
      <c r="U269" t="n">
        <v>0.55</v>
      </c>
      <c r="V269" t="n">
        <v>0.85</v>
      </c>
      <c r="W269" t="n">
        <v>1.23</v>
      </c>
      <c r="X269" t="n">
        <v>0.6</v>
      </c>
      <c r="Y269" t="n">
        <v>1</v>
      </c>
      <c r="Z269" t="n">
        <v>10</v>
      </c>
    </row>
    <row r="270">
      <c r="A270" t="n">
        <v>6</v>
      </c>
      <c r="B270" t="n">
        <v>85</v>
      </c>
      <c r="C270" t="inlineStr">
        <is>
          <t xml:space="preserve">CONCLUIDO	</t>
        </is>
      </c>
      <c r="D270" t="n">
        <v>8.587400000000001</v>
      </c>
      <c r="E270" t="n">
        <v>11.64</v>
      </c>
      <c r="F270" t="n">
        <v>8.359999999999999</v>
      </c>
      <c r="G270" t="n">
        <v>18.57</v>
      </c>
      <c r="H270" t="n">
        <v>0.26</v>
      </c>
      <c r="I270" t="n">
        <v>27</v>
      </c>
      <c r="J270" t="n">
        <v>170.06</v>
      </c>
      <c r="K270" t="n">
        <v>51.39</v>
      </c>
      <c r="L270" t="n">
        <v>2.5</v>
      </c>
      <c r="M270" t="n">
        <v>25</v>
      </c>
      <c r="N270" t="n">
        <v>31.17</v>
      </c>
      <c r="O270" t="n">
        <v>21208.12</v>
      </c>
      <c r="P270" t="n">
        <v>89.78</v>
      </c>
      <c r="Q270" t="n">
        <v>1361.43</v>
      </c>
      <c r="R270" t="n">
        <v>43.45</v>
      </c>
      <c r="S270" t="n">
        <v>25.13</v>
      </c>
      <c r="T270" t="n">
        <v>8462.379999999999</v>
      </c>
      <c r="U270" t="n">
        <v>0.58</v>
      </c>
      <c r="V270" t="n">
        <v>0.86</v>
      </c>
      <c r="W270" t="n">
        <v>1.22</v>
      </c>
      <c r="X270" t="n">
        <v>0.54</v>
      </c>
      <c r="Y270" t="n">
        <v>1</v>
      </c>
      <c r="Z270" t="n">
        <v>10</v>
      </c>
    </row>
    <row r="271">
      <c r="A271" t="n">
        <v>7</v>
      </c>
      <c r="B271" t="n">
        <v>85</v>
      </c>
      <c r="C271" t="inlineStr">
        <is>
          <t xml:space="preserve">CONCLUIDO	</t>
        </is>
      </c>
      <c r="D271" t="n">
        <v>8.7133</v>
      </c>
      <c r="E271" t="n">
        <v>11.48</v>
      </c>
      <c r="F271" t="n">
        <v>8.289999999999999</v>
      </c>
      <c r="G271" t="n">
        <v>20.73</v>
      </c>
      <c r="H271" t="n">
        <v>0.29</v>
      </c>
      <c r="I271" t="n">
        <v>24</v>
      </c>
      <c r="J271" t="n">
        <v>170.42</v>
      </c>
      <c r="K271" t="n">
        <v>51.39</v>
      </c>
      <c r="L271" t="n">
        <v>2.75</v>
      </c>
      <c r="M271" t="n">
        <v>22</v>
      </c>
      <c r="N271" t="n">
        <v>31.28</v>
      </c>
      <c r="O271" t="n">
        <v>21253.01</v>
      </c>
      <c r="P271" t="n">
        <v>86.55</v>
      </c>
      <c r="Q271" t="n">
        <v>1361.53</v>
      </c>
      <c r="R271" t="n">
        <v>41.44</v>
      </c>
      <c r="S271" t="n">
        <v>25.13</v>
      </c>
      <c r="T271" t="n">
        <v>7469.8</v>
      </c>
      <c r="U271" t="n">
        <v>0.61</v>
      </c>
      <c r="V271" t="n">
        <v>0.87</v>
      </c>
      <c r="W271" t="n">
        <v>1.22</v>
      </c>
      <c r="X271" t="n">
        <v>0.47</v>
      </c>
      <c r="Y271" t="n">
        <v>1</v>
      </c>
      <c r="Z271" t="n">
        <v>10</v>
      </c>
    </row>
    <row r="272">
      <c r="A272" t="n">
        <v>8</v>
      </c>
      <c r="B272" t="n">
        <v>85</v>
      </c>
      <c r="C272" t="inlineStr">
        <is>
          <t xml:space="preserve">CONCLUIDO	</t>
        </is>
      </c>
      <c r="D272" t="n">
        <v>8.847200000000001</v>
      </c>
      <c r="E272" t="n">
        <v>11.3</v>
      </c>
      <c r="F272" t="n">
        <v>8.220000000000001</v>
      </c>
      <c r="G272" t="n">
        <v>23.48</v>
      </c>
      <c r="H272" t="n">
        <v>0.31</v>
      </c>
      <c r="I272" t="n">
        <v>21</v>
      </c>
      <c r="J272" t="n">
        <v>170.79</v>
      </c>
      <c r="K272" t="n">
        <v>51.39</v>
      </c>
      <c r="L272" t="n">
        <v>3</v>
      </c>
      <c r="M272" t="n">
        <v>18</v>
      </c>
      <c r="N272" t="n">
        <v>31.4</v>
      </c>
      <c r="O272" t="n">
        <v>21297.94</v>
      </c>
      <c r="P272" t="n">
        <v>83.33</v>
      </c>
      <c r="Q272" t="n">
        <v>1361.52</v>
      </c>
      <c r="R272" t="n">
        <v>39.07</v>
      </c>
      <c r="S272" t="n">
        <v>25.13</v>
      </c>
      <c r="T272" t="n">
        <v>6299.35</v>
      </c>
      <c r="U272" t="n">
        <v>0.64</v>
      </c>
      <c r="V272" t="n">
        <v>0.88</v>
      </c>
      <c r="W272" t="n">
        <v>1.21</v>
      </c>
      <c r="X272" t="n">
        <v>0.4</v>
      </c>
      <c r="Y272" t="n">
        <v>1</v>
      </c>
      <c r="Z272" t="n">
        <v>10</v>
      </c>
    </row>
    <row r="273">
      <c r="A273" t="n">
        <v>9</v>
      </c>
      <c r="B273" t="n">
        <v>85</v>
      </c>
      <c r="C273" t="inlineStr">
        <is>
          <t xml:space="preserve">CONCLUIDO	</t>
        </is>
      </c>
      <c r="D273" t="n">
        <v>8.923500000000001</v>
      </c>
      <c r="E273" t="n">
        <v>11.21</v>
      </c>
      <c r="F273" t="n">
        <v>8.19</v>
      </c>
      <c r="G273" t="n">
        <v>25.86</v>
      </c>
      <c r="H273" t="n">
        <v>0.34</v>
      </c>
      <c r="I273" t="n">
        <v>19</v>
      </c>
      <c r="J273" t="n">
        <v>171.15</v>
      </c>
      <c r="K273" t="n">
        <v>51.39</v>
      </c>
      <c r="L273" t="n">
        <v>3.25</v>
      </c>
      <c r="M273" t="n">
        <v>15</v>
      </c>
      <c r="N273" t="n">
        <v>31.51</v>
      </c>
      <c r="O273" t="n">
        <v>21342.91</v>
      </c>
      <c r="P273" t="n">
        <v>80</v>
      </c>
      <c r="Q273" t="n">
        <v>1361.34</v>
      </c>
      <c r="R273" t="n">
        <v>38.08</v>
      </c>
      <c r="S273" t="n">
        <v>25.13</v>
      </c>
      <c r="T273" t="n">
        <v>5813.46</v>
      </c>
      <c r="U273" t="n">
        <v>0.66</v>
      </c>
      <c r="V273" t="n">
        <v>0.88</v>
      </c>
      <c r="W273" t="n">
        <v>1.21</v>
      </c>
      <c r="X273" t="n">
        <v>0.37</v>
      </c>
      <c r="Y273" t="n">
        <v>1</v>
      </c>
      <c r="Z273" t="n">
        <v>10</v>
      </c>
    </row>
    <row r="274">
      <c r="A274" t="n">
        <v>10</v>
      </c>
      <c r="B274" t="n">
        <v>85</v>
      </c>
      <c r="C274" t="inlineStr">
        <is>
          <t xml:space="preserve">CONCLUIDO	</t>
        </is>
      </c>
      <c r="D274" t="n">
        <v>8.9633</v>
      </c>
      <c r="E274" t="n">
        <v>11.16</v>
      </c>
      <c r="F274" t="n">
        <v>8.17</v>
      </c>
      <c r="G274" t="n">
        <v>27.25</v>
      </c>
      <c r="H274" t="n">
        <v>0.36</v>
      </c>
      <c r="I274" t="n">
        <v>18</v>
      </c>
      <c r="J274" t="n">
        <v>171.52</v>
      </c>
      <c r="K274" t="n">
        <v>51.39</v>
      </c>
      <c r="L274" t="n">
        <v>3.5</v>
      </c>
      <c r="M274" t="n">
        <v>6</v>
      </c>
      <c r="N274" t="n">
        <v>31.63</v>
      </c>
      <c r="O274" t="n">
        <v>21387.92</v>
      </c>
      <c r="P274" t="n">
        <v>78.58</v>
      </c>
      <c r="Q274" t="n">
        <v>1361.4</v>
      </c>
      <c r="R274" t="n">
        <v>37.26</v>
      </c>
      <c r="S274" t="n">
        <v>25.13</v>
      </c>
      <c r="T274" t="n">
        <v>5410.47</v>
      </c>
      <c r="U274" t="n">
        <v>0.67</v>
      </c>
      <c r="V274" t="n">
        <v>0.88</v>
      </c>
      <c r="W274" t="n">
        <v>1.22</v>
      </c>
      <c r="X274" t="n">
        <v>0.35</v>
      </c>
      <c r="Y274" t="n">
        <v>1</v>
      </c>
      <c r="Z274" t="n">
        <v>10</v>
      </c>
    </row>
    <row r="275">
      <c r="A275" t="n">
        <v>11</v>
      </c>
      <c r="B275" t="n">
        <v>85</v>
      </c>
      <c r="C275" t="inlineStr">
        <is>
          <t xml:space="preserve">CONCLUIDO	</t>
        </is>
      </c>
      <c r="D275" t="n">
        <v>8.9552</v>
      </c>
      <c r="E275" t="n">
        <v>11.17</v>
      </c>
      <c r="F275" t="n">
        <v>8.18</v>
      </c>
      <c r="G275" t="n">
        <v>27.28</v>
      </c>
      <c r="H275" t="n">
        <v>0.39</v>
      </c>
      <c r="I275" t="n">
        <v>18</v>
      </c>
      <c r="J275" t="n">
        <v>171.88</v>
      </c>
      <c r="K275" t="n">
        <v>51.39</v>
      </c>
      <c r="L275" t="n">
        <v>3.75</v>
      </c>
      <c r="M275" t="n">
        <v>3</v>
      </c>
      <c r="N275" t="n">
        <v>31.74</v>
      </c>
      <c r="O275" t="n">
        <v>21432.96</v>
      </c>
      <c r="P275" t="n">
        <v>78.14</v>
      </c>
      <c r="Q275" t="n">
        <v>1361.4</v>
      </c>
      <c r="R275" t="n">
        <v>37.49</v>
      </c>
      <c r="S275" t="n">
        <v>25.13</v>
      </c>
      <c r="T275" t="n">
        <v>5523.87</v>
      </c>
      <c r="U275" t="n">
        <v>0.67</v>
      </c>
      <c r="V275" t="n">
        <v>0.88</v>
      </c>
      <c r="W275" t="n">
        <v>1.23</v>
      </c>
      <c r="X275" t="n">
        <v>0.36</v>
      </c>
      <c r="Y275" t="n">
        <v>1</v>
      </c>
      <c r="Z275" t="n">
        <v>10</v>
      </c>
    </row>
    <row r="276">
      <c r="A276" t="n">
        <v>12</v>
      </c>
      <c r="B276" t="n">
        <v>85</v>
      </c>
      <c r="C276" t="inlineStr">
        <is>
          <t xml:space="preserve">CONCLUIDO	</t>
        </is>
      </c>
      <c r="D276" t="n">
        <v>8.9457</v>
      </c>
      <c r="E276" t="n">
        <v>11.18</v>
      </c>
      <c r="F276" t="n">
        <v>8.199999999999999</v>
      </c>
      <c r="G276" t="n">
        <v>27.32</v>
      </c>
      <c r="H276" t="n">
        <v>0.41</v>
      </c>
      <c r="I276" t="n">
        <v>18</v>
      </c>
      <c r="J276" t="n">
        <v>172.25</v>
      </c>
      <c r="K276" t="n">
        <v>51.39</v>
      </c>
      <c r="L276" t="n">
        <v>4</v>
      </c>
      <c r="M276" t="n">
        <v>0</v>
      </c>
      <c r="N276" t="n">
        <v>31.86</v>
      </c>
      <c r="O276" t="n">
        <v>21478.05</v>
      </c>
      <c r="P276" t="n">
        <v>78.14</v>
      </c>
      <c r="Q276" t="n">
        <v>1361.53</v>
      </c>
      <c r="R276" t="n">
        <v>37.68</v>
      </c>
      <c r="S276" t="n">
        <v>25.13</v>
      </c>
      <c r="T276" t="n">
        <v>5622.23</v>
      </c>
      <c r="U276" t="n">
        <v>0.67</v>
      </c>
      <c r="V276" t="n">
        <v>0.88</v>
      </c>
      <c r="W276" t="n">
        <v>1.23</v>
      </c>
      <c r="X276" t="n">
        <v>0.38</v>
      </c>
      <c r="Y276" t="n">
        <v>1</v>
      </c>
      <c r="Z276" t="n">
        <v>10</v>
      </c>
    </row>
    <row r="277">
      <c r="A277" t="n">
        <v>0</v>
      </c>
      <c r="B277" t="n">
        <v>20</v>
      </c>
      <c r="C277" t="inlineStr">
        <is>
          <t xml:space="preserve">CONCLUIDO	</t>
        </is>
      </c>
      <c r="D277" t="n">
        <v>8.4252</v>
      </c>
      <c r="E277" t="n">
        <v>11.87</v>
      </c>
      <c r="F277" t="n">
        <v>9.279999999999999</v>
      </c>
      <c r="G277" t="n">
        <v>8.07</v>
      </c>
      <c r="H277" t="n">
        <v>0.34</v>
      </c>
      <c r="I277" t="n">
        <v>69</v>
      </c>
      <c r="J277" t="n">
        <v>51.33</v>
      </c>
      <c r="K277" t="n">
        <v>24.83</v>
      </c>
      <c r="L277" t="n">
        <v>1</v>
      </c>
      <c r="M277" t="n">
        <v>0</v>
      </c>
      <c r="N277" t="n">
        <v>5.51</v>
      </c>
      <c r="O277" t="n">
        <v>6564.78</v>
      </c>
      <c r="P277" t="n">
        <v>43.5</v>
      </c>
      <c r="Q277" t="n">
        <v>1361.35</v>
      </c>
      <c r="R277" t="n">
        <v>69.18000000000001</v>
      </c>
      <c r="S277" t="n">
        <v>25.13</v>
      </c>
      <c r="T277" t="n">
        <v>21113.58</v>
      </c>
      <c r="U277" t="n">
        <v>0.36</v>
      </c>
      <c r="V277" t="n">
        <v>0.78</v>
      </c>
      <c r="W277" t="n">
        <v>1.38</v>
      </c>
      <c r="X277" t="n">
        <v>1.46</v>
      </c>
      <c r="Y277" t="n">
        <v>1</v>
      </c>
      <c r="Z277" t="n">
        <v>10</v>
      </c>
    </row>
    <row r="278">
      <c r="A278" t="n">
        <v>0</v>
      </c>
      <c r="B278" t="n">
        <v>120</v>
      </c>
      <c r="C278" t="inlineStr">
        <is>
          <t xml:space="preserve">CONCLUIDO	</t>
        </is>
      </c>
      <c r="D278" t="n">
        <v>5.5782</v>
      </c>
      <c r="E278" t="n">
        <v>17.93</v>
      </c>
      <c r="F278" t="n">
        <v>10.12</v>
      </c>
      <c r="G278" t="n">
        <v>5.42</v>
      </c>
      <c r="H278" t="n">
        <v>0.08</v>
      </c>
      <c r="I278" t="n">
        <v>112</v>
      </c>
      <c r="J278" t="n">
        <v>232.68</v>
      </c>
      <c r="K278" t="n">
        <v>57.72</v>
      </c>
      <c r="L278" t="n">
        <v>1</v>
      </c>
      <c r="M278" t="n">
        <v>110</v>
      </c>
      <c r="N278" t="n">
        <v>53.95</v>
      </c>
      <c r="O278" t="n">
        <v>28931.02</v>
      </c>
      <c r="P278" t="n">
        <v>154.55</v>
      </c>
      <c r="Q278" t="n">
        <v>1361.65</v>
      </c>
      <c r="R278" t="n">
        <v>98.27</v>
      </c>
      <c r="S278" t="n">
        <v>25.13</v>
      </c>
      <c r="T278" t="n">
        <v>35445.62</v>
      </c>
      <c r="U278" t="n">
        <v>0.26</v>
      </c>
      <c r="V278" t="n">
        <v>0.71</v>
      </c>
      <c r="W278" t="n">
        <v>1.37</v>
      </c>
      <c r="X278" t="n">
        <v>2.29</v>
      </c>
      <c r="Y278" t="n">
        <v>1</v>
      </c>
      <c r="Z278" t="n">
        <v>10</v>
      </c>
    </row>
    <row r="279">
      <c r="A279" t="n">
        <v>1</v>
      </c>
      <c r="B279" t="n">
        <v>120</v>
      </c>
      <c r="C279" t="inlineStr">
        <is>
          <t xml:space="preserve">CONCLUIDO	</t>
        </is>
      </c>
      <c r="D279" t="n">
        <v>6.2283</v>
      </c>
      <c r="E279" t="n">
        <v>16.06</v>
      </c>
      <c r="F279" t="n">
        <v>9.52</v>
      </c>
      <c r="G279" t="n">
        <v>6.8</v>
      </c>
      <c r="H279" t="n">
        <v>0.1</v>
      </c>
      <c r="I279" t="n">
        <v>84</v>
      </c>
      <c r="J279" t="n">
        <v>233.1</v>
      </c>
      <c r="K279" t="n">
        <v>57.72</v>
      </c>
      <c r="L279" t="n">
        <v>1.25</v>
      </c>
      <c r="M279" t="n">
        <v>82</v>
      </c>
      <c r="N279" t="n">
        <v>54.13</v>
      </c>
      <c r="O279" t="n">
        <v>28983.75</v>
      </c>
      <c r="P279" t="n">
        <v>144.12</v>
      </c>
      <c r="Q279" t="n">
        <v>1361.69</v>
      </c>
      <c r="R279" t="n">
        <v>79.54000000000001</v>
      </c>
      <c r="S279" t="n">
        <v>25.13</v>
      </c>
      <c r="T279" t="n">
        <v>26221.99</v>
      </c>
      <c r="U279" t="n">
        <v>0.32</v>
      </c>
      <c r="V279" t="n">
        <v>0.76</v>
      </c>
      <c r="W279" t="n">
        <v>1.32</v>
      </c>
      <c r="X279" t="n">
        <v>1.7</v>
      </c>
      <c r="Y279" t="n">
        <v>1</v>
      </c>
      <c r="Z279" t="n">
        <v>10</v>
      </c>
    </row>
    <row r="280">
      <c r="A280" t="n">
        <v>2</v>
      </c>
      <c r="B280" t="n">
        <v>120</v>
      </c>
      <c r="C280" t="inlineStr">
        <is>
          <t xml:space="preserve">CONCLUIDO	</t>
        </is>
      </c>
      <c r="D280" t="n">
        <v>6.7014</v>
      </c>
      <c r="E280" t="n">
        <v>14.92</v>
      </c>
      <c r="F280" t="n">
        <v>9.16</v>
      </c>
      <c r="G280" t="n">
        <v>8.199999999999999</v>
      </c>
      <c r="H280" t="n">
        <v>0.11</v>
      </c>
      <c r="I280" t="n">
        <v>67</v>
      </c>
      <c r="J280" t="n">
        <v>233.53</v>
      </c>
      <c r="K280" t="n">
        <v>57.72</v>
      </c>
      <c r="L280" t="n">
        <v>1.5</v>
      </c>
      <c r="M280" t="n">
        <v>65</v>
      </c>
      <c r="N280" t="n">
        <v>54.31</v>
      </c>
      <c r="O280" t="n">
        <v>29036.54</v>
      </c>
      <c r="P280" t="n">
        <v>137.4</v>
      </c>
      <c r="Q280" t="n">
        <v>1361.63</v>
      </c>
      <c r="R280" t="n">
        <v>68.28</v>
      </c>
      <c r="S280" t="n">
        <v>25.13</v>
      </c>
      <c r="T280" t="n">
        <v>20673.46</v>
      </c>
      <c r="U280" t="n">
        <v>0.37</v>
      </c>
      <c r="V280" t="n">
        <v>0.79</v>
      </c>
      <c r="W280" t="n">
        <v>1.29</v>
      </c>
      <c r="X280" t="n">
        <v>1.34</v>
      </c>
      <c r="Y280" t="n">
        <v>1</v>
      </c>
      <c r="Z280" t="n">
        <v>10</v>
      </c>
    </row>
    <row r="281">
      <c r="A281" t="n">
        <v>3</v>
      </c>
      <c r="B281" t="n">
        <v>120</v>
      </c>
      <c r="C281" t="inlineStr">
        <is>
          <t xml:space="preserve">CONCLUIDO	</t>
        </is>
      </c>
      <c r="D281" t="n">
        <v>7.0398</v>
      </c>
      <c r="E281" t="n">
        <v>14.2</v>
      </c>
      <c r="F281" t="n">
        <v>8.949999999999999</v>
      </c>
      <c r="G281" t="n">
        <v>9.58</v>
      </c>
      <c r="H281" t="n">
        <v>0.13</v>
      </c>
      <c r="I281" t="n">
        <v>56</v>
      </c>
      <c r="J281" t="n">
        <v>233.96</v>
      </c>
      <c r="K281" t="n">
        <v>57.72</v>
      </c>
      <c r="L281" t="n">
        <v>1.75</v>
      </c>
      <c r="M281" t="n">
        <v>54</v>
      </c>
      <c r="N281" t="n">
        <v>54.49</v>
      </c>
      <c r="O281" t="n">
        <v>29089.39</v>
      </c>
      <c r="P281" t="n">
        <v>132.76</v>
      </c>
      <c r="Q281" t="n">
        <v>1361.72</v>
      </c>
      <c r="R281" t="n">
        <v>61.65</v>
      </c>
      <c r="S281" t="n">
        <v>25.13</v>
      </c>
      <c r="T281" t="n">
        <v>17416.93</v>
      </c>
      <c r="U281" t="n">
        <v>0.41</v>
      </c>
      <c r="V281" t="n">
        <v>0.8</v>
      </c>
      <c r="W281" t="n">
        <v>1.27</v>
      </c>
      <c r="X281" t="n">
        <v>1.12</v>
      </c>
      <c r="Y281" t="n">
        <v>1</v>
      </c>
      <c r="Z281" t="n">
        <v>10</v>
      </c>
    </row>
    <row r="282">
      <c r="A282" t="n">
        <v>4</v>
      </c>
      <c r="B282" t="n">
        <v>120</v>
      </c>
      <c r="C282" t="inlineStr">
        <is>
          <t xml:space="preserve">CONCLUIDO	</t>
        </is>
      </c>
      <c r="D282" t="n">
        <v>7.3543</v>
      </c>
      <c r="E282" t="n">
        <v>13.6</v>
      </c>
      <c r="F282" t="n">
        <v>8.75</v>
      </c>
      <c r="G282" t="n">
        <v>11.17</v>
      </c>
      <c r="H282" t="n">
        <v>0.15</v>
      </c>
      <c r="I282" t="n">
        <v>47</v>
      </c>
      <c r="J282" t="n">
        <v>234.39</v>
      </c>
      <c r="K282" t="n">
        <v>57.72</v>
      </c>
      <c r="L282" t="n">
        <v>2</v>
      </c>
      <c r="M282" t="n">
        <v>45</v>
      </c>
      <c r="N282" t="n">
        <v>54.67</v>
      </c>
      <c r="O282" t="n">
        <v>29142.31</v>
      </c>
      <c r="P282" t="n">
        <v>128.44</v>
      </c>
      <c r="Q282" t="n">
        <v>1361.34</v>
      </c>
      <c r="R282" t="n">
        <v>55.13</v>
      </c>
      <c r="S282" t="n">
        <v>25.13</v>
      </c>
      <c r="T282" t="n">
        <v>14200.88</v>
      </c>
      <c r="U282" t="n">
        <v>0.46</v>
      </c>
      <c r="V282" t="n">
        <v>0.82</v>
      </c>
      <c r="W282" t="n">
        <v>1.27</v>
      </c>
      <c r="X282" t="n">
        <v>0.93</v>
      </c>
      <c r="Y282" t="n">
        <v>1</v>
      </c>
      <c r="Z282" t="n">
        <v>10</v>
      </c>
    </row>
    <row r="283">
      <c r="A283" t="n">
        <v>5</v>
      </c>
      <c r="B283" t="n">
        <v>120</v>
      </c>
      <c r="C283" t="inlineStr">
        <is>
          <t xml:space="preserve">CONCLUIDO	</t>
        </is>
      </c>
      <c r="D283" t="n">
        <v>7.566</v>
      </c>
      <c r="E283" t="n">
        <v>13.22</v>
      </c>
      <c r="F283" t="n">
        <v>8.640000000000001</v>
      </c>
      <c r="G283" t="n">
        <v>12.64</v>
      </c>
      <c r="H283" t="n">
        <v>0.17</v>
      </c>
      <c r="I283" t="n">
        <v>41</v>
      </c>
      <c r="J283" t="n">
        <v>234.82</v>
      </c>
      <c r="K283" t="n">
        <v>57.72</v>
      </c>
      <c r="L283" t="n">
        <v>2.25</v>
      </c>
      <c r="M283" t="n">
        <v>39</v>
      </c>
      <c r="N283" t="n">
        <v>54.85</v>
      </c>
      <c r="O283" t="n">
        <v>29195.29</v>
      </c>
      <c r="P283" t="n">
        <v>125.69</v>
      </c>
      <c r="Q283" t="n">
        <v>1361.53</v>
      </c>
      <c r="R283" t="n">
        <v>52.05</v>
      </c>
      <c r="S283" t="n">
        <v>25.13</v>
      </c>
      <c r="T283" t="n">
        <v>12690.03</v>
      </c>
      <c r="U283" t="n">
        <v>0.48</v>
      </c>
      <c r="V283" t="n">
        <v>0.83</v>
      </c>
      <c r="W283" t="n">
        <v>1.25</v>
      </c>
      <c r="X283" t="n">
        <v>0.82</v>
      </c>
      <c r="Y283" t="n">
        <v>1</v>
      </c>
      <c r="Z283" t="n">
        <v>10</v>
      </c>
    </row>
    <row r="284">
      <c r="A284" t="n">
        <v>6</v>
      </c>
      <c r="B284" t="n">
        <v>120</v>
      </c>
      <c r="C284" t="inlineStr">
        <is>
          <t xml:space="preserve">CONCLUIDO	</t>
        </is>
      </c>
      <c r="D284" t="n">
        <v>7.7353</v>
      </c>
      <c r="E284" t="n">
        <v>12.93</v>
      </c>
      <c r="F284" t="n">
        <v>8.529999999999999</v>
      </c>
      <c r="G284" t="n">
        <v>13.84</v>
      </c>
      <c r="H284" t="n">
        <v>0.19</v>
      </c>
      <c r="I284" t="n">
        <v>37</v>
      </c>
      <c r="J284" t="n">
        <v>235.25</v>
      </c>
      <c r="K284" t="n">
        <v>57.72</v>
      </c>
      <c r="L284" t="n">
        <v>2.5</v>
      </c>
      <c r="M284" t="n">
        <v>35</v>
      </c>
      <c r="N284" t="n">
        <v>55.03</v>
      </c>
      <c r="O284" t="n">
        <v>29248.33</v>
      </c>
      <c r="P284" t="n">
        <v>122.74</v>
      </c>
      <c r="Q284" t="n">
        <v>1361.34</v>
      </c>
      <c r="R284" t="n">
        <v>48.82</v>
      </c>
      <c r="S284" t="n">
        <v>25.13</v>
      </c>
      <c r="T284" t="n">
        <v>11098.17</v>
      </c>
      <c r="U284" t="n">
        <v>0.51</v>
      </c>
      <c r="V284" t="n">
        <v>0.84</v>
      </c>
      <c r="W284" t="n">
        <v>1.24</v>
      </c>
      <c r="X284" t="n">
        <v>0.71</v>
      </c>
      <c r="Y284" t="n">
        <v>1</v>
      </c>
      <c r="Z284" t="n">
        <v>10</v>
      </c>
    </row>
    <row r="285">
      <c r="A285" t="n">
        <v>7</v>
      </c>
      <c r="B285" t="n">
        <v>120</v>
      </c>
      <c r="C285" t="inlineStr">
        <is>
          <t xml:space="preserve">CONCLUIDO	</t>
        </is>
      </c>
      <c r="D285" t="n">
        <v>7.8837</v>
      </c>
      <c r="E285" t="n">
        <v>12.68</v>
      </c>
      <c r="F285" t="n">
        <v>8.470000000000001</v>
      </c>
      <c r="G285" t="n">
        <v>15.4</v>
      </c>
      <c r="H285" t="n">
        <v>0.21</v>
      </c>
      <c r="I285" t="n">
        <v>33</v>
      </c>
      <c r="J285" t="n">
        <v>235.68</v>
      </c>
      <c r="K285" t="n">
        <v>57.72</v>
      </c>
      <c r="L285" t="n">
        <v>2.75</v>
      </c>
      <c r="M285" t="n">
        <v>31</v>
      </c>
      <c r="N285" t="n">
        <v>55.21</v>
      </c>
      <c r="O285" t="n">
        <v>29301.44</v>
      </c>
      <c r="P285" t="n">
        <v>120.3</v>
      </c>
      <c r="Q285" t="n">
        <v>1361.44</v>
      </c>
      <c r="R285" t="n">
        <v>46.89</v>
      </c>
      <c r="S285" t="n">
        <v>25.13</v>
      </c>
      <c r="T285" t="n">
        <v>10150.36</v>
      </c>
      <c r="U285" t="n">
        <v>0.54</v>
      </c>
      <c r="V285" t="n">
        <v>0.85</v>
      </c>
      <c r="W285" t="n">
        <v>1.24</v>
      </c>
      <c r="X285" t="n">
        <v>0.65</v>
      </c>
      <c r="Y285" t="n">
        <v>1</v>
      </c>
      <c r="Z285" t="n">
        <v>10</v>
      </c>
    </row>
    <row r="286">
      <c r="A286" t="n">
        <v>8</v>
      </c>
      <c r="B286" t="n">
        <v>120</v>
      </c>
      <c r="C286" t="inlineStr">
        <is>
          <t xml:space="preserve">CONCLUIDO	</t>
        </is>
      </c>
      <c r="D286" t="n">
        <v>8.0052</v>
      </c>
      <c r="E286" t="n">
        <v>12.49</v>
      </c>
      <c r="F286" t="n">
        <v>8.42</v>
      </c>
      <c r="G286" t="n">
        <v>16.83</v>
      </c>
      <c r="H286" t="n">
        <v>0.23</v>
      </c>
      <c r="I286" t="n">
        <v>30</v>
      </c>
      <c r="J286" t="n">
        <v>236.11</v>
      </c>
      <c r="K286" t="n">
        <v>57.72</v>
      </c>
      <c r="L286" t="n">
        <v>3</v>
      </c>
      <c r="M286" t="n">
        <v>28</v>
      </c>
      <c r="N286" t="n">
        <v>55.39</v>
      </c>
      <c r="O286" t="n">
        <v>29354.61</v>
      </c>
      <c r="P286" t="n">
        <v>118.08</v>
      </c>
      <c r="Q286" t="n">
        <v>1361.37</v>
      </c>
      <c r="R286" t="n">
        <v>45.11</v>
      </c>
      <c r="S286" t="n">
        <v>25.13</v>
      </c>
      <c r="T286" t="n">
        <v>9273.68</v>
      </c>
      <c r="U286" t="n">
        <v>0.5600000000000001</v>
      </c>
      <c r="V286" t="n">
        <v>0.85</v>
      </c>
      <c r="W286" t="n">
        <v>1.23</v>
      </c>
      <c r="X286" t="n">
        <v>0.6</v>
      </c>
      <c r="Y286" t="n">
        <v>1</v>
      </c>
      <c r="Z286" t="n">
        <v>10</v>
      </c>
    </row>
    <row r="287">
      <c r="A287" t="n">
        <v>9</v>
      </c>
      <c r="B287" t="n">
        <v>120</v>
      </c>
      <c r="C287" t="inlineStr">
        <is>
          <t xml:space="preserve">CONCLUIDO	</t>
        </is>
      </c>
      <c r="D287" t="n">
        <v>8.135199999999999</v>
      </c>
      <c r="E287" t="n">
        <v>12.29</v>
      </c>
      <c r="F287" t="n">
        <v>8.35</v>
      </c>
      <c r="G287" t="n">
        <v>18.56</v>
      </c>
      <c r="H287" t="n">
        <v>0.24</v>
      </c>
      <c r="I287" t="n">
        <v>27</v>
      </c>
      <c r="J287" t="n">
        <v>236.54</v>
      </c>
      <c r="K287" t="n">
        <v>57.72</v>
      </c>
      <c r="L287" t="n">
        <v>3.25</v>
      </c>
      <c r="M287" t="n">
        <v>25</v>
      </c>
      <c r="N287" t="n">
        <v>55.57</v>
      </c>
      <c r="O287" t="n">
        <v>29407.85</v>
      </c>
      <c r="P287" t="n">
        <v>116.24</v>
      </c>
      <c r="Q287" t="n">
        <v>1361.34</v>
      </c>
      <c r="R287" t="n">
        <v>43.32</v>
      </c>
      <c r="S287" t="n">
        <v>25.13</v>
      </c>
      <c r="T287" t="n">
        <v>8393.35</v>
      </c>
      <c r="U287" t="n">
        <v>0.58</v>
      </c>
      <c r="V287" t="n">
        <v>0.86</v>
      </c>
      <c r="W287" t="n">
        <v>1.22</v>
      </c>
      <c r="X287" t="n">
        <v>0.53</v>
      </c>
      <c r="Y287" t="n">
        <v>1</v>
      </c>
      <c r="Z287" t="n">
        <v>10</v>
      </c>
    </row>
    <row r="288">
      <c r="A288" t="n">
        <v>10</v>
      </c>
      <c r="B288" t="n">
        <v>120</v>
      </c>
      <c r="C288" t="inlineStr">
        <is>
          <t xml:space="preserve">CONCLUIDO	</t>
        </is>
      </c>
      <c r="D288" t="n">
        <v>8.2325</v>
      </c>
      <c r="E288" t="n">
        <v>12.15</v>
      </c>
      <c r="F288" t="n">
        <v>8.300000000000001</v>
      </c>
      <c r="G288" t="n">
        <v>19.92</v>
      </c>
      <c r="H288" t="n">
        <v>0.26</v>
      </c>
      <c r="I288" t="n">
        <v>25</v>
      </c>
      <c r="J288" t="n">
        <v>236.98</v>
      </c>
      <c r="K288" t="n">
        <v>57.72</v>
      </c>
      <c r="L288" t="n">
        <v>3.5</v>
      </c>
      <c r="M288" t="n">
        <v>23</v>
      </c>
      <c r="N288" t="n">
        <v>55.75</v>
      </c>
      <c r="O288" t="n">
        <v>29461.15</v>
      </c>
      <c r="P288" t="n">
        <v>113.38</v>
      </c>
      <c r="Q288" t="n">
        <v>1361.48</v>
      </c>
      <c r="R288" t="n">
        <v>41.57</v>
      </c>
      <c r="S288" t="n">
        <v>25.13</v>
      </c>
      <c r="T288" t="n">
        <v>7529.26</v>
      </c>
      <c r="U288" t="n">
        <v>0.6</v>
      </c>
      <c r="V288" t="n">
        <v>0.87</v>
      </c>
      <c r="W288" t="n">
        <v>1.22</v>
      </c>
      <c r="X288" t="n">
        <v>0.48</v>
      </c>
      <c r="Y288" t="n">
        <v>1</v>
      </c>
      <c r="Z288" t="n">
        <v>10</v>
      </c>
    </row>
    <row r="289">
      <c r="A289" t="n">
        <v>11</v>
      </c>
      <c r="B289" t="n">
        <v>120</v>
      </c>
      <c r="C289" t="inlineStr">
        <is>
          <t xml:space="preserve">CONCLUIDO	</t>
        </is>
      </c>
      <c r="D289" t="n">
        <v>8.3085</v>
      </c>
      <c r="E289" t="n">
        <v>12.04</v>
      </c>
      <c r="F289" t="n">
        <v>8.279999999999999</v>
      </c>
      <c r="G289" t="n">
        <v>21.6</v>
      </c>
      <c r="H289" t="n">
        <v>0.28</v>
      </c>
      <c r="I289" t="n">
        <v>23</v>
      </c>
      <c r="J289" t="n">
        <v>237.41</v>
      </c>
      <c r="K289" t="n">
        <v>57.72</v>
      </c>
      <c r="L289" t="n">
        <v>3.75</v>
      </c>
      <c r="M289" t="n">
        <v>21</v>
      </c>
      <c r="N289" t="n">
        <v>55.93</v>
      </c>
      <c r="O289" t="n">
        <v>29514.51</v>
      </c>
      <c r="P289" t="n">
        <v>112.09</v>
      </c>
      <c r="Q289" t="n">
        <v>1361.48</v>
      </c>
      <c r="R289" t="n">
        <v>40.85</v>
      </c>
      <c r="S289" t="n">
        <v>25.13</v>
      </c>
      <c r="T289" t="n">
        <v>7178.99</v>
      </c>
      <c r="U289" t="n">
        <v>0.62</v>
      </c>
      <c r="V289" t="n">
        <v>0.87</v>
      </c>
      <c r="W289" t="n">
        <v>1.22</v>
      </c>
      <c r="X289" t="n">
        <v>0.46</v>
      </c>
      <c r="Y289" t="n">
        <v>1</v>
      </c>
      <c r="Z289" t="n">
        <v>10</v>
      </c>
    </row>
    <row r="290">
      <c r="A290" t="n">
        <v>12</v>
      </c>
      <c r="B290" t="n">
        <v>120</v>
      </c>
      <c r="C290" t="inlineStr">
        <is>
          <t xml:space="preserve">CONCLUIDO	</t>
        </is>
      </c>
      <c r="D290" t="n">
        <v>8.4175</v>
      </c>
      <c r="E290" t="n">
        <v>11.88</v>
      </c>
      <c r="F290" t="n">
        <v>8.210000000000001</v>
      </c>
      <c r="G290" t="n">
        <v>23.47</v>
      </c>
      <c r="H290" t="n">
        <v>0.3</v>
      </c>
      <c r="I290" t="n">
        <v>21</v>
      </c>
      <c r="J290" t="n">
        <v>237.84</v>
      </c>
      <c r="K290" t="n">
        <v>57.72</v>
      </c>
      <c r="L290" t="n">
        <v>4</v>
      </c>
      <c r="M290" t="n">
        <v>19</v>
      </c>
      <c r="N290" t="n">
        <v>56.12</v>
      </c>
      <c r="O290" t="n">
        <v>29567.95</v>
      </c>
      <c r="P290" t="n">
        <v>110.01</v>
      </c>
      <c r="Q290" t="n">
        <v>1361.45</v>
      </c>
      <c r="R290" t="n">
        <v>38.94</v>
      </c>
      <c r="S290" t="n">
        <v>25.13</v>
      </c>
      <c r="T290" t="n">
        <v>6237.3</v>
      </c>
      <c r="U290" t="n">
        <v>0.65</v>
      </c>
      <c r="V290" t="n">
        <v>0.88</v>
      </c>
      <c r="W290" t="n">
        <v>1.21</v>
      </c>
      <c r="X290" t="n">
        <v>0.39</v>
      </c>
      <c r="Y290" t="n">
        <v>1</v>
      </c>
      <c r="Z290" t="n">
        <v>10</v>
      </c>
    </row>
    <row r="291">
      <c r="A291" t="n">
        <v>13</v>
      </c>
      <c r="B291" t="n">
        <v>120</v>
      </c>
      <c r="C291" t="inlineStr">
        <is>
          <t xml:space="preserve">CONCLUIDO	</t>
        </is>
      </c>
      <c r="D291" t="n">
        <v>8.466200000000001</v>
      </c>
      <c r="E291" t="n">
        <v>11.81</v>
      </c>
      <c r="F291" t="n">
        <v>8.19</v>
      </c>
      <c r="G291" t="n">
        <v>24.57</v>
      </c>
      <c r="H291" t="n">
        <v>0.32</v>
      </c>
      <c r="I291" t="n">
        <v>20</v>
      </c>
      <c r="J291" t="n">
        <v>238.28</v>
      </c>
      <c r="K291" t="n">
        <v>57.72</v>
      </c>
      <c r="L291" t="n">
        <v>4.25</v>
      </c>
      <c r="M291" t="n">
        <v>18</v>
      </c>
      <c r="N291" t="n">
        <v>56.3</v>
      </c>
      <c r="O291" t="n">
        <v>29621.44</v>
      </c>
      <c r="P291" t="n">
        <v>108.03</v>
      </c>
      <c r="Q291" t="n">
        <v>1361.43</v>
      </c>
      <c r="R291" t="n">
        <v>38.16</v>
      </c>
      <c r="S291" t="n">
        <v>25.13</v>
      </c>
      <c r="T291" t="n">
        <v>5852.32</v>
      </c>
      <c r="U291" t="n">
        <v>0.66</v>
      </c>
      <c r="V291" t="n">
        <v>0.88</v>
      </c>
      <c r="W291" t="n">
        <v>1.21</v>
      </c>
      <c r="X291" t="n">
        <v>0.37</v>
      </c>
      <c r="Y291" t="n">
        <v>1</v>
      </c>
      <c r="Z291" t="n">
        <v>10</v>
      </c>
    </row>
    <row r="292">
      <c r="A292" t="n">
        <v>14</v>
      </c>
      <c r="B292" t="n">
        <v>120</v>
      </c>
      <c r="C292" t="inlineStr">
        <is>
          <t xml:space="preserve">CONCLUIDO	</t>
        </is>
      </c>
      <c r="D292" t="n">
        <v>8.5557</v>
      </c>
      <c r="E292" t="n">
        <v>11.69</v>
      </c>
      <c r="F292" t="n">
        <v>8.16</v>
      </c>
      <c r="G292" t="n">
        <v>27.2</v>
      </c>
      <c r="H292" t="n">
        <v>0.34</v>
      </c>
      <c r="I292" t="n">
        <v>18</v>
      </c>
      <c r="J292" t="n">
        <v>238.71</v>
      </c>
      <c r="K292" t="n">
        <v>57.72</v>
      </c>
      <c r="L292" t="n">
        <v>4.5</v>
      </c>
      <c r="M292" t="n">
        <v>16</v>
      </c>
      <c r="N292" t="n">
        <v>56.49</v>
      </c>
      <c r="O292" t="n">
        <v>29675.01</v>
      </c>
      <c r="P292" t="n">
        <v>104.91</v>
      </c>
      <c r="Q292" t="n">
        <v>1361.34</v>
      </c>
      <c r="R292" t="n">
        <v>37.35</v>
      </c>
      <c r="S292" t="n">
        <v>25.13</v>
      </c>
      <c r="T292" t="n">
        <v>5453.97</v>
      </c>
      <c r="U292" t="n">
        <v>0.67</v>
      </c>
      <c r="V292" t="n">
        <v>0.88</v>
      </c>
      <c r="W292" t="n">
        <v>1.21</v>
      </c>
      <c r="X292" t="n">
        <v>0.34</v>
      </c>
      <c r="Y292" t="n">
        <v>1</v>
      </c>
      <c r="Z292" t="n">
        <v>10</v>
      </c>
    </row>
    <row r="293">
      <c r="A293" t="n">
        <v>15</v>
      </c>
      <c r="B293" t="n">
        <v>120</v>
      </c>
      <c r="C293" t="inlineStr">
        <is>
          <t xml:space="preserve">CONCLUIDO	</t>
        </is>
      </c>
      <c r="D293" t="n">
        <v>8.5985</v>
      </c>
      <c r="E293" t="n">
        <v>11.63</v>
      </c>
      <c r="F293" t="n">
        <v>8.15</v>
      </c>
      <c r="G293" t="n">
        <v>28.75</v>
      </c>
      <c r="H293" t="n">
        <v>0.35</v>
      </c>
      <c r="I293" t="n">
        <v>17</v>
      </c>
      <c r="J293" t="n">
        <v>239.14</v>
      </c>
      <c r="K293" t="n">
        <v>57.72</v>
      </c>
      <c r="L293" t="n">
        <v>4.75</v>
      </c>
      <c r="M293" t="n">
        <v>15</v>
      </c>
      <c r="N293" t="n">
        <v>56.67</v>
      </c>
      <c r="O293" t="n">
        <v>29728.63</v>
      </c>
      <c r="P293" t="n">
        <v>103.13</v>
      </c>
      <c r="Q293" t="n">
        <v>1361.49</v>
      </c>
      <c r="R293" t="n">
        <v>36.76</v>
      </c>
      <c r="S293" t="n">
        <v>25.13</v>
      </c>
      <c r="T293" t="n">
        <v>5165.59</v>
      </c>
      <c r="U293" t="n">
        <v>0.68</v>
      </c>
      <c r="V293" t="n">
        <v>0.88</v>
      </c>
      <c r="W293" t="n">
        <v>1.21</v>
      </c>
      <c r="X293" t="n">
        <v>0.33</v>
      </c>
      <c r="Y293" t="n">
        <v>1</v>
      </c>
      <c r="Z293" t="n">
        <v>10</v>
      </c>
    </row>
    <row r="294">
      <c r="A294" t="n">
        <v>16</v>
      </c>
      <c r="B294" t="n">
        <v>120</v>
      </c>
      <c r="C294" t="inlineStr">
        <is>
          <t xml:space="preserve">CONCLUIDO	</t>
        </is>
      </c>
      <c r="D294" t="n">
        <v>8.645300000000001</v>
      </c>
      <c r="E294" t="n">
        <v>11.57</v>
      </c>
      <c r="F294" t="n">
        <v>8.130000000000001</v>
      </c>
      <c r="G294" t="n">
        <v>30.48</v>
      </c>
      <c r="H294" t="n">
        <v>0.37</v>
      </c>
      <c r="I294" t="n">
        <v>16</v>
      </c>
      <c r="J294" t="n">
        <v>239.58</v>
      </c>
      <c r="K294" t="n">
        <v>57.72</v>
      </c>
      <c r="L294" t="n">
        <v>5</v>
      </c>
      <c r="M294" t="n">
        <v>13</v>
      </c>
      <c r="N294" t="n">
        <v>56.86</v>
      </c>
      <c r="O294" t="n">
        <v>29782.33</v>
      </c>
      <c r="P294" t="n">
        <v>101.75</v>
      </c>
      <c r="Q294" t="n">
        <v>1361.34</v>
      </c>
      <c r="R294" t="n">
        <v>36.3</v>
      </c>
      <c r="S294" t="n">
        <v>25.13</v>
      </c>
      <c r="T294" t="n">
        <v>4941.16</v>
      </c>
      <c r="U294" t="n">
        <v>0.6899999999999999</v>
      </c>
      <c r="V294" t="n">
        <v>0.88</v>
      </c>
      <c r="W294" t="n">
        <v>1.21</v>
      </c>
      <c r="X294" t="n">
        <v>0.31</v>
      </c>
      <c r="Y294" t="n">
        <v>1</v>
      </c>
      <c r="Z294" t="n">
        <v>10</v>
      </c>
    </row>
    <row r="295">
      <c r="A295" t="n">
        <v>17</v>
      </c>
      <c r="B295" t="n">
        <v>120</v>
      </c>
      <c r="C295" t="inlineStr">
        <is>
          <t xml:space="preserve">CONCLUIDO	</t>
        </is>
      </c>
      <c r="D295" t="n">
        <v>8.702</v>
      </c>
      <c r="E295" t="n">
        <v>11.49</v>
      </c>
      <c r="F295" t="n">
        <v>8.1</v>
      </c>
      <c r="G295" t="n">
        <v>32.4</v>
      </c>
      <c r="H295" t="n">
        <v>0.39</v>
      </c>
      <c r="I295" t="n">
        <v>15</v>
      </c>
      <c r="J295" t="n">
        <v>240.02</v>
      </c>
      <c r="K295" t="n">
        <v>57.72</v>
      </c>
      <c r="L295" t="n">
        <v>5.25</v>
      </c>
      <c r="M295" t="n">
        <v>13</v>
      </c>
      <c r="N295" t="n">
        <v>57.04</v>
      </c>
      <c r="O295" t="n">
        <v>29836.09</v>
      </c>
      <c r="P295" t="n">
        <v>100.64</v>
      </c>
      <c r="Q295" t="n">
        <v>1361.34</v>
      </c>
      <c r="R295" t="n">
        <v>35.39</v>
      </c>
      <c r="S295" t="n">
        <v>25.13</v>
      </c>
      <c r="T295" t="n">
        <v>4490.59</v>
      </c>
      <c r="U295" t="n">
        <v>0.71</v>
      </c>
      <c r="V295" t="n">
        <v>0.89</v>
      </c>
      <c r="W295" t="n">
        <v>1.2</v>
      </c>
      <c r="X295" t="n">
        <v>0.28</v>
      </c>
      <c r="Y295" t="n">
        <v>1</v>
      </c>
      <c r="Z295" t="n">
        <v>10</v>
      </c>
    </row>
    <row r="296">
      <c r="A296" t="n">
        <v>18</v>
      </c>
      <c r="B296" t="n">
        <v>120</v>
      </c>
      <c r="C296" t="inlineStr">
        <is>
          <t xml:space="preserve">CONCLUIDO	</t>
        </is>
      </c>
      <c r="D296" t="n">
        <v>8.7464</v>
      </c>
      <c r="E296" t="n">
        <v>11.43</v>
      </c>
      <c r="F296" t="n">
        <v>8.09</v>
      </c>
      <c r="G296" t="n">
        <v>34.66</v>
      </c>
      <c r="H296" t="n">
        <v>0.41</v>
      </c>
      <c r="I296" t="n">
        <v>14</v>
      </c>
      <c r="J296" t="n">
        <v>240.45</v>
      </c>
      <c r="K296" t="n">
        <v>57.72</v>
      </c>
      <c r="L296" t="n">
        <v>5.5</v>
      </c>
      <c r="M296" t="n">
        <v>11</v>
      </c>
      <c r="N296" t="n">
        <v>57.23</v>
      </c>
      <c r="O296" t="n">
        <v>29890.04</v>
      </c>
      <c r="P296" t="n">
        <v>98.54000000000001</v>
      </c>
      <c r="Q296" t="n">
        <v>1361.34</v>
      </c>
      <c r="R296" t="n">
        <v>35.05</v>
      </c>
      <c r="S296" t="n">
        <v>25.13</v>
      </c>
      <c r="T296" t="n">
        <v>4323.64</v>
      </c>
      <c r="U296" t="n">
        <v>0.72</v>
      </c>
      <c r="V296" t="n">
        <v>0.89</v>
      </c>
      <c r="W296" t="n">
        <v>1.2</v>
      </c>
      <c r="X296" t="n">
        <v>0.27</v>
      </c>
      <c r="Y296" t="n">
        <v>1</v>
      </c>
      <c r="Z296" t="n">
        <v>10</v>
      </c>
    </row>
    <row r="297">
      <c r="A297" t="n">
        <v>19</v>
      </c>
      <c r="B297" t="n">
        <v>120</v>
      </c>
      <c r="C297" t="inlineStr">
        <is>
          <t xml:space="preserve">CONCLUIDO	</t>
        </is>
      </c>
      <c r="D297" t="n">
        <v>8.752700000000001</v>
      </c>
      <c r="E297" t="n">
        <v>11.42</v>
      </c>
      <c r="F297" t="n">
        <v>8.08</v>
      </c>
      <c r="G297" t="n">
        <v>34.62</v>
      </c>
      <c r="H297" t="n">
        <v>0.42</v>
      </c>
      <c r="I297" t="n">
        <v>14</v>
      </c>
      <c r="J297" t="n">
        <v>240.89</v>
      </c>
      <c r="K297" t="n">
        <v>57.72</v>
      </c>
      <c r="L297" t="n">
        <v>5.75</v>
      </c>
      <c r="M297" t="n">
        <v>7</v>
      </c>
      <c r="N297" t="n">
        <v>57.42</v>
      </c>
      <c r="O297" t="n">
        <v>29943.94</v>
      </c>
      <c r="P297" t="n">
        <v>97.90000000000001</v>
      </c>
      <c r="Q297" t="n">
        <v>1361.37</v>
      </c>
      <c r="R297" t="n">
        <v>34.59</v>
      </c>
      <c r="S297" t="n">
        <v>25.13</v>
      </c>
      <c r="T297" t="n">
        <v>4093.43</v>
      </c>
      <c r="U297" t="n">
        <v>0.73</v>
      </c>
      <c r="V297" t="n">
        <v>0.89</v>
      </c>
      <c r="W297" t="n">
        <v>1.21</v>
      </c>
      <c r="X297" t="n">
        <v>0.26</v>
      </c>
      <c r="Y297" t="n">
        <v>1</v>
      </c>
      <c r="Z297" t="n">
        <v>10</v>
      </c>
    </row>
    <row r="298">
      <c r="A298" t="n">
        <v>20</v>
      </c>
      <c r="B298" t="n">
        <v>120</v>
      </c>
      <c r="C298" t="inlineStr">
        <is>
          <t xml:space="preserve">CONCLUIDO	</t>
        </is>
      </c>
      <c r="D298" t="n">
        <v>8.789899999999999</v>
      </c>
      <c r="E298" t="n">
        <v>11.38</v>
      </c>
      <c r="F298" t="n">
        <v>8.08</v>
      </c>
      <c r="G298" t="n">
        <v>37.27</v>
      </c>
      <c r="H298" t="n">
        <v>0.44</v>
      </c>
      <c r="I298" t="n">
        <v>13</v>
      </c>
      <c r="J298" t="n">
        <v>241.33</v>
      </c>
      <c r="K298" t="n">
        <v>57.72</v>
      </c>
      <c r="L298" t="n">
        <v>6</v>
      </c>
      <c r="M298" t="n">
        <v>5</v>
      </c>
      <c r="N298" t="n">
        <v>57.6</v>
      </c>
      <c r="O298" t="n">
        <v>29997.9</v>
      </c>
      <c r="P298" t="n">
        <v>96.64</v>
      </c>
      <c r="Q298" t="n">
        <v>1361.42</v>
      </c>
      <c r="R298" t="n">
        <v>34.37</v>
      </c>
      <c r="S298" t="n">
        <v>25.13</v>
      </c>
      <c r="T298" t="n">
        <v>3988.27</v>
      </c>
      <c r="U298" t="n">
        <v>0.73</v>
      </c>
      <c r="V298" t="n">
        <v>0.89</v>
      </c>
      <c r="W298" t="n">
        <v>1.21</v>
      </c>
      <c r="X298" t="n">
        <v>0.26</v>
      </c>
      <c r="Y298" t="n">
        <v>1</v>
      </c>
      <c r="Z298" t="n">
        <v>10</v>
      </c>
    </row>
    <row r="299">
      <c r="A299" t="n">
        <v>21</v>
      </c>
      <c r="B299" t="n">
        <v>120</v>
      </c>
      <c r="C299" t="inlineStr">
        <is>
          <t xml:space="preserve">CONCLUIDO	</t>
        </is>
      </c>
      <c r="D299" t="n">
        <v>8.794600000000001</v>
      </c>
      <c r="E299" t="n">
        <v>11.37</v>
      </c>
      <c r="F299" t="n">
        <v>8.07</v>
      </c>
      <c r="G299" t="n">
        <v>37.24</v>
      </c>
      <c r="H299" t="n">
        <v>0.46</v>
      </c>
      <c r="I299" t="n">
        <v>13</v>
      </c>
      <c r="J299" t="n">
        <v>241.77</v>
      </c>
      <c r="K299" t="n">
        <v>57.72</v>
      </c>
      <c r="L299" t="n">
        <v>6.25</v>
      </c>
      <c r="M299" t="n">
        <v>2</v>
      </c>
      <c r="N299" t="n">
        <v>57.79</v>
      </c>
      <c r="O299" t="n">
        <v>30051.93</v>
      </c>
      <c r="P299" t="n">
        <v>95.54000000000001</v>
      </c>
      <c r="Q299" t="n">
        <v>1361.37</v>
      </c>
      <c r="R299" t="n">
        <v>34.11</v>
      </c>
      <c r="S299" t="n">
        <v>25.13</v>
      </c>
      <c r="T299" t="n">
        <v>3860.56</v>
      </c>
      <c r="U299" t="n">
        <v>0.74</v>
      </c>
      <c r="V299" t="n">
        <v>0.89</v>
      </c>
      <c r="W299" t="n">
        <v>1.21</v>
      </c>
      <c r="X299" t="n">
        <v>0.25</v>
      </c>
      <c r="Y299" t="n">
        <v>1</v>
      </c>
      <c r="Z299" t="n">
        <v>10</v>
      </c>
    </row>
    <row r="300">
      <c r="A300" t="n">
        <v>22</v>
      </c>
      <c r="B300" t="n">
        <v>120</v>
      </c>
      <c r="C300" t="inlineStr">
        <is>
          <t xml:space="preserve">CONCLUIDO	</t>
        </is>
      </c>
      <c r="D300" t="n">
        <v>8.791600000000001</v>
      </c>
      <c r="E300" t="n">
        <v>11.37</v>
      </c>
      <c r="F300" t="n">
        <v>8.07</v>
      </c>
      <c r="G300" t="n">
        <v>37.26</v>
      </c>
      <c r="H300" t="n">
        <v>0.48</v>
      </c>
      <c r="I300" t="n">
        <v>13</v>
      </c>
      <c r="J300" t="n">
        <v>242.2</v>
      </c>
      <c r="K300" t="n">
        <v>57.72</v>
      </c>
      <c r="L300" t="n">
        <v>6.5</v>
      </c>
      <c r="M300" t="n">
        <v>0</v>
      </c>
      <c r="N300" t="n">
        <v>57.98</v>
      </c>
      <c r="O300" t="n">
        <v>30106.03</v>
      </c>
      <c r="P300" t="n">
        <v>95.08</v>
      </c>
      <c r="Q300" t="n">
        <v>1361.43</v>
      </c>
      <c r="R300" t="n">
        <v>34.08</v>
      </c>
      <c r="S300" t="n">
        <v>25.13</v>
      </c>
      <c r="T300" t="n">
        <v>3843.32</v>
      </c>
      <c r="U300" t="n">
        <v>0.74</v>
      </c>
      <c r="V300" t="n">
        <v>0.89</v>
      </c>
      <c r="W300" t="n">
        <v>1.22</v>
      </c>
      <c r="X300" t="n">
        <v>0.25</v>
      </c>
      <c r="Y300" t="n">
        <v>1</v>
      </c>
      <c r="Z300" t="n">
        <v>10</v>
      </c>
    </row>
    <row r="301">
      <c r="A301" t="n">
        <v>0</v>
      </c>
      <c r="B301" t="n">
        <v>145</v>
      </c>
      <c r="C301" t="inlineStr">
        <is>
          <t xml:space="preserve">CONCLUIDO	</t>
        </is>
      </c>
      <c r="D301" t="n">
        <v>4.8192</v>
      </c>
      <c r="E301" t="n">
        <v>20.75</v>
      </c>
      <c r="F301" t="n">
        <v>10.58</v>
      </c>
      <c r="G301" t="n">
        <v>4.74</v>
      </c>
      <c r="H301" t="n">
        <v>0.06</v>
      </c>
      <c r="I301" t="n">
        <v>134</v>
      </c>
      <c r="J301" t="n">
        <v>285.18</v>
      </c>
      <c r="K301" t="n">
        <v>61.2</v>
      </c>
      <c r="L301" t="n">
        <v>1</v>
      </c>
      <c r="M301" t="n">
        <v>132</v>
      </c>
      <c r="N301" t="n">
        <v>77.98</v>
      </c>
      <c r="O301" t="n">
        <v>35406.83</v>
      </c>
      <c r="P301" t="n">
        <v>185.15</v>
      </c>
      <c r="Q301" t="n">
        <v>1361.77</v>
      </c>
      <c r="R301" t="n">
        <v>112.88</v>
      </c>
      <c r="S301" t="n">
        <v>25.13</v>
      </c>
      <c r="T301" t="n">
        <v>42638.4</v>
      </c>
      <c r="U301" t="n">
        <v>0.22</v>
      </c>
      <c r="V301" t="n">
        <v>0.68</v>
      </c>
      <c r="W301" t="n">
        <v>1.4</v>
      </c>
      <c r="X301" t="n">
        <v>2.76</v>
      </c>
      <c r="Y301" t="n">
        <v>1</v>
      </c>
      <c r="Z301" t="n">
        <v>10</v>
      </c>
    </row>
    <row r="302">
      <c r="A302" t="n">
        <v>1</v>
      </c>
      <c r="B302" t="n">
        <v>145</v>
      </c>
      <c r="C302" t="inlineStr">
        <is>
          <t xml:space="preserve">CONCLUIDO	</t>
        </is>
      </c>
      <c r="D302" t="n">
        <v>5.4948</v>
      </c>
      <c r="E302" t="n">
        <v>18.2</v>
      </c>
      <c r="F302" t="n">
        <v>9.859999999999999</v>
      </c>
      <c r="G302" t="n">
        <v>5.92</v>
      </c>
      <c r="H302" t="n">
        <v>0.08</v>
      </c>
      <c r="I302" t="n">
        <v>100</v>
      </c>
      <c r="J302" t="n">
        <v>285.68</v>
      </c>
      <c r="K302" t="n">
        <v>61.2</v>
      </c>
      <c r="L302" t="n">
        <v>1.25</v>
      </c>
      <c r="M302" t="n">
        <v>98</v>
      </c>
      <c r="N302" t="n">
        <v>78.23999999999999</v>
      </c>
      <c r="O302" t="n">
        <v>35468.6</v>
      </c>
      <c r="P302" t="n">
        <v>171.53</v>
      </c>
      <c r="Q302" t="n">
        <v>1361.92</v>
      </c>
      <c r="R302" t="n">
        <v>90.39</v>
      </c>
      <c r="S302" t="n">
        <v>25.13</v>
      </c>
      <c r="T302" t="n">
        <v>31564.35</v>
      </c>
      <c r="U302" t="n">
        <v>0.28</v>
      </c>
      <c r="V302" t="n">
        <v>0.73</v>
      </c>
      <c r="W302" t="n">
        <v>1.34</v>
      </c>
      <c r="X302" t="n">
        <v>2.04</v>
      </c>
      <c r="Y302" t="n">
        <v>1</v>
      </c>
      <c r="Z302" t="n">
        <v>10</v>
      </c>
    </row>
    <row r="303">
      <c r="A303" t="n">
        <v>2</v>
      </c>
      <c r="B303" t="n">
        <v>145</v>
      </c>
      <c r="C303" t="inlineStr">
        <is>
          <t xml:space="preserve">CONCLUIDO	</t>
        </is>
      </c>
      <c r="D303" t="n">
        <v>6.0134</v>
      </c>
      <c r="E303" t="n">
        <v>16.63</v>
      </c>
      <c r="F303" t="n">
        <v>9.42</v>
      </c>
      <c r="G303" t="n">
        <v>7.16</v>
      </c>
      <c r="H303" t="n">
        <v>0.09</v>
      </c>
      <c r="I303" t="n">
        <v>79</v>
      </c>
      <c r="J303" t="n">
        <v>286.19</v>
      </c>
      <c r="K303" t="n">
        <v>61.2</v>
      </c>
      <c r="L303" t="n">
        <v>1.5</v>
      </c>
      <c r="M303" t="n">
        <v>77</v>
      </c>
      <c r="N303" t="n">
        <v>78.48999999999999</v>
      </c>
      <c r="O303" t="n">
        <v>35530.47</v>
      </c>
      <c r="P303" t="n">
        <v>162.84</v>
      </c>
      <c r="Q303" t="n">
        <v>1361.65</v>
      </c>
      <c r="R303" t="n">
        <v>76.29000000000001</v>
      </c>
      <c r="S303" t="n">
        <v>25.13</v>
      </c>
      <c r="T303" t="n">
        <v>24621.4</v>
      </c>
      <c r="U303" t="n">
        <v>0.33</v>
      </c>
      <c r="V303" t="n">
        <v>0.76</v>
      </c>
      <c r="W303" t="n">
        <v>1.32</v>
      </c>
      <c r="X303" t="n">
        <v>1.6</v>
      </c>
      <c r="Y303" t="n">
        <v>1</v>
      </c>
      <c r="Z303" t="n">
        <v>10</v>
      </c>
    </row>
    <row r="304">
      <c r="A304" t="n">
        <v>3</v>
      </c>
      <c r="B304" t="n">
        <v>145</v>
      </c>
      <c r="C304" t="inlineStr">
        <is>
          <t xml:space="preserve">CONCLUIDO	</t>
        </is>
      </c>
      <c r="D304" t="n">
        <v>6.3868</v>
      </c>
      <c r="E304" t="n">
        <v>15.66</v>
      </c>
      <c r="F304" t="n">
        <v>9.15</v>
      </c>
      <c r="G304" t="n">
        <v>8.32</v>
      </c>
      <c r="H304" t="n">
        <v>0.11</v>
      </c>
      <c r="I304" t="n">
        <v>66</v>
      </c>
      <c r="J304" t="n">
        <v>286.69</v>
      </c>
      <c r="K304" t="n">
        <v>61.2</v>
      </c>
      <c r="L304" t="n">
        <v>1.75</v>
      </c>
      <c r="M304" t="n">
        <v>64</v>
      </c>
      <c r="N304" t="n">
        <v>78.73999999999999</v>
      </c>
      <c r="O304" t="n">
        <v>35592.57</v>
      </c>
      <c r="P304" t="n">
        <v>157.15</v>
      </c>
      <c r="Q304" t="n">
        <v>1361.76</v>
      </c>
      <c r="R304" t="n">
        <v>68.27</v>
      </c>
      <c r="S304" t="n">
        <v>25.13</v>
      </c>
      <c r="T304" t="n">
        <v>20677.01</v>
      </c>
      <c r="U304" t="n">
        <v>0.37</v>
      </c>
      <c r="V304" t="n">
        <v>0.79</v>
      </c>
      <c r="W304" t="n">
        <v>1.28</v>
      </c>
      <c r="X304" t="n">
        <v>1.33</v>
      </c>
      <c r="Y304" t="n">
        <v>1</v>
      </c>
      <c r="Z304" t="n">
        <v>10</v>
      </c>
    </row>
    <row r="305">
      <c r="A305" t="n">
        <v>4</v>
      </c>
      <c r="B305" t="n">
        <v>145</v>
      </c>
      <c r="C305" t="inlineStr">
        <is>
          <t xml:space="preserve">CONCLUIDO	</t>
        </is>
      </c>
      <c r="D305" t="n">
        <v>6.7108</v>
      </c>
      <c r="E305" t="n">
        <v>14.9</v>
      </c>
      <c r="F305" t="n">
        <v>8.93</v>
      </c>
      <c r="G305" t="n">
        <v>9.57</v>
      </c>
      <c r="H305" t="n">
        <v>0.12</v>
      </c>
      <c r="I305" t="n">
        <v>56</v>
      </c>
      <c r="J305" t="n">
        <v>287.19</v>
      </c>
      <c r="K305" t="n">
        <v>61.2</v>
      </c>
      <c r="L305" t="n">
        <v>2</v>
      </c>
      <c r="M305" t="n">
        <v>54</v>
      </c>
      <c r="N305" t="n">
        <v>78.98999999999999</v>
      </c>
      <c r="O305" t="n">
        <v>35654.65</v>
      </c>
      <c r="P305" t="n">
        <v>152.21</v>
      </c>
      <c r="Q305" t="n">
        <v>1361.54</v>
      </c>
      <c r="R305" t="n">
        <v>61.5</v>
      </c>
      <c r="S305" t="n">
        <v>25.13</v>
      </c>
      <c r="T305" t="n">
        <v>17343</v>
      </c>
      <c r="U305" t="n">
        <v>0.41</v>
      </c>
      <c r="V305" t="n">
        <v>0.8</v>
      </c>
      <c r="W305" t="n">
        <v>1.27</v>
      </c>
      <c r="X305" t="n">
        <v>1.11</v>
      </c>
      <c r="Y305" t="n">
        <v>1</v>
      </c>
      <c r="Z305" t="n">
        <v>10</v>
      </c>
    </row>
    <row r="306">
      <c r="A306" t="n">
        <v>5</v>
      </c>
      <c r="B306" t="n">
        <v>145</v>
      </c>
      <c r="C306" t="inlineStr">
        <is>
          <t xml:space="preserve">CONCLUIDO	</t>
        </is>
      </c>
      <c r="D306" t="n">
        <v>6.9542</v>
      </c>
      <c r="E306" t="n">
        <v>14.38</v>
      </c>
      <c r="F306" t="n">
        <v>8.789999999999999</v>
      </c>
      <c r="G306" t="n">
        <v>10.76</v>
      </c>
      <c r="H306" t="n">
        <v>0.14</v>
      </c>
      <c r="I306" t="n">
        <v>49</v>
      </c>
      <c r="J306" t="n">
        <v>287.7</v>
      </c>
      <c r="K306" t="n">
        <v>61.2</v>
      </c>
      <c r="L306" t="n">
        <v>2.25</v>
      </c>
      <c r="M306" t="n">
        <v>47</v>
      </c>
      <c r="N306" t="n">
        <v>79.25</v>
      </c>
      <c r="O306" t="n">
        <v>35716.83</v>
      </c>
      <c r="P306" t="n">
        <v>148.72</v>
      </c>
      <c r="Q306" t="n">
        <v>1361.9</v>
      </c>
      <c r="R306" t="n">
        <v>56.85</v>
      </c>
      <c r="S306" t="n">
        <v>25.13</v>
      </c>
      <c r="T306" t="n">
        <v>15049.43</v>
      </c>
      <c r="U306" t="n">
        <v>0.44</v>
      </c>
      <c r="V306" t="n">
        <v>0.82</v>
      </c>
      <c r="W306" t="n">
        <v>1.26</v>
      </c>
      <c r="X306" t="n">
        <v>0.97</v>
      </c>
      <c r="Y306" t="n">
        <v>1</v>
      </c>
      <c r="Z306" t="n">
        <v>10</v>
      </c>
    </row>
    <row r="307">
      <c r="A307" t="n">
        <v>6</v>
      </c>
      <c r="B307" t="n">
        <v>145</v>
      </c>
      <c r="C307" t="inlineStr">
        <is>
          <t xml:space="preserve">CONCLUIDO	</t>
        </is>
      </c>
      <c r="D307" t="n">
        <v>7.1825</v>
      </c>
      <c r="E307" t="n">
        <v>13.92</v>
      </c>
      <c r="F307" t="n">
        <v>8.66</v>
      </c>
      <c r="G307" t="n">
        <v>12.08</v>
      </c>
      <c r="H307" t="n">
        <v>0.15</v>
      </c>
      <c r="I307" t="n">
        <v>43</v>
      </c>
      <c r="J307" t="n">
        <v>288.2</v>
      </c>
      <c r="K307" t="n">
        <v>61.2</v>
      </c>
      <c r="L307" t="n">
        <v>2.5</v>
      </c>
      <c r="M307" t="n">
        <v>41</v>
      </c>
      <c r="N307" t="n">
        <v>79.5</v>
      </c>
      <c r="O307" t="n">
        <v>35779.11</v>
      </c>
      <c r="P307" t="n">
        <v>145.45</v>
      </c>
      <c r="Q307" t="n">
        <v>1361.36</v>
      </c>
      <c r="R307" t="n">
        <v>52.74</v>
      </c>
      <c r="S307" t="n">
        <v>25.13</v>
      </c>
      <c r="T307" t="n">
        <v>13026.08</v>
      </c>
      <c r="U307" t="n">
        <v>0.48</v>
      </c>
      <c r="V307" t="n">
        <v>0.83</v>
      </c>
      <c r="W307" t="n">
        <v>1.25</v>
      </c>
      <c r="X307" t="n">
        <v>0.84</v>
      </c>
      <c r="Y307" t="n">
        <v>1</v>
      </c>
      <c r="Z307" t="n">
        <v>10</v>
      </c>
    </row>
    <row r="308">
      <c r="A308" t="n">
        <v>7</v>
      </c>
      <c r="B308" t="n">
        <v>145</v>
      </c>
      <c r="C308" t="inlineStr">
        <is>
          <t xml:space="preserve">CONCLUIDO	</t>
        </is>
      </c>
      <c r="D308" t="n">
        <v>7.3312</v>
      </c>
      <c r="E308" t="n">
        <v>13.64</v>
      </c>
      <c r="F308" t="n">
        <v>8.59</v>
      </c>
      <c r="G308" t="n">
        <v>13.21</v>
      </c>
      <c r="H308" t="n">
        <v>0.17</v>
      </c>
      <c r="I308" t="n">
        <v>39</v>
      </c>
      <c r="J308" t="n">
        <v>288.71</v>
      </c>
      <c r="K308" t="n">
        <v>61.2</v>
      </c>
      <c r="L308" t="n">
        <v>2.75</v>
      </c>
      <c r="M308" t="n">
        <v>37</v>
      </c>
      <c r="N308" t="n">
        <v>79.76000000000001</v>
      </c>
      <c r="O308" t="n">
        <v>35841.5</v>
      </c>
      <c r="P308" t="n">
        <v>143.73</v>
      </c>
      <c r="Q308" t="n">
        <v>1361.57</v>
      </c>
      <c r="R308" t="n">
        <v>50.61</v>
      </c>
      <c r="S308" t="n">
        <v>25.13</v>
      </c>
      <c r="T308" t="n">
        <v>11978.7</v>
      </c>
      <c r="U308" t="n">
        <v>0.5</v>
      </c>
      <c r="V308" t="n">
        <v>0.84</v>
      </c>
      <c r="W308" t="n">
        <v>1.24</v>
      </c>
      <c r="X308" t="n">
        <v>0.77</v>
      </c>
      <c r="Y308" t="n">
        <v>1</v>
      </c>
      <c r="Z308" t="n">
        <v>10</v>
      </c>
    </row>
    <row r="309">
      <c r="A309" t="n">
        <v>8</v>
      </c>
      <c r="B309" t="n">
        <v>145</v>
      </c>
      <c r="C309" t="inlineStr">
        <is>
          <t xml:space="preserve">CONCLUIDO	</t>
        </is>
      </c>
      <c r="D309" t="n">
        <v>7.4928</v>
      </c>
      <c r="E309" t="n">
        <v>13.35</v>
      </c>
      <c r="F309" t="n">
        <v>8.51</v>
      </c>
      <c r="G309" t="n">
        <v>14.59</v>
      </c>
      <c r="H309" t="n">
        <v>0.18</v>
      </c>
      <c r="I309" t="n">
        <v>35</v>
      </c>
      <c r="J309" t="n">
        <v>289.21</v>
      </c>
      <c r="K309" t="n">
        <v>61.2</v>
      </c>
      <c r="L309" t="n">
        <v>3</v>
      </c>
      <c r="M309" t="n">
        <v>33</v>
      </c>
      <c r="N309" t="n">
        <v>80.02</v>
      </c>
      <c r="O309" t="n">
        <v>35903.99</v>
      </c>
      <c r="P309" t="n">
        <v>141.09</v>
      </c>
      <c r="Q309" t="n">
        <v>1361.48</v>
      </c>
      <c r="R309" t="n">
        <v>48.21</v>
      </c>
      <c r="S309" t="n">
        <v>25.13</v>
      </c>
      <c r="T309" t="n">
        <v>10801.15</v>
      </c>
      <c r="U309" t="n">
        <v>0.52</v>
      </c>
      <c r="V309" t="n">
        <v>0.85</v>
      </c>
      <c r="W309" t="n">
        <v>1.24</v>
      </c>
      <c r="X309" t="n">
        <v>0.6899999999999999</v>
      </c>
      <c r="Y309" t="n">
        <v>1</v>
      </c>
      <c r="Z309" t="n">
        <v>10</v>
      </c>
    </row>
    <row r="310">
      <c r="A310" t="n">
        <v>9</v>
      </c>
      <c r="B310" t="n">
        <v>145</v>
      </c>
      <c r="C310" t="inlineStr">
        <is>
          <t xml:space="preserve">CONCLUIDO	</t>
        </is>
      </c>
      <c r="D310" t="n">
        <v>7.6165</v>
      </c>
      <c r="E310" t="n">
        <v>13.13</v>
      </c>
      <c r="F310" t="n">
        <v>8.460000000000001</v>
      </c>
      <c r="G310" t="n">
        <v>15.85</v>
      </c>
      <c r="H310" t="n">
        <v>0.2</v>
      </c>
      <c r="I310" t="n">
        <v>32</v>
      </c>
      <c r="J310" t="n">
        <v>289.72</v>
      </c>
      <c r="K310" t="n">
        <v>61.2</v>
      </c>
      <c r="L310" t="n">
        <v>3.25</v>
      </c>
      <c r="M310" t="n">
        <v>30</v>
      </c>
      <c r="N310" t="n">
        <v>80.27</v>
      </c>
      <c r="O310" t="n">
        <v>35966.59</v>
      </c>
      <c r="P310" t="n">
        <v>139.17</v>
      </c>
      <c r="Q310" t="n">
        <v>1361.53</v>
      </c>
      <c r="R310" t="n">
        <v>46.61</v>
      </c>
      <c r="S310" t="n">
        <v>25.13</v>
      </c>
      <c r="T310" t="n">
        <v>10014.03</v>
      </c>
      <c r="U310" t="n">
        <v>0.54</v>
      </c>
      <c r="V310" t="n">
        <v>0.85</v>
      </c>
      <c r="W310" t="n">
        <v>1.23</v>
      </c>
      <c r="X310" t="n">
        <v>0.64</v>
      </c>
      <c r="Y310" t="n">
        <v>1</v>
      </c>
      <c r="Z310" t="n">
        <v>10</v>
      </c>
    </row>
    <row r="311">
      <c r="A311" t="n">
        <v>10</v>
      </c>
      <c r="B311" t="n">
        <v>145</v>
      </c>
      <c r="C311" t="inlineStr">
        <is>
          <t xml:space="preserve">CONCLUIDO	</t>
        </is>
      </c>
      <c r="D311" t="n">
        <v>7.7439</v>
      </c>
      <c r="E311" t="n">
        <v>12.91</v>
      </c>
      <c r="F311" t="n">
        <v>8.4</v>
      </c>
      <c r="G311" t="n">
        <v>17.38</v>
      </c>
      <c r="H311" t="n">
        <v>0.21</v>
      </c>
      <c r="I311" t="n">
        <v>29</v>
      </c>
      <c r="J311" t="n">
        <v>290.23</v>
      </c>
      <c r="K311" t="n">
        <v>61.2</v>
      </c>
      <c r="L311" t="n">
        <v>3.5</v>
      </c>
      <c r="M311" t="n">
        <v>27</v>
      </c>
      <c r="N311" t="n">
        <v>80.53</v>
      </c>
      <c r="O311" t="n">
        <v>36029.29</v>
      </c>
      <c r="P311" t="n">
        <v>136.96</v>
      </c>
      <c r="Q311" t="n">
        <v>1361.54</v>
      </c>
      <c r="R311" t="n">
        <v>44.64</v>
      </c>
      <c r="S311" t="n">
        <v>25.13</v>
      </c>
      <c r="T311" t="n">
        <v>9047.559999999999</v>
      </c>
      <c r="U311" t="n">
        <v>0.5600000000000001</v>
      </c>
      <c r="V311" t="n">
        <v>0.86</v>
      </c>
      <c r="W311" t="n">
        <v>1.23</v>
      </c>
      <c r="X311" t="n">
        <v>0.58</v>
      </c>
      <c r="Y311" t="n">
        <v>1</v>
      </c>
      <c r="Z311" t="n">
        <v>10</v>
      </c>
    </row>
    <row r="312">
      <c r="A312" t="n">
        <v>11</v>
      </c>
      <c r="B312" t="n">
        <v>145</v>
      </c>
      <c r="C312" t="inlineStr">
        <is>
          <t xml:space="preserve">CONCLUIDO	</t>
        </is>
      </c>
      <c r="D312" t="n">
        <v>7.8402</v>
      </c>
      <c r="E312" t="n">
        <v>12.75</v>
      </c>
      <c r="F312" t="n">
        <v>8.35</v>
      </c>
      <c r="G312" t="n">
        <v>18.56</v>
      </c>
      <c r="H312" t="n">
        <v>0.23</v>
      </c>
      <c r="I312" t="n">
        <v>27</v>
      </c>
      <c r="J312" t="n">
        <v>290.74</v>
      </c>
      <c r="K312" t="n">
        <v>61.2</v>
      </c>
      <c r="L312" t="n">
        <v>3.75</v>
      </c>
      <c r="M312" t="n">
        <v>25</v>
      </c>
      <c r="N312" t="n">
        <v>80.79000000000001</v>
      </c>
      <c r="O312" t="n">
        <v>36092.1</v>
      </c>
      <c r="P312" t="n">
        <v>135.42</v>
      </c>
      <c r="Q312" t="n">
        <v>1361.48</v>
      </c>
      <c r="R312" t="n">
        <v>43.11</v>
      </c>
      <c r="S312" t="n">
        <v>25.13</v>
      </c>
      <c r="T312" t="n">
        <v>8291.23</v>
      </c>
      <c r="U312" t="n">
        <v>0.58</v>
      </c>
      <c r="V312" t="n">
        <v>0.86</v>
      </c>
      <c r="W312" t="n">
        <v>1.22</v>
      </c>
      <c r="X312" t="n">
        <v>0.53</v>
      </c>
      <c r="Y312" t="n">
        <v>1</v>
      </c>
      <c r="Z312" t="n">
        <v>10</v>
      </c>
    </row>
    <row r="313">
      <c r="A313" t="n">
        <v>12</v>
      </c>
      <c r="B313" t="n">
        <v>145</v>
      </c>
      <c r="C313" t="inlineStr">
        <is>
          <t xml:space="preserve">CONCLUIDO	</t>
        </is>
      </c>
      <c r="D313" t="n">
        <v>7.9355</v>
      </c>
      <c r="E313" t="n">
        <v>12.6</v>
      </c>
      <c r="F313" t="n">
        <v>8.31</v>
      </c>
      <c r="G313" t="n">
        <v>19.93</v>
      </c>
      <c r="H313" t="n">
        <v>0.24</v>
      </c>
      <c r="I313" t="n">
        <v>25</v>
      </c>
      <c r="J313" t="n">
        <v>291.25</v>
      </c>
      <c r="K313" t="n">
        <v>61.2</v>
      </c>
      <c r="L313" t="n">
        <v>4</v>
      </c>
      <c r="M313" t="n">
        <v>23</v>
      </c>
      <c r="N313" t="n">
        <v>81.05</v>
      </c>
      <c r="O313" t="n">
        <v>36155.02</v>
      </c>
      <c r="P313" t="n">
        <v>133.44</v>
      </c>
      <c r="Q313" t="n">
        <v>1361.48</v>
      </c>
      <c r="R313" t="n">
        <v>41.79</v>
      </c>
      <c r="S313" t="n">
        <v>25.13</v>
      </c>
      <c r="T313" t="n">
        <v>7639.93</v>
      </c>
      <c r="U313" t="n">
        <v>0.6</v>
      </c>
      <c r="V313" t="n">
        <v>0.87</v>
      </c>
      <c r="W313" t="n">
        <v>1.22</v>
      </c>
      <c r="X313" t="n">
        <v>0.48</v>
      </c>
      <c r="Y313" t="n">
        <v>1</v>
      </c>
      <c r="Z313" t="n">
        <v>10</v>
      </c>
    </row>
    <row r="314">
      <c r="A314" t="n">
        <v>13</v>
      </c>
      <c r="B314" t="n">
        <v>145</v>
      </c>
      <c r="C314" t="inlineStr">
        <is>
          <t xml:space="preserve">CONCLUIDO	</t>
        </is>
      </c>
      <c r="D314" t="n">
        <v>7.978</v>
      </c>
      <c r="E314" t="n">
        <v>12.53</v>
      </c>
      <c r="F314" t="n">
        <v>8.289999999999999</v>
      </c>
      <c r="G314" t="n">
        <v>20.73</v>
      </c>
      <c r="H314" t="n">
        <v>0.26</v>
      </c>
      <c r="I314" t="n">
        <v>24</v>
      </c>
      <c r="J314" t="n">
        <v>291.76</v>
      </c>
      <c r="K314" t="n">
        <v>61.2</v>
      </c>
      <c r="L314" t="n">
        <v>4.25</v>
      </c>
      <c r="M314" t="n">
        <v>22</v>
      </c>
      <c r="N314" t="n">
        <v>81.31</v>
      </c>
      <c r="O314" t="n">
        <v>36218.04</v>
      </c>
      <c r="P314" t="n">
        <v>132.41</v>
      </c>
      <c r="Q314" t="n">
        <v>1361.52</v>
      </c>
      <c r="R314" t="n">
        <v>41.37</v>
      </c>
      <c r="S314" t="n">
        <v>25.13</v>
      </c>
      <c r="T314" t="n">
        <v>7433.55</v>
      </c>
      <c r="U314" t="n">
        <v>0.61</v>
      </c>
      <c r="V314" t="n">
        <v>0.87</v>
      </c>
      <c r="W314" t="n">
        <v>1.22</v>
      </c>
      <c r="X314" t="n">
        <v>0.47</v>
      </c>
      <c r="Y314" t="n">
        <v>1</v>
      </c>
      <c r="Z314" t="n">
        <v>10</v>
      </c>
    </row>
    <row r="315">
      <c r="A315" t="n">
        <v>14</v>
      </c>
      <c r="B315" t="n">
        <v>145</v>
      </c>
      <c r="C315" t="inlineStr">
        <is>
          <t xml:space="preserve">CONCLUIDO	</t>
        </is>
      </c>
      <c r="D315" t="n">
        <v>8.089700000000001</v>
      </c>
      <c r="E315" t="n">
        <v>12.36</v>
      </c>
      <c r="F315" t="n">
        <v>8.23</v>
      </c>
      <c r="G315" t="n">
        <v>22.44</v>
      </c>
      <c r="H315" t="n">
        <v>0.27</v>
      </c>
      <c r="I315" t="n">
        <v>22</v>
      </c>
      <c r="J315" t="n">
        <v>292.27</v>
      </c>
      <c r="K315" t="n">
        <v>61.2</v>
      </c>
      <c r="L315" t="n">
        <v>4.5</v>
      </c>
      <c r="M315" t="n">
        <v>20</v>
      </c>
      <c r="N315" t="n">
        <v>81.56999999999999</v>
      </c>
      <c r="O315" t="n">
        <v>36281.16</v>
      </c>
      <c r="P315" t="n">
        <v>130.27</v>
      </c>
      <c r="Q315" t="n">
        <v>1361.68</v>
      </c>
      <c r="R315" t="n">
        <v>39.17</v>
      </c>
      <c r="S315" t="n">
        <v>25.13</v>
      </c>
      <c r="T315" t="n">
        <v>6347.44</v>
      </c>
      <c r="U315" t="n">
        <v>0.64</v>
      </c>
      <c r="V315" t="n">
        <v>0.87</v>
      </c>
      <c r="W315" t="n">
        <v>1.22</v>
      </c>
      <c r="X315" t="n">
        <v>0.41</v>
      </c>
      <c r="Y315" t="n">
        <v>1</v>
      </c>
      <c r="Z315" t="n">
        <v>10</v>
      </c>
    </row>
    <row r="316">
      <c r="A316" t="n">
        <v>15</v>
      </c>
      <c r="B316" t="n">
        <v>145</v>
      </c>
      <c r="C316" t="inlineStr">
        <is>
          <t xml:space="preserve">CONCLUIDO	</t>
        </is>
      </c>
      <c r="D316" t="n">
        <v>8.1378</v>
      </c>
      <c r="E316" t="n">
        <v>12.29</v>
      </c>
      <c r="F316" t="n">
        <v>8.210000000000001</v>
      </c>
      <c r="G316" t="n">
        <v>23.45</v>
      </c>
      <c r="H316" t="n">
        <v>0.29</v>
      </c>
      <c r="I316" t="n">
        <v>21</v>
      </c>
      <c r="J316" t="n">
        <v>292.79</v>
      </c>
      <c r="K316" t="n">
        <v>61.2</v>
      </c>
      <c r="L316" t="n">
        <v>4.75</v>
      </c>
      <c r="M316" t="n">
        <v>19</v>
      </c>
      <c r="N316" t="n">
        <v>81.84</v>
      </c>
      <c r="O316" t="n">
        <v>36344.4</v>
      </c>
      <c r="P316" t="n">
        <v>129.04</v>
      </c>
      <c r="Q316" t="n">
        <v>1361.34</v>
      </c>
      <c r="R316" t="n">
        <v>38.7</v>
      </c>
      <c r="S316" t="n">
        <v>25.13</v>
      </c>
      <c r="T316" t="n">
        <v>6116.52</v>
      </c>
      <c r="U316" t="n">
        <v>0.65</v>
      </c>
      <c r="V316" t="n">
        <v>0.88</v>
      </c>
      <c r="W316" t="n">
        <v>1.21</v>
      </c>
      <c r="X316" t="n">
        <v>0.39</v>
      </c>
      <c r="Y316" t="n">
        <v>1</v>
      </c>
      <c r="Z316" t="n">
        <v>10</v>
      </c>
    </row>
    <row r="317">
      <c r="A317" t="n">
        <v>16</v>
      </c>
      <c r="B317" t="n">
        <v>145</v>
      </c>
      <c r="C317" t="inlineStr">
        <is>
          <t xml:space="preserve">CONCLUIDO	</t>
        </is>
      </c>
      <c r="D317" t="n">
        <v>8.1852</v>
      </c>
      <c r="E317" t="n">
        <v>12.22</v>
      </c>
      <c r="F317" t="n">
        <v>8.19</v>
      </c>
      <c r="G317" t="n">
        <v>24.57</v>
      </c>
      <c r="H317" t="n">
        <v>0.3</v>
      </c>
      <c r="I317" t="n">
        <v>20</v>
      </c>
      <c r="J317" t="n">
        <v>293.3</v>
      </c>
      <c r="K317" t="n">
        <v>61.2</v>
      </c>
      <c r="L317" t="n">
        <v>5</v>
      </c>
      <c r="M317" t="n">
        <v>18</v>
      </c>
      <c r="N317" t="n">
        <v>82.09999999999999</v>
      </c>
      <c r="O317" t="n">
        <v>36407.75</v>
      </c>
      <c r="P317" t="n">
        <v>127.98</v>
      </c>
      <c r="Q317" t="n">
        <v>1361.39</v>
      </c>
      <c r="R317" t="n">
        <v>38.07</v>
      </c>
      <c r="S317" t="n">
        <v>25.13</v>
      </c>
      <c r="T317" t="n">
        <v>5804.98</v>
      </c>
      <c r="U317" t="n">
        <v>0.66</v>
      </c>
      <c r="V317" t="n">
        <v>0.88</v>
      </c>
      <c r="W317" t="n">
        <v>1.21</v>
      </c>
      <c r="X317" t="n">
        <v>0.37</v>
      </c>
      <c r="Y317" t="n">
        <v>1</v>
      </c>
      <c r="Z317" t="n">
        <v>10</v>
      </c>
    </row>
    <row r="318">
      <c r="A318" t="n">
        <v>17</v>
      </c>
      <c r="B318" t="n">
        <v>145</v>
      </c>
      <c r="C318" t="inlineStr">
        <is>
          <t xml:space="preserve">CONCLUIDO	</t>
        </is>
      </c>
      <c r="D318" t="n">
        <v>8.2325</v>
      </c>
      <c r="E318" t="n">
        <v>12.15</v>
      </c>
      <c r="F318" t="n">
        <v>8.17</v>
      </c>
      <c r="G318" t="n">
        <v>25.81</v>
      </c>
      <c r="H318" t="n">
        <v>0.32</v>
      </c>
      <c r="I318" t="n">
        <v>19</v>
      </c>
      <c r="J318" t="n">
        <v>293.81</v>
      </c>
      <c r="K318" t="n">
        <v>61.2</v>
      </c>
      <c r="L318" t="n">
        <v>5.25</v>
      </c>
      <c r="M318" t="n">
        <v>17</v>
      </c>
      <c r="N318" t="n">
        <v>82.36</v>
      </c>
      <c r="O318" t="n">
        <v>36471.2</v>
      </c>
      <c r="P318" t="n">
        <v>125.96</v>
      </c>
      <c r="Q318" t="n">
        <v>1361.36</v>
      </c>
      <c r="R318" t="n">
        <v>37.76</v>
      </c>
      <c r="S318" t="n">
        <v>25.13</v>
      </c>
      <c r="T318" t="n">
        <v>5653.71</v>
      </c>
      <c r="U318" t="n">
        <v>0.67</v>
      </c>
      <c r="V318" t="n">
        <v>0.88</v>
      </c>
      <c r="W318" t="n">
        <v>1.21</v>
      </c>
      <c r="X318" t="n">
        <v>0.35</v>
      </c>
      <c r="Y318" t="n">
        <v>1</v>
      </c>
      <c r="Z318" t="n">
        <v>10</v>
      </c>
    </row>
    <row r="319">
      <c r="A319" t="n">
        <v>18</v>
      </c>
      <c r="B319" t="n">
        <v>145</v>
      </c>
      <c r="C319" t="inlineStr">
        <is>
          <t xml:space="preserve">CONCLUIDO	</t>
        </is>
      </c>
      <c r="D319" t="n">
        <v>8.2743</v>
      </c>
      <c r="E319" t="n">
        <v>12.09</v>
      </c>
      <c r="F319" t="n">
        <v>8.17</v>
      </c>
      <c r="G319" t="n">
        <v>27.22</v>
      </c>
      <c r="H319" t="n">
        <v>0.33</v>
      </c>
      <c r="I319" t="n">
        <v>18</v>
      </c>
      <c r="J319" t="n">
        <v>294.33</v>
      </c>
      <c r="K319" t="n">
        <v>61.2</v>
      </c>
      <c r="L319" t="n">
        <v>5.5</v>
      </c>
      <c r="M319" t="n">
        <v>16</v>
      </c>
      <c r="N319" t="n">
        <v>82.63</v>
      </c>
      <c r="O319" t="n">
        <v>36534.76</v>
      </c>
      <c r="P319" t="n">
        <v>124.32</v>
      </c>
      <c r="Q319" t="n">
        <v>1361.34</v>
      </c>
      <c r="R319" t="n">
        <v>37.27</v>
      </c>
      <c r="S319" t="n">
        <v>25.13</v>
      </c>
      <c r="T319" t="n">
        <v>5415.45</v>
      </c>
      <c r="U319" t="n">
        <v>0.67</v>
      </c>
      <c r="V319" t="n">
        <v>0.88</v>
      </c>
      <c r="W319" t="n">
        <v>1.21</v>
      </c>
      <c r="X319" t="n">
        <v>0.35</v>
      </c>
      <c r="Y319" t="n">
        <v>1</v>
      </c>
      <c r="Z319" t="n">
        <v>10</v>
      </c>
    </row>
    <row r="320">
      <c r="A320" t="n">
        <v>19</v>
      </c>
      <c r="B320" t="n">
        <v>145</v>
      </c>
      <c r="C320" t="inlineStr">
        <is>
          <t xml:space="preserve">CONCLUIDO	</t>
        </is>
      </c>
      <c r="D320" t="n">
        <v>8.3239</v>
      </c>
      <c r="E320" t="n">
        <v>12.01</v>
      </c>
      <c r="F320" t="n">
        <v>8.15</v>
      </c>
      <c r="G320" t="n">
        <v>28.76</v>
      </c>
      <c r="H320" t="n">
        <v>0.35</v>
      </c>
      <c r="I320" t="n">
        <v>17</v>
      </c>
      <c r="J320" t="n">
        <v>294.84</v>
      </c>
      <c r="K320" t="n">
        <v>61.2</v>
      </c>
      <c r="L320" t="n">
        <v>5.75</v>
      </c>
      <c r="M320" t="n">
        <v>15</v>
      </c>
      <c r="N320" t="n">
        <v>82.90000000000001</v>
      </c>
      <c r="O320" t="n">
        <v>36598.44</v>
      </c>
      <c r="P320" t="n">
        <v>122.49</v>
      </c>
      <c r="Q320" t="n">
        <v>1361.35</v>
      </c>
      <c r="R320" t="n">
        <v>36.87</v>
      </c>
      <c r="S320" t="n">
        <v>25.13</v>
      </c>
      <c r="T320" t="n">
        <v>5218.54</v>
      </c>
      <c r="U320" t="n">
        <v>0.68</v>
      </c>
      <c r="V320" t="n">
        <v>0.88</v>
      </c>
      <c r="W320" t="n">
        <v>1.21</v>
      </c>
      <c r="X320" t="n">
        <v>0.33</v>
      </c>
      <c r="Y320" t="n">
        <v>1</v>
      </c>
      <c r="Z320" t="n">
        <v>10</v>
      </c>
    </row>
    <row r="321">
      <c r="A321" t="n">
        <v>20</v>
      </c>
      <c r="B321" t="n">
        <v>145</v>
      </c>
      <c r="C321" t="inlineStr">
        <is>
          <t xml:space="preserve">CONCLUIDO	</t>
        </is>
      </c>
      <c r="D321" t="n">
        <v>8.373799999999999</v>
      </c>
      <c r="E321" t="n">
        <v>11.94</v>
      </c>
      <c r="F321" t="n">
        <v>8.130000000000001</v>
      </c>
      <c r="G321" t="n">
        <v>30.49</v>
      </c>
      <c r="H321" t="n">
        <v>0.36</v>
      </c>
      <c r="I321" t="n">
        <v>16</v>
      </c>
      <c r="J321" t="n">
        <v>295.36</v>
      </c>
      <c r="K321" t="n">
        <v>61.2</v>
      </c>
      <c r="L321" t="n">
        <v>6</v>
      </c>
      <c r="M321" t="n">
        <v>14</v>
      </c>
      <c r="N321" t="n">
        <v>83.16</v>
      </c>
      <c r="O321" t="n">
        <v>36662.22</v>
      </c>
      <c r="P321" t="n">
        <v>121.53</v>
      </c>
      <c r="Q321" t="n">
        <v>1361.34</v>
      </c>
      <c r="R321" t="n">
        <v>36.36</v>
      </c>
      <c r="S321" t="n">
        <v>25.13</v>
      </c>
      <c r="T321" t="n">
        <v>4969.66</v>
      </c>
      <c r="U321" t="n">
        <v>0.6899999999999999</v>
      </c>
      <c r="V321" t="n">
        <v>0.88</v>
      </c>
      <c r="W321" t="n">
        <v>1.21</v>
      </c>
      <c r="X321" t="n">
        <v>0.31</v>
      </c>
      <c r="Y321" t="n">
        <v>1</v>
      </c>
      <c r="Z321" t="n">
        <v>10</v>
      </c>
    </row>
    <row r="322">
      <c r="A322" t="n">
        <v>21</v>
      </c>
      <c r="B322" t="n">
        <v>145</v>
      </c>
      <c r="C322" t="inlineStr">
        <is>
          <t xml:space="preserve">CONCLUIDO	</t>
        </is>
      </c>
      <c r="D322" t="n">
        <v>8.428900000000001</v>
      </c>
      <c r="E322" t="n">
        <v>11.86</v>
      </c>
      <c r="F322" t="n">
        <v>8.109999999999999</v>
      </c>
      <c r="G322" t="n">
        <v>32.43</v>
      </c>
      <c r="H322" t="n">
        <v>0.38</v>
      </c>
      <c r="I322" t="n">
        <v>15</v>
      </c>
      <c r="J322" t="n">
        <v>295.88</v>
      </c>
      <c r="K322" t="n">
        <v>61.2</v>
      </c>
      <c r="L322" t="n">
        <v>6.25</v>
      </c>
      <c r="M322" t="n">
        <v>13</v>
      </c>
      <c r="N322" t="n">
        <v>83.43000000000001</v>
      </c>
      <c r="O322" t="n">
        <v>36726.12</v>
      </c>
      <c r="P322" t="n">
        <v>120.59</v>
      </c>
      <c r="Q322" t="n">
        <v>1361.37</v>
      </c>
      <c r="R322" t="n">
        <v>35.66</v>
      </c>
      <c r="S322" t="n">
        <v>25.13</v>
      </c>
      <c r="T322" t="n">
        <v>4627.57</v>
      </c>
      <c r="U322" t="n">
        <v>0.7</v>
      </c>
      <c r="V322" t="n">
        <v>0.89</v>
      </c>
      <c r="W322" t="n">
        <v>1.2</v>
      </c>
      <c r="X322" t="n">
        <v>0.29</v>
      </c>
      <c r="Y322" t="n">
        <v>1</v>
      </c>
      <c r="Z322" t="n">
        <v>10</v>
      </c>
    </row>
    <row r="323">
      <c r="A323" t="n">
        <v>22</v>
      </c>
      <c r="B323" t="n">
        <v>145</v>
      </c>
      <c r="C323" t="inlineStr">
        <is>
          <t xml:space="preserve">CONCLUIDO	</t>
        </is>
      </c>
      <c r="D323" t="n">
        <v>8.4339</v>
      </c>
      <c r="E323" t="n">
        <v>11.86</v>
      </c>
      <c r="F323" t="n">
        <v>8.1</v>
      </c>
      <c r="G323" t="n">
        <v>32.4</v>
      </c>
      <c r="H323" t="n">
        <v>0.39</v>
      </c>
      <c r="I323" t="n">
        <v>15</v>
      </c>
      <c r="J323" t="n">
        <v>296.4</v>
      </c>
      <c r="K323" t="n">
        <v>61.2</v>
      </c>
      <c r="L323" t="n">
        <v>6.5</v>
      </c>
      <c r="M323" t="n">
        <v>13</v>
      </c>
      <c r="N323" t="n">
        <v>83.7</v>
      </c>
      <c r="O323" t="n">
        <v>36790.13</v>
      </c>
      <c r="P323" t="n">
        <v>118.63</v>
      </c>
      <c r="Q323" t="n">
        <v>1361.34</v>
      </c>
      <c r="R323" t="n">
        <v>35.43</v>
      </c>
      <c r="S323" t="n">
        <v>25.13</v>
      </c>
      <c r="T323" t="n">
        <v>4508.89</v>
      </c>
      <c r="U323" t="n">
        <v>0.71</v>
      </c>
      <c r="V323" t="n">
        <v>0.89</v>
      </c>
      <c r="W323" t="n">
        <v>1.2</v>
      </c>
      <c r="X323" t="n">
        <v>0.28</v>
      </c>
      <c r="Y323" t="n">
        <v>1</v>
      </c>
      <c r="Z323" t="n">
        <v>10</v>
      </c>
    </row>
    <row r="324">
      <c r="A324" t="n">
        <v>23</v>
      </c>
      <c r="B324" t="n">
        <v>145</v>
      </c>
      <c r="C324" t="inlineStr">
        <is>
          <t xml:space="preserve">CONCLUIDO	</t>
        </is>
      </c>
      <c r="D324" t="n">
        <v>8.491400000000001</v>
      </c>
      <c r="E324" t="n">
        <v>11.78</v>
      </c>
      <c r="F324" t="n">
        <v>8.07</v>
      </c>
      <c r="G324" t="n">
        <v>34.6</v>
      </c>
      <c r="H324" t="n">
        <v>0.4</v>
      </c>
      <c r="I324" t="n">
        <v>14</v>
      </c>
      <c r="J324" t="n">
        <v>296.92</v>
      </c>
      <c r="K324" t="n">
        <v>61.2</v>
      </c>
      <c r="L324" t="n">
        <v>6.75</v>
      </c>
      <c r="M324" t="n">
        <v>12</v>
      </c>
      <c r="N324" t="n">
        <v>83.97</v>
      </c>
      <c r="O324" t="n">
        <v>36854.25</v>
      </c>
      <c r="P324" t="n">
        <v>118.05</v>
      </c>
      <c r="Q324" t="n">
        <v>1361.38</v>
      </c>
      <c r="R324" t="n">
        <v>34.45</v>
      </c>
      <c r="S324" t="n">
        <v>25.13</v>
      </c>
      <c r="T324" t="n">
        <v>4023.31</v>
      </c>
      <c r="U324" t="n">
        <v>0.73</v>
      </c>
      <c r="V324" t="n">
        <v>0.89</v>
      </c>
      <c r="W324" t="n">
        <v>1.2</v>
      </c>
      <c r="X324" t="n">
        <v>0.25</v>
      </c>
      <c r="Y324" t="n">
        <v>1</v>
      </c>
      <c r="Z324" t="n">
        <v>10</v>
      </c>
    </row>
    <row r="325">
      <c r="A325" t="n">
        <v>24</v>
      </c>
      <c r="B325" t="n">
        <v>145</v>
      </c>
      <c r="C325" t="inlineStr">
        <is>
          <t xml:space="preserve">CONCLUIDO	</t>
        </is>
      </c>
      <c r="D325" t="n">
        <v>8.540699999999999</v>
      </c>
      <c r="E325" t="n">
        <v>11.71</v>
      </c>
      <c r="F325" t="n">
        <v>8.06</v>
      </c>
      <c r="G325" t="n">
        <v>37.19</v>
      </c>
      <c r="H325" t="n">
        <v>0.42</v>
      </c>
      <c r="I325" t="n">
        <v>13</v>
      </c>
      <c r="J325" t="n">
        <v>297.44</v>
      </c>
      <c r="K325" t="n">
        <v>61.2</v>
      </c>
      <c r="L325" t="n">
        <v>7</v>
      </c>
      <c r="M325" t="n">
        <v>11</v>
      </c>
      <c r="N325" t="n">
        <v>84.23999999999999</v>
      </c>
      <c r="O325" t="n">
        <v>36918.48</v>
      </c>
      <c r="P325" t="n">
        <v>116.02</v>
      </c>
      <c r="Q325" t="n">
        <v>1361.44</v>
      </c>
      <c r="R325" t="n">
        <v>34.02</v>
      </c>
      <c r="S325" t="n">
        <v>25.13</v>
      </c>
      <c r="T325" t="n">
        <v>3813.71</v>
      </c>
      <c r="U325" t="n">
        <v>0.74</v>
      </c>
      <c r="V325" t="n">
        <v>0.89</v>
      </c>
      <c r="W325" t="n">
        <v>1.2</v>
      </c>
      <c r="X325" t="n">
        <v>0.24</v>
      </c>
      <c r="Y325" t="n">
        <v>1</v>
      </c>
      <c r="Z325" t="n">
        <v>10</v>
      </c>
    </row>
    <row r="326">
      <c r="A326" t="n">
        <v>25</v>
      </c>
      <c r="B326" t="n">
        <v>145</v>
      </c>
      <c r="C326" t="inlineStr">
        <is>
          <t xml:space="preserve">CONCLUIDO	</t>
        </is>
      </c>
      <c r="D326" t="n">
        <v>8.5444</v>
      </c>
      <c r="E326" t="n">
        <v>11.7</v>
      </c>
      <c r="F326" t="n">
        <v>8.050000000000001</v>
      </c>
      <c r="G326" t="n">
        <v>37.17</v>
      </c>
      <c r="H326" t="n">
        <v>0.43</v>
      </c>
      <c r="I326" t="n">
        <v>13</v>
      </c>
      <c r="J326" t="n">
        <v>297.96</v>
      </c>
      <c r="K326" t="n">
        <v>61.2</v>
      </c>
      <c r="L326" t="n">
        <v>7.25</v>
      </c>
      <c r="M326" t="n">
        <v>10</v>
      </c>
      <c r="N326" t="n">
        <v>84.51000000000001</v>
      </c>
      <c r="O326" t="n">
        <v>36982.83</v>
      </c>
      <c r="P326" t="n">
        <v>114.14</v>
      </c>
      <c r="Q326" t="n">
        <v>1361.44</v>
      </c>
      <c r="R326" t="n">
        <v>33.95</v>
      </c>
      <c r="S326" t="n">
        <v>25.13</v>
      </c>
      <c r="T326" t="n">
        <v>3778.66</v>
      </c>
      <c r="U326" t="n">
        <v>0.74</v>
      </c>
      <c r="V326" t="n">
        <v>0.89</v>
      </c>
      <c r="W326" t="n">
        <v>1.2</v>
      </c>
      <c r="X326" t="n">
        <v>0.23</v>
      </c>
      <c r="Y326" t="n">
        <v>1</v>
      </c>
      <c r="Z326" t="n">
        <v>10</v>
      </c>
    </row>
    <row r="327">
      <c r="A327" t="n">
        <v>26</v>
      </c>
      <c r="B327" t="n">
        <v>145</v>
      </c>
      <c r="C327" t="inlineStr">
        <is>
          <t xml:space="preserve">CONCLUIDO	</t>
        </is>
      </c>
      <c r="D327" t="n">
        <v>8.584899999999999</v>
      </c>
      <c r="E327" t="n">
        <v>11.65</v>
      </c>
      <c r="F327" t="n">
        <v>8.050000000000001</v>
      </c>
      <c r="G327" t="n">
        <v>40.26</v>
      </c>
      <c r="H327" t="n">
        <v>0.45</v>
      </c>
      <c r="I327" t="n">
        <v>12</v>
      </c>
      <c r="J327" t="n">
        <v>298.48</v>
      </c>
      <c r="K327" t="n">
        <v>61.2</v>
      </c>
      <c r="L327" t="n">
        <v>7.5</v>
      </c>
      <c r="M327" t="n">
        <v>10</v>
      </c>
      <c r="N327" t="n">
        <v>84.79000000000001</v>
      </c>
      <c r="O327" t="n">
        <v>37047.29</v>
      </c>
      <c r="P327" t="n">
        <v>112.87</v>
      </c>
      <c r="Q327" t="n">
        <v>1361.52</v>
      </c>
      <c r="R327" t="n">
        <v>34.06</v>
      </c>
      <c r="S327" t="n">
        <v>25.13</v>
      </c>
      <c r="T327" t="n">
        <v>3838.49</v>
      </c>
      <c r="U327" t="n">
        <v>0.74</v>
      </c>
      <c r="V327" t="n">
        <v>0.89</v>
      </c>
      <c r="W327" t="n">
        <v>1.2</v>
      </c>
      <c r="X327" t="n">
        <v>0.23</v>
      </c>
      <c r="Y327" t="n">
        <v>1</v>
      </c>
      <c r="Z327" t="n">
        <v>10</v>
      </c>
    </row>
    <row r="328">
      <c r="A328" t="n">
        <v>27</v>
      </c>
      <c r="B328" t="n">
        <v>145</v>
      </c>
      <c r="C328" t="inlineStr">
        <is>
          <t xml:space="preserve">CONCLUIDO	</t>
        </is>
      </c>
      <c r="D328" t="n">
        <v>8.5954</v>
      </c>
      <c r="E328" t="n">
        <v>11.63</v>
      </c>
      <c r="F328" t="n">
        <v>8.039999999999999</v>
      </c>
      <c r="G328" t="n">
        <v>40.19</v>
      </c>
      <c r="H328" t="n">
        <v>0.46</v>
      </c>
      <c r="I328" t="n">
        <v>12</v>
      </c>
      <c r="J328" t="n">
        <v>299.01</v>
      </c>
      <c r="K328" t="n">
        <v>61.2</v>
      </c>
      <c r="L328" t="n">
        <v>7.75</v>
      </c>
      <c r="M328" t="n">
        <v>8</v>
      </c>
      <c r="N328" t="n">
        <v>85.06</v>
      </c>
      <c r="O328" t="n">
        <v>37111.87</v>
      </c>
      <c r="P328" t="n">
        <v>110.77</v>
      </c>
      <c r="Q328" t="n">
        <v>1361.34</v>
      </c>
      <c r="R328" t="n">
        <v>33.43</v>
      </c>
      <c r="S328" t="n">
        <v>25.13</v>
      </c>
      <c r="T328" t="n">
        <v>3525.25</v>
      </c>
      <c r="U328" t="n">
        <v>0.75</v>
      </c>
      <c r="V328" t="n">
        <v>0.89</v>
      </c>
      <c r="W328" t="n">
        <v>1.2</v>
      </c>
      <c r="X328" t="n">
        <v>0.22</v>
      </c>
      <c r="Y328" t="n">
        <v>1</v>
      </c>
      <c r="Z328" t="n">
        <v>10</v>
      </c>
    </row>
    <row r="329">
      <c r="A329" t="n">
        <v>28</v>
      </c>
      <c r="B329" t="n">
        <v>145</v>
      </c>
      <c r="C329" t="inlineStr">
        <is>
          <t xml:space="preserve">CONCLUIDO	</t>
        </is>
      </c>
      <c r="D329" t="n">
        <v>8.6395</v>
      </c>
      <c r="E329" t="n">
        <v>11.57</v>
      </c>
      <c r="F329" t="n">
        <v>8.029999999999999</v>
      </c>
      <c r="G329" t="n">
        <v>43.82</v>
      </c>
      <c r="H329" t="n">
        <v>0.48</v>
      </c>
      <c r="I329" t="n">
        <v>11</v>
      </c>
      <c r="J329" t="n">
        <v>299.53</v>
      </c>
      <c r="K329" t="n">
        <v>61.2</v>
      </c>
      <c r="L329" t="n">
        <v>8</v>
      </c>
      <c r="M329" t="n">
        <v>6</v>
      </c>
      <c r="N329" t="n">
        <v>85.33</v>
      </c>
      <c r="O329" t="n">
        <v>37176.68</v>
      </c>
      <c r="P329" t="n">
        <v>109.57</v>
      </c>
      <c r="Q329" t="n">
        <v>1361.36</v>
      </c>
      <c r="R329" t="n">
        <v>33.13</v>
      </c>
      <c r="S329" t="n">
        <v>25.13</v>
      </c>
      <c r="T329" t="n">
        <v>3378.53</v>
      </c>
      <c r="U329" t="n">
        <v>0.76</v>
      </c>
      <c r="V329" t="n">
        <v>0.9</v>
      </c>
      <c r="W329" t="n">
        <v>1.2</v>
      </c>
      <c r="X329" t="n">
        <v>0.21</v>
      </c>
      <c r="Y329" t="n">
        <v>1</v>
      </c>
      <c r="Z329" t="n">
        <v>10</v>
      </c>
    </row>
    <row r="330">
      <c r="A330" t="n">
        <v>29</v>
      </c>
      <c r="B330" t="n">
        <v>145</v>
      </c>
      <c r="C330" t="inlineStr">
        <is>
          <t xml:space="preserve">CONCLUIDO	</t>
        </is>
      </c>
      <c r="D330" t="n">
        <v>8.642799999999999</v>
      </c>
      <c r="E330" t="n">
        <v>11.57</v>
      </c>
      <c r="F330" t="n">
        <v>8.029999999999999</v>
      </c>
      <c r="G330" t="n">
        <v>43.79</v>
      </c>
      <c r="H330" t="n">
        <v>0.49</v>
      </c>
      <c r="I330" t="n">
        <v>11</v>
      </c>
      <c r="J330" t="n">
        <v>300.06</v>
      </c>
      <c r="K330" t="n">
        <v>61.2</v>
      </c>
      <c r="L330" t="n">
        <v>8.25</v>
      </c>
      <c r="M330" t="n">
        <v>4</v>
      </c>
      <c r="N330" t="n">
        <v>85.61</v>
      </c>
      <c r="O330" t="n">
        <v>37241.49</v>
      </c>
      <c r="P330" t="n">
        <v>110.2</v>
      </c>
      <c r="Q330" t="n">
        <v>1361.53</v>
      </c>
      <c r="R330" t="n">
        <v>33.01</v>
      </c>
      <c r="S330" t="n">
        <v>25.13</v>
      </c>
      <c r="T330" t="n">
        <v>3320.61</v>
      </c>
      <c r="U330" t="n">
        <v>0.76</v>
      </c>
      <c r="V330" t="n">
        <v>0.9</v>
      </c>
      <c r="W330" t="n">
        <v>1.2</v>
      </c>
      <c r="X330" t="n">
        <v>0.21</v>
      </c>
      <c r="Y330" t="n">
        <v>1</v>
      </c>
      <c r="Z330" t="n">
        <v>10</v>
      </c>
    </row>
    <row r="331">
      <c r="A331" t="n">
        <v>30</v>
      </c>
      <c r="B331" t="n">
        <v>145</v>
      </c>
      <c r="C331" t="inlineStr">
        <is>
          <t xml:space="preserve">CONCLUIDO	</t>
        </is>
      </c>
      <c r="D331" t="n">
        <v>8.6426</v>
      </c>
      <c r="E331" t="n">
        <v>11.57</v>
      </c>
      <c r="F331" t="n">
        <v>8.029999999999999</v>
      </c>
      <c r="G331" t="n">
        <v>43.79</v>
      </c>
      <c r="H331" t="n">
        <v>0.5</v>
      </c>
      <c r="I331" t="n">
        <v>11</v>
      </c>
      <c r="J331" t="n">
        <v>300.59</v>
      </c>
      <c r="K331" t="n">
        <v>61.2</v>
      </c>
      <c r="L331" t="n">
        <v>8.5</v>
      </c>
      <c r="M331" t="n">
        <v>3</v>
      </c>
      <c r="N331" t="n">
        <v>85.89</v>
      </c>
      <c r="O331" t="n">
        <v>37306.42</v>
      </c>
      <c r="P331" t="n">
        <v>109.91</v>
      </c>
      <c r="Q331" t="n">
        <v>1361.34</v>
      </c>
      <c r="R331" t="n">
        <v>32.8</v>
      </c>
      <c r="S331" t="n">
        <v>25.13</v>
      </c>
      <c r="T331" t="n">
        <v>3214.83</v>
      </c>
      <c r="U331" t="n">
        <v>0.77</v>
      </c>
      <c r="V331" t="n">
        <v>0.9</v>
      </c>
      <c r="W331" t="n">
        <v>1.21</v>
      </c>
      <c r="X331" t="n">
        <v>0.21</v>
      </c>
      <c r="Y331" t="n">
        <v>1</v>
      </c>
      <c r="Z331" t="n">
        <v>10</v>
      </c>
    </row>
    <row r="332">
      <c r="A332" t="n">
        <v>31</v>
      </c>
      <c r="B332" t="n">
        <v>145</v>
      </c>
      <c r="C332" t="inlineStr">
        <is>
          <t xml:space="preserve">CONCLUIDO	</t>
        </is>
      </c>
      <c r="D332" t="n">
        <v>8.641999999999999</v>
      </c>
      <c r="E332" t="n">
        <v>11.57</v>
      </c>
      <c r="F332" t="n">
        <v>8.029999999999999</v>
      </c>
      <c r="G332" t="n">
        <v>43.8</v>
      </c>
      <c r="H332" t="n">
        <v>0.52</v>
      </c>
      <c r="I332" t="n">
        <v>11</v>
      </c>
      <c r="J332" t="n">
        <v>301.11</v>
      </c>
      <c r="K332" t="n">
        <v>61.2</v>
      </c>
      <c r="L332" t="n">
        <v>8.75</v>
      </c>
      <c r="M332" t="n">
        <v>1</v>
      </c>
      <c r="N332" t="n">
        <v>86.16</v>
      </c>
      <c r="O332" t="n">
        <v>37371.47</v>
      </c>
      <c r="P332" t="n">
        <v>109.55</v>
      </c>
      <c r="Q332" t="n">
        <v>1361.34</v>
      </c>
      <c r="R332" t="n">
        <v>32.92</v>
      </c>
      <c r="S332" t="n">
        <v>25.13</v>
      </c>
      <c r="T332" t="n">
        <v>3273.64</v>
      </c>
      <c r="U332" t="n">
        <v>0.76</v>
      </c>
      <c r="V332" t="n">
        <v>0.9</v>
      </c>
      <c r="W332" t="n">
        <v>1.21</v>
      </c>
      <c r="X332" t="n">
        <v>0.21</v>
      </c>
      <c r="Y332" t="n">
        <v>1</v>
      </c>
      <c r="Z332" t="n">
        <v>10</v>
      </c>
    </row>
    <row r="333">
      <c r="A333" t="n">
        <v>32</v>
      </c>
      <c r="B333" t="n">
        <v>145</v>
      </c>
      <c r="C333" t="inlineStr">
        <is>
          <t xml:space="preserve">CONCLUIDO	</t>
        </is>
      </c>
      <c r="D333" t="n">
        <v>8.6424</v>
      </c>
      <c r="E333" t="n">
        <v>11.57</v>
      </c>
      <c r="F333" t="n">
        <v>8.029999999999999</v>
      </c>
      <c r="G333" t="n">
        <v>43.79</v>
      </c>
      <c r="H333" t="n">
        <v>0.53</v>
      </c>
      <c r="I333" t="n">
        <v>11</v>
      </c>
      <c r="J333" t="n">
        <v>301.64</v>
      </c>
      <c r="K333" t="n">
        <v>61.2</v>
      </c>
      <c r="L333" t="n">
        <v>9</v>
      </c>
      <c r="M333" t="n">
        <v>0</v>
      </c>
      <c r="N333" t="n">
        <v>86.44</v>
      </c>
      <c r="O333" t="n">
        <v>37436.63</v>
      </c>
      <c r="P333" t="n">
        <v>109.58</v>
      </c>
      <c r="Q333" t="n">
        <v>1361.34</v>
      </c>
      <c r="R333" t="n">
        <v>32.87</v>
      </c>
      <c r="S333" t="n">
        <v>25.13</v>
      </c>
      <c r="T333" t="n">
        <v>3248.63</v>
      </c>
      <c r="U333" t="n">
        <v>0.76</v>
      </c>
      <c r="V333" t="n">
        <v>0.9</v>
      </c>
      <c r="W333" t="n">
        <v>1.21</v>
      </c>
      <c r="X333" t="n">
        <v>0.21</v>
      </c>
      <c r="Y333" t="n">
        <v>1</v>
      </c>
      <c r="Z333" t="n">
        <v>10</v>
      </c>
    </row>
    <row r="334">
      <c r="A334" t="n">
        <v>0</v>
      </c>
      <c r="B334" t="n">
        <v>65</v>
      </c>
      <c r="C334" t="inlineStr">
        <is>
          <t xml:space="preserve">CONCLUIDO	</t>
        </is>
      </c>
      <c r="D334" t="n">
        <v>7.5645</v>
      </c>
      <c r="E334" t="n">
        <v>13.22</v>
      </c>
      <c r="F334" t="n">
        <v>9.19</v>
      </c>
      <c r="G334" t="n">
        <v>8.109999999999999</v>
      </c>
      <c r="H334" t="n">
        <v>0.13</v>
      </c>
      <c r="I334" t="n">
        <v>68</v>
      </c>
      <c r="J334" t="n">
        <v>133.21</v>
      </c>
      <c r="K334" t="n">
        <v>46.47</v>
      </c>
      <c r="L334" t="n">
        <v>1</v>
      </c>
      <c r="M334" t="n">
        <v>66</v>
      </c>
      <c r="N334" t="n">
        <v>20.75</v>
      </c>
      <c r="O334" t="n">
        <v>16663.42</v>
      </c>
      <c r="P334" t="n">
        <v>93.09</v>
      </c>
      <c r="Q334" t="n">
        <v>1361.69</v>
      </c>
      <c r="R334" t="n">
        <v>69.16</v>
      </c>
      <c r="S334" t="n">
        <v>25.13</v>
      </c>
      <c r="T334" t="n">
        <v>21110.26</v>
      </c>
      <c r="U334" t="n">
        <v>0.36</v>
      </c>
      <c r="V334" t="n">
        <v>0.78</v>
      </c>
      <c r="W334" t="n">
        <v>1.29</v>
      </c>
      <c r="X334" t="n">
        <v>1.37</v>
      </c>
      <c r="Y334" t="n">
        <v>1</v>
      </c>
      <c r="Z334" t="n">
        <v>10</v>
      </c>
    </row>
    <row r="335">
      <c r="A335" t="n">
        <v>1</v>
      </c>
      <c r="B335" t="n">
        <v>65</v>
      </c>
      <c r="C335" t="inlineStr">
        <is>
          <t xml:space="preserve">CONCLUIDO	</t>
        </is>
      </c>
      <c r="D335" t="n">
        <v>8.0703</v>
      </c>
      <c r="E335" t="n">
        <v>12.39</v>
      </c>
      <c r="F335" t="n">
        <v>8.82</v>
      </c>
      <c r="G335" t="n">
        <v>10.38</v>
      </c>
      <c r="H335" t="n">
        <v>0.17</v>
      </c>
      <c r="I335" t="n">
        <v>51</v>
      </c>
      <c r="J335" t="n">
        <v>133.55</v>
      </c>
      <c r="K335" t="n">
        <v>46.47</v>
      </c>
      <c r="L335" t="n">
        <v>1.25</v>
      </c>
      <c r="M335" t="n">
        <v>49</v>
      </c>
      <c r="N335" t="n">
        <v>20.83</v>
      </c>
      <c r="O335" t="n">
        <v>16704.7</v>
      </c>
      <c r="P335" t="n">
        <v>86.65000000000001</v>
      </c>
      <c r="Q335" t="n">
        <v>1361.59</v>
      </c>
      <c r="R335" t="n">
        <v>57.72</v>
      </c>
      <c r="S335" t="n">
        <v>25.13</v>
      </c>
      <c r="T335" t="n">
        <v>15478.19</v>
      </c>
      <c r="U335" t="n">
        <v>0.44</v>
      </c>
      <c r="V335" t="n">
        <v>0.82</v>
      </c>
      <c r="W335" t="n">
        <v>1.26</v>
      </c>
      <c r="X335" t="n">
        <v>1</v>
      </c>
      <c r="Y335" t="n">
        <v>1</v>
      </c>
      <c r="Z335" t="n">
        <v>10</v>
      </c>
    </row>
    <row r="336">
      <c r="A336" t="n">
        <v>2</v>
      </c>
      <c r="B336" t="n">
        <v>65</v>
      </c>
      <c r="C336" t="inlineStr">
        <is>
          <t xml:space="preserve">CONCLUIDO	</t>
        </is>
      </c>
      <c r="D336" t="n">
        <v>8.3781</v>
      </c>
      <c r="E336" t="n">
        <v>11.94</v>
      </c>
      <c r="F336" t="n">
        <v>8.640000000000001</v>
      </c>
      <c r="G336" t="n">
        <v>12.64</v>
      </c>
      <c r="H336" t="n">
        <v>0.2</v>
      </c>
      <c r="I336" t="n">
        <v>41</v>
      </c>
      <c r="J336" t="n">
        <v>133.88</v>
      </c>
      <c r="K336" t="n">
        <v>46.47</v>
      </c>
      <c r="L336" t="n">
        <v>1.5</v>
      </c>
      <c r="M336" t="n">
        <v>39</v>
      </c>
      <c r="N336" t="n">
        <v>20.91</v>
      </c>
      <c r="O336" t="n">
        <v>16746.01</v>
      </c>
      <c r="P336" t="n">
        <v>82.17</v>
      </c>
      <c r="Q336" t="n">
        <v>1361.59</v>
      </c>
      <c r="R336" t="n">
        <v>51.83</v>
      </c>
      <c r="S336" t="n">
        <v>25.13</v>
      </c>
      <c r="T336" t="n">
        <v>12578.48</v>
      </c>
      <c r="U336" t="n">
        <v>0.48</v>
      </c>
      <c r="V336" t="n">
        <v>0.83</v>
      </c>
      <c r="W336" t="n">
        <v>1.26</v>
      </c>
      <c r="X336" t="n">
        <v>0.82</v>
      </c>
      <c r="Y336" t="n">
        <v>1</v>
      </c>
      <c r="Z336" t="n">
        <v>10</v>
      </c>
    </row>
    <row r="337">
      <c r="A337" t="n">
        <v>3</v>
      </c>
      <c r="B337" t="n">
        <v>65</v>
      </c>
      <c r="C337" t="inlineStr">
        <is>
          <t xml:space="preserve">CONCLUIDO	</t>
        </is>
      </c>
      <c r="D337" t="n">
        <v>8.6557</v>
      </c>
      <c r="E337" t="n">
        <v>11.55</v>
      </c>
      <c r="F337" t="n">
        <v>8.470000000000001</v>
      </c>
      <c r="G337" t="n">
        <v>15.41</v>
      </c>
      <c r="H337" t="n">
        <v>0.23</v>
      </c>
      <c r="I337" t="n">
        <v>33</v>
      </c>
      <c r="J337" t="n">
        <v>134.22</v>
      </c>
      <c r="K337" t="n">
        <v>46.47</v>
      </c>
      <c r="L337" t="n">
        <v>1.75</v>
      </c>
      <c r="M337" t="n">
        <v>31</v>
      </c>
      <c r="N337" t="n">
        <v>21</v>
      </c>
      <c r="O337" t="n">
        <v>16787.35</v>
      </c>
      <c r="P337" t="n">
        <v>78.11</v>
      </c>
      <c r="Q337" t="n">
        <v>1361.51</v>
      </c>
      <c r="R337" t="n">
        <v>47.01</v>
      </c>
      <c r="S337" t="n">
        <v>25.13</v>
      </c>
      <c r="T337" t="n">
        <v>10209.21</v>
      </c>
      <c r="U337" t="n">
        <v>0.53</v>
      </c>
      <c r="V337" t="n">
        <v>0.85</v>
      </c>
      <c r="W337" t="n">
        <v>1.23</v>
      </c>
      <c r="X337" t="n">
        <v>0.65</v>
      </c>
      <c r="Y337" t="n">
        <v>1</v>
      </c>
      <c r="Z337" t="n">
        <v>10</v>
      </c>
    </row>
    <row r="338">
      <c r="A338" t="n">
        <v>4</v>
      </c>
      <c r="B338" t="n">
        <v>65</v>
      </c>
      <c r="C338" t="inlineStr">
        <is>
          <t xml:space="preserve">CONCLUIDO	</t>
        </is>
      </c>
      <c r="D338" t="n">
        <v>8.852399999999999</v>
      </c>
      <c r="E338" t="n">
        <v>11.3</v>
      </c>
      <c r="F338" t="n">
        <v>8.35</v>
      </c>
      <c r="G338" t="n">
        <v>17.9</v>
      </c>
      <c r="H338" t="n">
        <v>0.26</v>
      </c>
      <c r="I338" t="n">
        <v>28</v>
      </c>
      <c r="J338" t="n">
        <v>134.55</v>
      </c>
      <c r="K338" t="n">
        <v>46.47</v>
      </c>
      <c r="L338" t="n">
        <v>2</v>
      </c>
      <c r="M338" t="n">
        <v>26</v>
      </c>
      <c r="N338" t="n">
        <v>21.09</v>
      </c>
      <c r="O338" t="n">
        <v>16828.84</v>
      </c>
      <c r="P338" t="n">
        <v>73.73999999999999</v>
      </c>
      <c r="Q338" t="n">
        <v>1361.59</v>
      </c>
      <c r="R338" t="n">
        <v>43.37</v>
      </c>
      <c r="S338" t="n">
        <v>25.13</v>
      </c>
      <c r="T338" t="n">
        <v>8417.4</v>
      </c>
      <c r="U338" t="n">
        <v>0.58</v>
      </c>
      <c r="V338" t="n">
        <v>0.86</v>
      </c>
      <c r="W338" t="n">
        <v>1.22</v>
      </c>
      <c r="X338" t="n">
        <v>0.53</v>
      </c>
      <c r="Y338" t="n">
        <v>1</v>
      </c>
      <c r="Z338" t="n">
        <v>10</v>
      </c>
    </row>
    <row r="339">
      <c r="A339" t="n">
        <v>5</v>
      </c>
      <c r="B339" t="n">
        <v>65</v>
      </c>
      <c r="C339" t="inlineStr">
        <is>
          <t xml:space="preserve">CONCLUIDO	</t>
        </is>
      </c>
      <c r="D339" t="n">
        <v>8.988099999999999</v>
      </c>
      <c r="E339" t="n">
        <v>11.13</v>
      </c>
      <c r="F339" t="n">
        <v>8.289999999999999</v>
      </c>
      <c r="G339" t="n">
        <v>20.73</v>
      </c>
      <c r="H339" t="n">
        <v>0.29</v>
      </c>
      <c r="I339" t="n">
        <v>24</v>
      </c>
      <c r="J339" t="n">
        <v>134.89</v>
      </c>
      <c r="K339" t="n">
        <v>46.47</v>
      </c>
      <c r="L339" t="n">
        <v>2.25</v>
      </c>
      <c r="M339" t="n">
        <v>15</v>
      </c>
      <c r="N339" t="n">
        <v>21.17</v>
      </c>
      <c r="O339" t="n">
        <v>16870.25</v>
      </c>
      <c r="P339" t="n">
        <v>70.26000000000001</v>
      </c>
      <c r="Q339" t="n">
        <v>1361.52</v>
      </c>
      <c r="R339" t="n">
        <v>41.02</v>
      </c>
      <c r="S339" t="n">
        <v>25.13</v>
      </c>
      <c r="T339" t="n">
        <v>7261.32</v>
      </c>
      <c r="U339" t="n">
        <v>0.61</v>
      </c>
      <c r="V339" t="n">
        <v>0.87</v>
      </c>
      <c r="W339" t="n">
        <v>1.23</v>
      </c>
      <c r="X339" t="n">
        <v>0.47</v>
      </c>
      <c r="Y339" t="n">
        <v>1</v>
      </c>
      <c r="Z339" t="n">
        <v>10</v>
      </c>
    </row>
    <row r="340">
      <c r="A340" t="n">
        <v>6</v>
      </c>
      <c r="B340" t="n">
        <v>65</v>
      </c>
      <c r="C340" t="inlineStr">
        <is>
          <t xml:space="preserve">CONCLUIDO	</t>
        </is>
      </c>
      <c r="D340" t="n">
        <v>8.999599999999999</v>
      </c>
      <c r="E340" t="n">
        <v>11.11</v>
      </c>
      <c r="F340" t="n">
        <v>8.31</v>
      </c>
      <c r="G340" t="n">
        <v>21.67</v>
      </c>
      <c r="H340" t="n">
        <v>0.33</v>
      </c>
      <c r="I340" t="n">
        <v>23</v>
      </c>
      <c r="J340" t="n">
        <v>135.22</v>
      </c>
      <c r="K340" t="n">
        <v>46.47</v>
      </c>
      <c r="L340" t="n">
        <v>2.5</v>
      </c>
      <c r="M340" t="n">
        <v>3</v>
      </c>
      <c r="N340" t="n">
        <v>21.26</v>
      </c>
      <c r="O340" t="n">
        <v>16911.68</v>
      </c>
      <c r="P340" t="n">
        <v>68.98</v>
      </c>
      <c r="Q340" t="n">
        <v>1361.43</v>
      </c>
      <c r="R340" t="n">
        <v>41.04</v>
      </c>
      <c r="S340" t="n">
        <v>25.13</v>
      </c>
      <c r="T340" t="n">
        <v>7276.24</v>
      </c>
      <c r="U340" t="n">
        <v>0.61</v>
      </c>
      <c r="V340" t="n">
        <v>0.87</v>
      </c>
      <c r="W340" t="n">
        <v>1.24</v>
      </c>
      <c r="X340" t="n">
        <v>0.48</v>
      </c>
      <c r="Y340" t="n">
        <v>1</v>
      </c>
      <c r="Z340" t="n">
        <v>10</v>
      </c>
    </row>
    <row r="341">
      <c r="A341" t="n">
        <v>7</v>
      </c>
      <c r="B341" t="n">
        <v>65</v>
      </c>
      <c r="C341" t="inlineStr">
        <is>
          <t xml:space="preserve">CONCLUIDO	</t>
        </is>
      </c>
      <c r="D341" t="n">
        <v>9.039300000000001</v>
      </c>
      <c r="E341" t="n">
        <v>11.06</v>
      </c>
      <c r="F341" t="n">
        <v>8.279999999999999</v>
      </c>
      <c r="G341" t="n">
        <v>22.59</v>
      </c>
      <c r="H341" t="n">
        <v>0.36</v>
      </c>
      <c r="I341" t="n">
        <v>22</v>
      </c>
      <c r="J341" t="n">
        <v>135.56</v>
      </c>
      <c r="K341" t="n">
        <v>46.47</v>
      </c>
      <c r="L341" t="n">
        <v>2.75</v>
      </c>
      <c r="M341" t="n">
        <v>1</v>
      </c>
      <c r="N341" t="n">
        <v>21.34</v>
      </c>
      <c r="O341" t="n">
        <v>16953.14</v>
      </c>
      <c r="P341" t="n">
        <v>68.36</v>
      </c>
      <c r="Q341" t="n">
        <v>1361.61</v>
      </c>
      <c r="R341" t="n">
        <v>40.45</v>
      </c>
      <c r="S341" t="n">
        <v>25.13</v>
      </c>
      <c r="T341" t="n">
        <v>6987.36</v>
      </c>
      <c r="U341" t="n">
        <v>0.62</v>
      </c>
      <c r="V341" t="n">
        <v>0.87</v>
      </c>
      <c r="W341" t="n">
        <v>1.24</v>
      </c>
      <c r="X341" t="n">
        <v>0.46</v>
      </c>
      <c r="Y341" t="n">
        <v>1</v>
      </c>
      <c r="Z341" t="n">
        <v>10</v>
      </c>
    </row>
    <row r="342">
      <c r="A342" t="n">
        <v>8</v>
      </c>
      <c r="B342" t="n">
        <v>65</v>
      </c>
      <c r="C342" t="inlineStr">
        <is>
          <t xml:space="preserve">CONCLUIDO	</t>
        </is>
      </c>
      <c r="D342" t="n">
        <v>9.038399999999999</v>
      </c>
      <c r="E342" t="n">
        <v>11.06</v>
      </c>
      <c r="F342" t="n">
        <v>8.279999999999999</v>
      </c>
      <c r="G342" t="n">
        <v>22.59</v>
      </c>
      <c r="H342" t="n">
        <v>0.39</v>
      </c>
      <c r="I342" t="n">
        <v>22</v>
      </c>
      <c r="J342" t="n">
        <v>135.9</v>
      </c>
      <c r="K342" t="n">
        <v>46.47</v>
      </c>
      <c r="L342" t="n">
        <v>3</v>
      </c>
      <c r="M342" t="n">
        <v>0</v>
      </c>
      <c r="N342" t="n">
        <v>21.43</v>
      </c>
      <c r="O342" t="n">
        <v>16994.64</v>
      </c>
      <c r="P342" t="n">
        <v>68.55</v>
      </c>
      <c r="Q342" t="n">
        <v>1361.61</v>
      </c>
      <c r="R342" t="n">
        <v>40.47</v>
      </c>
      <c r="S342" t="n">
        <v>25.13</v>
      </c>
      <c r="T342" t="n">
        <v>6993.91</v>
      </c>
      <c r="U342" t="n">
        <v>0.62</v>
      </c>
      <c r="V342" t="n">
        <v>0.87</v>
      </c>
      <c r="W342" t="n">
        <v>1.24</v>
      </c>
      <c r="X342" t="n">
        <v>0.46</v>
      </c>
      <c r="Y342" t="n">
        <v>1</v>
      </c>
      <c r="Z342" t="n">
        <v>10</v>
      </c>
    </row>
    <row r="343">
      <c r="A343" t="n">
        <v>0</v>
      </c>
      <c r="B343" t="n">
        <v>130</v>
      </c>
      <c r="C343" t="inlineStr">
        <is>
          <t xml:space="preserve">CONCLUIDO	</t>
        </is>
      </c>
      <c r="D343" t="n">
        <v>5.255</v>
      </c>
      <c r="E343" t="n">
        <v>19.03</v>
      </c>
      <c r="F343" t="n">
        <v>10.31</v>
      </c>
      <c r="G343" t="n">
        <v>5.11</v>
      </c>
      <c r="H343" t="n">
        <v>0.07000000000000001</v>
      </c>
      <c r="I343" t="n">
        <v>121</v>
      </c>
      <c r="J343" t="n">
        <v>252.85</v>
      </c>
      <c r="K343" t="n">
        <v>59.19</v>
      </c>
      <c r="L343" t="n">
        <v>1</v>
      </c>
      <c r="M343" t="n">
        <v>119</v>
      </c>
      <c r="N343" t="n">
        <v>62.65</v>
      </c>
      <c r="O343" t="n">
        <v>31418.63</v>
      </c>
      <c r="P343" t="n">
        <v>166.57</v>
      </c>
      <c r="Q343" t="n">
        <v>1361.92</v>
      </c>
      <c r="R343" t="n">
        <v>104.1</v>
      </c>
      <c r="S343" t="n">
        <v>25.13</v>
      </c>
      <c r="T343" t="n">
        <v>38316.75</v>
      </c>
      <c r="U343" t="n">
        <v>0.24</v>
      </c>
      <c r="V343" t="n">
        <v>0.7</v>
      </c>
      <c r="W343" t="n">
        <v>1.39</v>
      </c>
      <c r="X343" t="n">
        <v>2.49</v>
      </c>
      <c r="Y343" t="n">
        <v>1</v>
      </c>
      <c r="Z343" t="n">
        <v>10</v>
      </c>
    </row>
    <row r="344">
      <c r="A344" t="n">
        <v>1</v>
      </c>
      <c r="B344" t="n">
        <v>130</v>
      </c>
      <c r="C344" t="inlineStr">
        <is>
          <t xml:space="preserve">CONCLUIDO	</t>
        </is>
      </c>
      <c r="D344" t="n">
        <v>5.9354</v>
      </c>
      <c r="E344" t="n">
        <v>16.85</v>
      </c>
      <c r="F344" t="n">
        <v>9.640000000000001</v>
      </c>
      <c r="G344" t="n">
        <v>6.43</v>
      </c>
      <c r="H344" t="n">
        <v>0.09</v>
      </c>
      <c r="I344" t="n">
        <v>90</v>
      </c>
      <c r="J344" t="n">
        <v>253.3</v>
      </c>
      <c r="K344" t="n">
        <v>59.19</v>
      </c>
      <c r="L344" t="n">
        <v>1.25</v>
      </c>
      <c r="M344" t="n">
        <v>88</v>
      </c>
      <c r="N344" t="n">
        <v>62.86</v>
      </c>
      <c r="O344" t="n">
        <v>31474.5</v>
      </c>
      <c r="P344" t="n">
        <v>154.6</v>
      </c>
      <c r="Q344" t="n">
        <v>1362.03</v>
      </c>
      <c r="R344" t="n">
        <v>83.41</v>
      </c>
      <c r="S344" t="n">
        <v>25.13</v>
      </c>
      <c r="T344" t="n">
        <v>28126.62</v>
      </c>
      <c r="U344" t="n">
        <v>0.3</v>
      </c>
      <c r="V344" t="n">
        <v>0.75</v>
      </c>
      <c r="W344" t="n">
        <v>1.33</v>
      </c>
      <c r="X344" t="n">
        <v>1.82</v>
      </c>
      <c r="Y344" t="n">
        <v>1</v>
      </c>
      <c r="Z344" t="n">
        <v>10</v>
      </c>
    </row>
    <row r="345">
      <c r="A345" t="n">
        <v>2</v>
      </c>
      <c r="B345" t="n">
        <v>130</v>
      </c>
      <c r="C345" t="inlineStr">
        <is>
          <t xml:space="preserve">CONCLUIDO	</t>
        </is>
      </c>
      <c r="D345" t="n">
        <v>6.4064</v>
      </c>
      <c r="E345" t="n">
        <v>15.61</v>
      </c>
      <c r="F345" t="n">
        <v>9.279999999999999</v>
      </c>
      <c r="G345" t="n">
        <v>7.74</v>
      </c>
      <c r="H345" t="n">
        <v>0.11</v>
      </c>
      <c r="I345" t="n">
        <v>72</v>
      </c>
      <c r="J345" t="n">
        <v>253.75</v>
      </c>
      <c r="K345" t="n">
        <v>59.19</v>
      </c>
      <c r="L345" t="n">
        <v>1.5</v>
      </c>
      <c r="M345" t="n">
        <v>70</v>
      </c>
      <c r="N345" t="n">
        <v>63.06</v>
      </c>
      <c r="O345" t="n">
        <v>31530.44</v>
      </c>
      <c r="P345" t="n">
        <v>147.67</v>
      </c>
      <c r="Q345" t="n">
        <v>1361.55</v>
      </c>
      <c r="R345" t="n">
        <v>71.91</v>
      </c>
      <c r="S345" t="n">
        <v>25.13</v>
      </c>
      <c r="T345" t="n">
        <v>22468.17</v>
      </c>
      <c r="U345" t="n">
        <v>0.35</v>
      </c>
      <c r="V345" t="n">
        <v>0.77</v>
      </c>
      <c r="W345" t="n">
        <v>1.31</v>
      </c>
      <c r="X345" t="n">
        <v>1.46</v>
      </c>
      <c r="Y345" t="n">
        <v>1</v>
      </c>
      <c r="Z345" t="n">
        <v>10</v>
      </c>
    </row>
    <row r="346">
      <c r="A346" t="n">
        <v>3</v>
      </c>
      <c r="B346" t="n">
        <v>130</v>
      </c>
      <c r="C346" t="inlineStr">
        <is>
          <t xml:space="preserve">CONCLUIDO	</t>
        </is>
      </c>
      <c r="D346" t="n">
        <v>6.7744</v>
      </c>
      <c r="E346" t="n">
        <v>14.76</v>
      </c>
      <c r="F346" t="n">
        <v>9.02</v>
      </c>
      <c r="G346" t="n">
        <v>9.02</v>
      </c>
      <c r="H346" t="n">
        <v>0.12</v>
      </c>
      <c r="I346" t="n">
        <v>60</v>
      </c>
      <c r="J346" t="n">
        <v>254.21</v>
      </c>
      <c r="K346" t="n">
        <v>59.19</v>
      </c>
      <c r="L346" t="n">
        <v>1.75</v>
      </c>
      <c r="M346" t="n">
        <v>58</v>
      </c>
      <c r="N346" t="n">
        <v>63.26</v>
      </c>
      <c r="O346" t="n">
        <v>31586.46</v>
      </c>
      <c r="P346" t="n">
        <v>142.31</v>
      </c>
      <c r="Q346" t="n">
        <v>1361.52</v>
      </c>
      <c r="R346" t="n">
        <v>64.23999999999999</v>
      </c>
      <c r="S346" t="n">
        <v>25.13</v>
      </c>
      <c r="T346" t="n">
        <v>18689.15</v>
      </c>
      <c r="U346" t="n">
        <v>0.39</v>
      </c>
      <c r="V346" t="n">
        <v>0.8</v>
      </c>
      <c r="W346" t="n">
        <v>1.27</v>
      </c>
      <c r="X346" t="n">
        <v>1.2</v>
      </c>
      <c r="Y346" t="n">
        <v>1</v>
      </c>
      <c r="Z346" t="n">
        <v>10</v>
      </c>
    </row>
    <row r="347">
      <c r="A347" t="n">
        <v>4</v>
      </c>
      <c r="B347" t="n">
        <v>130</v>
      </c>
      <c r="C347" t="inlineStr">
        <is>
          <t xml:space="preserve">CONCLUIDO	</t>
        </is>
      </c>
      <c r="D347" t="n">
        <v>7.0777</v>
      </c>
      <c r="E347" t="n">
        <v>14.13</v>
      </c>
      <c r="F347" t="n">
        <v>8.83</v>
      </c>
      <c r="G347" t="n">
        <v>10.39</v>
      </c>
      <c r="H347" t="n">
        <v>0.14</v>
      </c>
      <c r="I347" t="n">
        <v>51</v>
      </c>
      <c r="J347" t="n">
        <v>254.66</v>
      </c>
      <c r="K347" t="n">
        <v>59.19</v>
      </c>
      <c r="L347" t="n">
        <v>2</v>
      </c>
      <c r="M347" t="n">
        <v>49</v>
      </c>
      <c r="N347" t="n">
        <v>63.47</v>
      </c>
      <c r="O347" t="n">
        <v>31642.55</v>
      </c>
      <c r="P347" t="n">
        <v>137.82</v>
      </c>
      <c r="Q347" t="n">
        <v>1361.52</v>
      </c>
      <c r="R347" t="n">
        <v>58.11</v>
      </c>
      <c r="S347" t="n">
        <v>25.13</v>
      </c>
      <c r="T347" t="n">
        <v>15669.98</v>
      </c>
      <c r="U347" t="n">
        <v>0.43</v>
      </c>
      <c r="V347" t="n">
        <v>0.8100000000000001</v>
      </c>
      <c r="W347" t="n">
        <v>1.26</v>
      </c>
      <c r="X347" t="n">
        <v>1.01</v>
      </c>
      <c r="Y347" t="n">
        <v>1</v>
      </c>
      <c r="Z347" t="n">
        <v>10</v>
      </c>
    </row>
    <row r="348">
      <c r="A348" t="n">
        <v>5</v>
      </c>
      <c r="B348" t="n">
        <v>130</v>
      </c>
      <c r="C348" t="inlineStr">
        <is>
          <t xml:space="preserve">CONCLUIDO	</t>
        </is>
      </c>
      <c r="D348" t="n">
        <v>7.3254</v>
      </c>
      <c r="E348" t="n">
        <v>13.65</v>
      </c>
      <c r="F348" t="n">
        <v>8.699999999999999</v>
      </c>
      <c r="G348" t="n">
        <v>11.86</v>
      </c>
      <c r="H348" t="n">
        <v>0.16</v>
      </c>
      <c r="I348" t="n">
        <v>44</v>
      </c>
      <c r="J348" t="n">
        <v>255.12</v>
      </c>
      <c r="K348" t="n">
        <v>59.19</v>
      </c>
      <c r="L348" t="n">
        <v>2.25</v>
      </c>
      <c r="M348" t="n">
        <v>42</v>
      </c>
      <c r="N348" t="n">
        <v>63.67</v>
      </c>
      <c r="O348" t="n">
        <v>31698.72</v>
      </c>
      <c r="P348" t="n">
        <v>134.8</v>
      </c>
      <c r="Q348" t="n">
        <v>1361.49</v>
      </c>
      <c r="R348" t="n">
        <v>53.83</v>
      </c>
      <c r="S348" t="n">
        <v>25.13</v>
      </c>
      <c r="T348" t="n">
        <v>13566.8</v>
      </c>
      <c r="U348" t="n">
        <v>0.47</v>
      </c>
      <c r="V348" t="n">
        <v>0.83</v>
      </c>
      <c r="W348" t="n">
        <v>1.25</v>
      </c>
      <c r="X348" t="n">
        <v>0.87</v>
      </c>
      <c r="Y348" t="n">
        <v>1</v>
      </c>
      <c r="Z348" t="n">
        <v>10</v>
      </c>
    </row>
    <row r="349">
      <c r="A349" t="n">
        <v>6</v>
      </c>
      <c r="B349" t="n">
        <v>130</v>
      </c>
      <c r="C349" t="inlineStr">
        <is>
          <t xml:space="preserve">CONCLUIDO	</t>
        </is>
      </c>
      <c r="D349" t="n">
        <v>7.5117</v>
      </c>
      <c r="E349" t="n">
        <v>13.31</v>
      </c>
      <c r="F349" t="n">
        <v>8.6</v>
      </c>
      <c r="G349" t="n">
        <v>13.23</v>
      </c>
      <c r="H349" t="n">
        <v>0.17</v>
      </c>
      <c r="I349" t="n">
        <v>39</v>
      </c>
      <c r="J349" t="n">
        <v>255.57</v>
      </c>
      <c r="K349" t="n">
        <v>59.19</v>
      </c>
      <c r="L349" t="n">
        <v>2.5</v>
      </c>
      <c r="M349" t="n">
        <v>37</v>
      </c>
      <c r="N349" t="n">
        <v>63.88</v>
      </c>
      <c r="O349" t="n">
        <v>31754.97</v>
      </c>
      <c r="P349" t="n">
        <v>132.11</v>
      </c>
      <c r="Q349" t="n">
        <v>1361.45</v>
      </c>
      <c r="R349" t="n">
        <v>50.85</v>
      </c>
      <c r="S349" t="n">
        <v>25.13</v>
      </c>
      <c r="T349" t="n">
        <v>12098.45</v>
      </c>
      <c r="U349" t="n">
        <v>0.49</v>
      </c>
      <c r="V349" t="n">
        <v>0.84</v>
      </c>
      <c r="W349" t="n">
        <v>1.25</v>
      </c>
      <c r="X349" t="n">
        <v>0.78</v>
      </c>
      <c r="Y349" t="n">
        <v>1</v>
      </c>
      <c r="Z349" t="n">
        <v>10</v>
      </c>
    </row>
    <row r="350">
      <c r="A350" t="n">
        <v>7</v>
      </c>
      <c r="B350" t="n">
        <v>130</v>
      </c>
      <c r="C350" t="inlineStr">
        <is>
          <t xml:space="preserve">CONCLUIDO	</t>
        </is>
      </c>
      <c r="D350" t="n">
        <v>7.6741</v>
      </c>
      <c r="E350" t="n">
        <v>13.03</v>
      </c>
      <c r="F350" t="n">
        <v>8.51</v>
      </c>
      <c r="G350" t="n">
        <v>14.6</v>
      </c>
      <c r="H350" t="n">
        <v>0.19</v>
      </c>
      <c r="I350" t="n">
        <v>35</v>
      </c>
      <c r="J350" t="n">
        <v>256.03</v>
      </c>
      <c r="K350" t="n">
        <v>59.19</v>
      </c>
      <c r="L350" t="n">
        <v>2.75</v>
      </c>
      <c r="M350" t="n">
        <v>33</v>
      </c>
      <c r="N350" t="n">
        <v>64.09</v>
      </c>
      <c r="O350" t="n">
        <v>31811.29</v>
      </c>
      <c r="P350" t="n">
        <v>129.55</v>
      </c>
      <c r="Q350" t="n">
        <v>1361.53</v>
      </c>
      <c r="R350" t="n">
        <v>48.38</v>
      </c>
      <c r="S350" t="n">
        <v>25.13</v>
      </c>
      <c r="T350" t="n">
        <v>10884.07</v>
      </c>
      <c r="U350" t="n">
        <v>0.52</v>
      </c>
      <c r="V350" t="n">
        <v>0.84</v>
      </c>
      <c r="W350" t="n">
        <v>1.23</v>
      </c>
      <c r="X350" t="n">
        <v>0.6899999999999999</v>
      </c>
      <c r="Y350" t="n">
        <v>1</v>
      </c>
      <c r="Z350" t="n">
        <v>10</v>
      </c>
    </row>
    <row r="351">
      <c r="A351" t="n">
        <v>8</v>
      </c>
      <c r="B351" t="n">
        <v>130</v>
      </c>
      <c r="C351" t="inlineStr">
        <is>
          <t xml:space="preserve">CONCLUIDO	</t>
        </is>
      </c>
      <c r="D351" t="n">
        <v>7.7904</v>
      </c>
      <c r="E351" t="n">
        <v>12.84</v>
      </c>
      <c r="F351" t="n">
        <v>8.470000000000001</v>
      </c>
      <c r="G351" t="n">
        <v>15.88</v>
      </c>
      <c r="H351" t="n">
        <v>0.21</v>
      </c>
      <c r="I351" t="n">
        <v>32</v>
      </c>
      <c r="J351" t="n">
        <v>256.49</v>
      </c>
      <c r="K351" t="n">
        <v>59.19</v>
      </c>
      <c r="L351" t="n">
        <v>3</v>
      </c>
      <c r="M351" t="n">
        <v>30</v>
      </c>
      <c r="N351" t="n">
        <v>64.29000000000001</v>
      </c>
      <c r="O351" t="n">
        <v>31867.69</v>
      </c>
      <c r="P351" t="n">
        <v>127.54</v>
      </c>
      <c r="Q351" t="n">
        <v>1361.46</v>
      </c>
      <c r="R351" t="n">
        <v>46.76</v>
      </c>
      <c r="S351" t="n">
        <v>25.13</v>
      </c>
      <c r="T351" t="n">
        <v>10089.25</v>
      </c>
      <c r="U351" t="n">
        <v>0.54</v>
      </c>
      <c r="V351" t="n">
        <v>0.85</v>
      </c>
      <c r="W351" t="n">
        <v>1.24</v>
      </c>
      <c r="X351" t="n">
        <v>0.65</v>
      </c>
      <c r="Y351" t="n">
        <v>1</v>
      </c>
      <c r="Z351" t="n">
        <v>10</v>
      </c>
    </row>
    <row r="352">
      <c r="A352" t="n">
        <v>9</v>
      </c>
      <c r="B352" t="n">
        <v>130</v>
      </c>
      <c r="C352" t="inlineStr">
        <is>
          <t xml:space="preserve">CONCLUIDO	</t>
        </is>
      </c>
      <c r="D352" t="n">
        <v>7.9332</v>
      </c>
      <c r="E352" t="n">
        <v>12.61</v>
      </c>
      <c r="F352" t="n">
        <v>8.380000000000001</v>
      </c>
      <c r="G352" t="n">
        <v>17.34</v>
      </c>
      <c r="H352" t="n">
        <v>0.23</v>
      </c>
      <c r="I352" t="n">
        <v>29</v>
      </c>
      <c r="J352" t="n">
        <v>256.95</v>
      </c>
      <c r="K352" t="n">
        <v>59.19</v>
      </c>
      <c r="L352" t="n">
        <v>3.25</v>
      </c>
      <c r="M352" t="n">
        <v>27</v>
      </c>
      <c r="N352" t="n">
        <v>64.5</v>
      </c>
      <c r="O352" t="n">
        <v>31924.29</v>
      </c>
      <c r="P352" t="n">
        <v>125.18</v>
      </c>
      <c r="Q352" t="n">
        <v>1361.38</v>
      </c>
      <c r="R352" t="n">
        <v>44.17</v>
      </c>
      <c r="S352" t="n">
        <v>25.13</v>
      </c>
      <c r="T352" t="n">
        <v>8809.32</v>
      </c>
      <c r="U352" t="n">
        <v>0.57</v>
      </c>
      <c r="V352" t="n">
        <v>0.86</v>
      </c>
      <c r="W352" t="n">
        <v>1.23</v>
      </c>
      <c r="X352" t="n">
        <v>0.5600000000000001</v>
      </c>
      <c r="Y352" t="n">
        <v>1</v>
      </c>
      <c r="Z352" t="n">
        <v>10</v>
      </c>
    </row>
    <row r="353">
      <c r="A353" t="n">
        <v>10</v>
      </c>
      <c r="B353" t="n">
        <v>130</v>
      </c>
      <c r="C353" t="inlineStr">
        <is>
          <t xml:space="preserve">CONCLUIDO	</t>
        </is>
      </c>
      <c r="D353" t="n">
        <v>8.017799999999999</v>
      </c>
      <c r="E353" t="n">
        <v>12.47</v>
      </c>
      <c r="F353" t="n">
        <v>8.35</v>
      </c>
      <c r="G353" t="n">
        <v>18.55</v>
      </c>
      <c r="H353" t="n">
        <v>0.24</v>
      </c>
      <c r="I353" t="n">
        <v>27</v>
      </c>
      <c r="J353" t="n">
        <v>257.41</v>
      </c>
      <c r="K353" t="n">
        <v>59.19</v>
      </c>
      <c r="L353" t="n">
        <v>3.5</v>
      </c>
      <c r="M353" t="n">
        <v>25</v>
      </c>
      <c r="N353" t="n">
        <v>64.70999999999999</v>
      </c>
      <c r="O353" t="n">
        <v>31980.84</v>
      </c>
      <c r="P353" t="n">
        <v>123.36</v>
      </c>
      <c r="Q353" t="n">
        <v>1361.53</v>
      </c>
      <c r="R353" t="n">
        <v>43.02</v>
      </c>
      <c r="S353" t="n">
        <v>25.13</v>
      </c>
      <c r="T353" t="n">
        <v>8246.43</v>
      </c>
      <c r="U353" t="n">
        <v>0.58</v>
      </c>
      <c r="V353" t="n">
        <v>0.86</v>
      </c>
      <c r="W353" t="n">
        <v>1.23</v>
      </c>
      <c r="X353" t="n">
        <v>0.53</v>
      </c>
      <c r="Y353" t="n">
        <v>1</v>
      </c>
      <c r="Z353" t="n">
        <v>10</v>
      </c>
    </row>
    <row r="354">
      <c r="A354" t="n">
        <v>11</v>
      </c>
      <c r="B354" t="n">
        <v>130</v>
      </c>
      <c r="C354" t="inlineStr">
        <is>
          <t xml:space="preserve">CONCLUIDO	</t>
        </is>
      </c>
      <c r="D354" t="n">
        <v>8.1629</v>
      </c>
      <c r="E354" t="n">
        <v>12.25</v>
      </c>
      <c r="F354" t="n">
        <v>8.27</v>
      </c>
      <c r="G354" t="n">
        <v>20.68</v>
      </c>
      <c r="H354" t="n">
        <v>0.26</v>
      </c>
      <c r="I354" t="n">
        <v>24</v>
      </c>
      <c r="J354" t="n">
        <v>257.86</v>
      </c>
      <c r="K354" t="n">
        <v>59.19</v>
      </c>
      <c r="L354" t="n">
        <v>3.75</v>
      </c>
      <c r="M354" t="n">
        <v>22</v>
      </c>
      <c r="N354" t="n">
        <v>64.92</v>
      </c>
      <c r="O354" t="n">
        <v>32037.48</v>
      </c>
      <c r="P354" t="n">
        <v>120.55</v>
      </c>
      <c r="Q354" t="n">
        <v>1361.46</v>
      </c>
      <c r="R354" t="n">
        <v>40.61</v>
      </c>
      <c r="S354" t="n">
        <v>25.13</v>
      </c>
      <c r="T354" t="n">
        <v>7054.5</v>
      </c>
      <c r="U354" t="n">
        <v>0.62</v>
      </c>
      <c r="V354" t="n">
        <v>0.87</v>
      </c>
      <c r="W354" t="n">
        <v>1.22</v>
      </c>
      <c r="X354" t="n">
        <v>0.45</v>
      </c>
      <c r="Y354" t="n">
        <v>1</v>
      </c>
      <c r="Z354" t="n">
        <v>10</v>
      </c>
    </row>
    <row r="355">
      <c r="A355" t="n">
        <v>12</v>
      </c>
      <c r="B355" t="n">
        <v>130</v>
      </c>
      <c r="C355" t="inlineStr">
        <is>
          <t xml:space="preserve">CONCLUIDO	</t>
        </is>
      </c>
      <c r="D355" t="n">
        <v>8.1958</v>
      </c>
      <c r="E355" t="n">
        <v>12.2</v>
      </c>
      <c r="F355" t="n">
        <v>8.27</v>
      </c>
      <c r="G355" t="n">
        <v>21.58</v>
      </c>
      <c r="H355" t="n">
        <v>0.28</v>
      </c>
      <c r="I355" t="n">
        <v>23</v>
      </c>
      <c r="J355" t="n">
        <v>258.32</v>
      </c>
      <c r="K355" t="n">
        <v>59.19</v>
      </c>
      <c r="L355" t="n">
        <v>4</v>
      </c>
      <c r="M355" t="n">
        <v>21</v>
      </c>
      <c r="N355" t="n">
        <v>65.13</v>
      </c>
      <c r="O355" t="n">
        <v>32094.19</v>
      </c>
      <c r="P355" t="n">
        <v>119.55</v>
      </c>
      <c r="Q355" t="n">
        <v>1361.42</v>
      </c>
      <c r="R355" t="n">
        <v>40.74</v>
      </c>
      <c r="S355" t="n">
        <v>25.13</v>
      </c>
      <c r="T355" t="n">
        <v>7127.72</v>
      </c>
      <c r="U355" t="n">
        <v>0.62</v>
      </c>
      <c r="V355" t="n">
        <v>0.87</v>
      </c>
      <c r="W355" t="n">
        <v>1.22</v>
      </c>
      <c r="X355" t="n">
        <v>0.45</v>
      </c>
      <c r="Y355" t="n">
        <v>1</v>
      </c>
      <c r="Z355" t="n">
        <v>10</v>
      </c>
    </row>
    <row r="356">
      <c r="A356" t="n">
        <v>13</v>
      </c>
      <c r="B356" t="n">
        <v>130</v>
      </c>
      <c r="C356" t="inlineStr">
        <is>
          <t xml:space="preserve">CONCLUIDO	</t>
        </is>
      </c>
      <c r="D356" t="n">
        <v>8.297599999999999</v>
      </c>
      <c r="E356" t="n">
        <v>12.05</v>
      </c>
      <c r="F356" t="n">
        <v>8.220000000000001</v>
      </c>
      <c r="G356" t="n">
        <v>23.49</v>
      </c>
      <c r="H356" t="n">
        <v>0.29</v>
      </c>
      <c r="I356" t="n">
        <v>21</v>
      </c>
      <c r="J356" t="n">
        <v>258.78</v>
      </c>
      <c r="K356" t="n">
        <v>59.19</v>
      </c>
      <c r="L356" t="n">
        <v>4.25</v>
      </c>
      <c r="M356" t="n">
        <v>19</v>
      </c>
      <c r="N356" t="n">
        <v>65.34</v>
      </c>
      <c r="O356" t="n">
        <v>32150.98</v>
      </c>
      <c r="P356" t="n">
        <v>117.82</v>
      </c>
      <c r="Q356" t="n">
        <v>1361.35</v>
      </c>
      <c r="R356" t="n">
        <v>39.02</v>
      </c>
      <c r="S356" t="n">
        <v>25.13</v>
      </c>
      <c r="T356" t="n">
        <v>6274.45</v>
      </c>
      <c r="U356" t="n">
        <v>0.64</v>
      </c>
      <c r="V356" t="n">
        <v>0.87</v>
      </c>
      <c r="W356" t="n">
        <v>1.22</v>
      </c>
      <c r="X356" t="n">
        <v>0.4</v>
      </c>
      <c r="Y356" t="n">
        <v>1</v>
      </c>
      <c r="Z356" t="n">
        <v>10</v>
      </c>
    </row>
    <row r="357">
      <c r="A357" t="n">
        <v>14</v>
      </c>
      <c r="B357" t="n">
        <v>130</v>
      </c>
      <c r="C357" t="inlineStr">
        <is>
          <t xml:space="preserve">CONCLUIDO	</t>
        </is>
      </c>
      <c r="D357" t="n">
        <v>8.347099999999999</v>
      </c>
      <c r="E357" t="n">
        <v>11.98</v>
      </c>
      <c r="F357" t="n">
        <v>8.199999999999999</v>
      </c>
      <c r="G357" t="n">
        <v>24.59</v>
      </c>
      <c r="H357" t="n">
        <v>0.31</v>
      </c>
      <c r="I357" t="n">
        <v>20</v>
      </c>
      <c r="J357" t="n">
        <v>259.25</v>
      </c>
      <c r="K357" t="n">
        <v>59.19</v>
      </c>
      <c r="L357" t="n">
        <v>4.5</v>
      </c>
      <c r="M357" t="n">
        <v>18</v>
      </c>
      <c r="N357" t="n">
        <v>65.55</v>
      </c>
      <c r="O357" t="n">
        <v>32207.85</v>
      </c>
      <c r="P357" t="n">
        <v>116.56</v>
      </c>
      <c r="Q357" t="n">
        <v>1361.41</v>
      </c>
      <c r="R357" t="n">
        <v>38.33</v>
      </c>
      <c r="S357" t="n">
        <v>25.13</v>
      </c>
      <c r="T357" t="n">
        <v>5937.89</v>
      </c>
      <c r="U357" t="n">
        <v>0.66</v>
      </c>
      <c r="V357" t="n">
        <v>0.88</v>
      </c>
      <c r="W357" t="n">
        <v>1.21</v>
      </c>
      <c r="X357" t="n">
        <v>0.38</v>
      </c>
      <c r="Y357" t="n">
        <v>1</v>
      </c>
      <c r="Z357" t="n">
        <v>10</v>
      </c>
    </row>
    <row r="358">
      <c r="A358" t="n">
        <v>15</v>
      </c>
      <c r="B358" t="n">
        <v>130</v>
      </c>
      <c r="C358" t="inlineStr">
        <is>
          <t xml:space="preserve">CONCLUIDO	</t>
        </is>
      </c>
      <c r="D358" t="n">
        <v>8.392799999999999</v>
      </c>
      <c r="E358" t="n">
        <v>11.92</v>
      </c>
      <c r="F358" t="n">
        <v>8.18</v>
      </c>
      <c r="G358" t="n">
        <v>25.84</v>
      </c>
      <c r="H358" t="n">
        <v>0.33</v>
      </c>
      <c r="I358" t="n">
        <v>19</v>
      </c>
      <c r="J358" t="n">
        <v>259.71</v>
      </c>
      <c r="K358" t="n">
        <v>59.19</v>
      </c>
      <c r="L358" t="n">
        <v>4.75</v>
      </c>
      <c r="M358" t="n">
        <v>17</v>
      </c>
      <c r="N358" t="n">
        <v>65.76000000000001</v>
      </c>
      <c r="O358" t="n">
        <v>32264.79</v>
      </c>
      <c r="P358" t="n">
        <v>114.27</v>
      </c>
      <c r="Q358" t="n">
        <v>1361.44</v>
      </c>
      <c r="R358" t="n">
        <v>37.74</v>
      </c>
      <c r="S358" t="n">
        <v>25.13</v>
      </c>
      <c r="T358" t="n">
        <v>5645.49</v>
      </c>
      <c r="U358" t="n">
        <v>0.67</v>
      </c>
      <c r="V358" t="n">
        <v>0.88</v>
      </c>
      <c r="W358" t="n">
        <v>1.21</v>
      </c>
      <c r="X358" t="n">
        <v>0.36</v>
      </c>
      <c r="Y358" t="n">
        <v>1</v>
      </c>
      <c r="Z358" t="n">
        <v>10</v>
      </c>
    </row>
    <row r="359">
      <c r="A359" t="n">
        <v>16</v>
      </c>
      <c r="B359" t="n">
        <v>130</v>
      </c>
      <c r="C359" t="inlineStr">
        <is>
          <t xml:space="preserve">CONCLUIDO	</t>
        </is>
      </c>
      <c r="D359" t="n">
        <v>8.431900000000001</v>
      </c>
      <c r="E359" t="n">
        <v>11.86</v>
      </c>
      <c r="F359" t="n">
        <v>8.17</v>
      </c>
      <c r="G359" t="n">
        <v>27.25</v>
      </c>
      <c r="H359" t="n">
        <v>0.34</v>
      </c>
      <c r="I359" t="n">
        <v>18</v>
      </c>
      <c r="J359" t="n">
        <v>260.17</v>
      </c>
      <c r="K359" t="n">
        <v>59.19</v>
      </c>
      <c r="L359" t="n">
        <v>5</v>
      </c>
      <c r="M359" t="n">
        <v>16</v>
      </c>
      <c r="N359" t="n">
        <v>65.98</v>
      </c>
      <c r="O359" t="n">
        <v>32321.82</v>
      </c>
      <c r="P359" t="n">
        <v>112.43</v>
      </c>
      <c r="Q359" t="n">
        <v>1361.34</v>
      </c>
      <c r="R359" t="n">
        <v>37.69</v>
      </c>
      <c r="S359" t="n">
        <v>25.13</v>
      </c>
      <c r="T359" t="n">
        <v>5626.47</v>
      </c>
      <c r="U359" t="n">
        <v>0.67</v>
      </c>
      <c r="V359" t="n">
        <v>0.88</v>
      </c>
      <c r="W359" t="n">
        <v>1.21</v>
      </c>
      <c r="X359" t="n">
        <v>0.35</v>
      </c>
      <c r="Y359" t="n">
        <v>1</v>
      </c>
      <c r="Z359" t="n">
        <v>10</v>
      </c>
    </row>
    <row r="360">
      <c r="A360" t="n">
        <v>17</v>
      </c>
      <c r="B360" t="n">
        <v>130</v>
      </c>
      <c r="C360" t="inlineStr">
        <is>
          <t xml:space="preserve">CONCLUIDO	</t>
        </is>
      </c>
      <c r="D360" t="n">
        <v>8.545400000000001</v>
      </c>
      <c r="E360" t="n">
        <v>11.7</v>
      </c>
      <c r="F360" t="n">
        <v>8.119999999999999</v>
      </c>
      <c r="G360" t="n">
        <v>30.43</v>
      </c>
      <c r="H360" t="n">
        <v>0.36</v>
      </c>
      <c r="I360" t="n">
        <v>16</v>
      </c>
      <c r="J360" t="n">
        <v>260.63</v>
      </c>
      <c r="K360" t="n">
        <v>59.19</v>
      </c>
      <c r="L360" t="n">
        <v>5.25</v>
      </c>
      <c r="M360" t="n">
        <v>14</v>
      </c>
      <c r="N360" t="n">
        <v>66.19</v>
      </c>
      <c r="O360" t="n">
        <v>32378.93</v>
      </c>
      <c r="P360" t="n">
        <v>109.82</v>
      </c>
      <c r="Q360" t="n">
        <v>1361.34</v>
      </c>
      <c r="R360" t="n">
        <v>35.85</v>
      </c>
      <c r="S360" t="n">
        <v>25.13</v>
      </c>
      <c r="T360" t="n">
        <v>4715.1</v>
      </c>
      <c r="U360" t="n">
        <v>0.7</v>
      </c>
      <c r="V360" t="n">
        <v>0.89</v>
      </c>
      <c r="W360" t="n">
        <v>1.2</v>
      </c>
      <c r="X360" t="n">
        <v>0.29</v>
      </c>
      <c r="Y360" t="n">
        <v>1</v>
      </c>
      <c r="Z360" t="n">
        <v>10</v>
      </c>
    </row>
    <row r="361">
      <c r="A361" t="n">
        <v>18</v>
      </c>
      <c r="B361" t="n">
        <v>130</v>
      </c>
      <c r="C361" t="inlineStr">
        <is>
          <t xml:space="preserve">CONCLUIDO	</t>
        </is>
      </c>
      <c r="D361" t="n">
        <v>8.5375</v>
      </c>
      <c r="E361" t="n">
        <v>11.71</v>
      </c>
      <c r="F361" t="n">
        <v>8.130000000000001</v>
      </c>
      <c r="G361" t="n">
        <v>30.47</v>
      </c>
      <c r="H361" t="n">
        <v>0.37</v>
      </c>
      <c r="I361" t="n">
        <v>16</v>
      </c>
      <c r="J361" t="n">
        <v>261.1</v>
      </c>
      <c r="K361" t="n">
        <v>59.19</v>
      </c>
      <c r="L361" t="n">
        <v>5.5</v>
      </c>
      <c r="M361" t="n">
        <v>14</v>
      </c>
      <c r="N361" t="n">
        <v>66.40000000000001</v>
      </c>
      <c r="O361" t="n">
        <v>32436.11</v>
      </c>
      <c r="P361" t="n">
        <v>109.17</v>
      </c>
      <c r="Q361" t="n">
        <v>1361.44</v>
      </c>
      <c r="R361" t="n">
        <v>36.34</v>
      </c>
      <c r="S361" t="n">
        <v>25.13</v>
      </c>
      <c r="T361" t="n">
        <v>4959.29</v>
      </c>
      <c r="U361" t="n">
        <v>0.6899999999999999</v>
      </c>
      <c r="V361" t="n">
        <v>0.89</v>
      </c>
      <c r="W361" t="n">
        <v>1.2</v>
      </c>
      <c r="X361" t="n">
        <v>0.31</v>
      </c>
      <c r="Y361" t="n">
        <v>1</v>
      </c>
      <c r="Z361" t="n">
        <v>10</v>
      </c>
    </row>
    <row r="362">
      <c r="A362" t="n">
        <v>19</v>
      </c>
      <c r="B362" t="n">
        <v>130</v>
      </c>
      <c r="C362" t="inlineStr">
        <is>
          <t xml:space="preserve">CONCLUIDO	</t>
        </is>
      </c>
      <c r="D362" t="n">
        <v>8.5939</v>
      </c>
      <c r="E362" t="n">
        <v>11.64</v>
      </c>
      <c r="F362" t="n">
        <v>8.1</v>
      </c>
      <c r="G362" t="n">
        <v>32.39</v>
      </c>
      <c r="H362" t="n">
        <v>0.39</v>
      </c>
      <c r="I362" t="n">
        <v>15</v>
      </c>
      <c r="J362" t="n">
        <v>261.56</v>
      </c>
      <c r="K362" t="n">
        <v>59.19</v>
      </c>
      <c r="L362" t="n">
        <v>5.75</v>
      </c>
      <c r="M362" t="n">
        <v>13</v>
      </c>
      <c r="N362" t="n">
        <v>66.62</v>
      </c>
      <c r="O362" t="n">
        <v>32493.38</v>
      </c>
      <c r="P362" t="n">
        <v>107.89</v>
      </c>
      <c r="Q362" t="n">
        <v>1361.37</v>
      </c>
      <c r="R362" t="n">
        <v>35.15</v>
      </c>
      <c r="S362" t="n">
        <v>25.13</v>
      </c>
      <c r="T362" t="n">
        <v>4371.54</v>
      </c>
      <c r="U362" t="n">
        <v>0.72</v>
      </c>
      <c r="V362" t="n">
        <v>0.89</v>
      </c>
      <c r="W362" t="n">
        <v>1.21</v>
      </c>
      <c r="X362" t="n">
        <v>0.28</v>
      </c>
      <c r="Y362" t="n">
        <v>1</v>
      </c>
      <c r="Z362" t="n">
        <v>10</v>
      </c>
    </row>
    <row r="363">
      <c r="A363" t="n">
        <v>20</v>
      </c>
      <c r="B363" t="n">
        <v>130</v>
      </c>
      <c r="C363" t="inlineStr">
        <is>
          <t xml:space="preserve">CONCLUIDO	</t>
        </is>
      </c>
      <c r="D363" t="n">
        <v>8.6435</v>
      </c>
      <c r="E363" t="n">
        <v>11.57</v>
      </c>
      <c r="F363" t="n">
        <v>8.08</v>
      </c>
      <c r="G363" t="n">
        <v>34.63</v>
      </c>
      <c r="H363" t="n">
        <v>0.41</v>
      </c>
      <c r="I363" t="n">
        <v>14</v>
      </c>
      <c r="J363" t="n">
        <v>262.03</v>
      </c>
      <c r="K363" t="n">
        <v>59.19</v>
      </c>
      <c r="L363" t="n">
        <v>6</v>
      </c>
      <c r="M363" t="n">
        <v>12</v>
      </c>
      <c r="N363" t="n">
        <v>66.83</v>
      </c>
      <c r="O363" t="n">
        <v>32550.72</v>
      </c>
      <c r="P363" t="n">
        <v>105.75</v>
      </c>
      <c r="Q363" t="n">
        <v>1361.35</v>
      </c>
      <c r="R363" t="n">
        <v>34.71</v>
      </c>
      <c r="S363" t="n">
        <v>25.13</v>
      </c>
      <c r="T363" t="n">
        <v>4157.35</v>
      </c>
      <c r="U363" t="n">
        <v>0.72</v>
      </c>
      <c r="V363" t="n">
        <v>0.89</v>
      </c>
      <c r="W363" t="n">
        <v>1.2</v>
      </c>
      <c r="X363" t="n">
        <v>0.26</v>
      </c>
      <c r="Y363" t="n">
        <v>1</v>
      </c>
      <c r="Z363" t="n">
        <v>10</v>
      </c>
    </row>
    <row r="364">
      <c r="A364" t="n">
        <v>21</v>
      </c>
      <c r="B364" t="n">
        <v>130</v>
      </c>
      <c r="C364" t="inlineStr">
        <is>
          <t xml:space="preserve">CONCLUIDO	</t>
        </is>
      </c>
      <c r="D364" t="n">
        <v>8.6952</v>
      </c>
      <c r="E364" t="n">
        <v>11.5</v>
      </c>
      <c r="F364" t="n">
        <v>8.06</v>
      </c>
      <c r="G364" t="n">
        <v>37.2</v>
      </c>
      <c r="H364" t="n">
        <v>0.42</v>
      </c>
      <c r="I364" t="n">
        <v>13</v>
      </c>
      <c r="J364" t="n">
        <v>262.49</v>
      </c>
      <c r="K364" t="n">
        <v>59.19</v>
      </c>
      <c r="L364" t="n">
        <v>6.25</v>
      </c>
      <c r="M364" t="n">
        <v>10</v>
      </c>
      <c r="N364" t="n">
        <v>67.05</v>
      </c>
      <c r="O364" t="n">
        <v>32608.15</v>
      </c>
      <c r="P364" t="n">
        <v>104.07</v>
      </c>
      <c r="Q364" t="n">
        <v>1361.34</v>
      </c>
      <c r="R364" t="n">
        <v>34.05</v>
      </c>
      <c r="S364" t="n">
        <v>25.13</v>
      </c>
      <c r="T364" t="n">
        <v>3829.48</v>
      </c>
      <c r="U364" t="n">
        <v>0.74</v>
      </c>
      <c r="V364" t="n">
        <v>0.89</v>
      </c>
      <c r="W364" t="n">
        <v>1.2</v>
      </c>
      <c r="X364" t="n">
        <v>0.24</v>
      </c>
      <c r="Y364" t="n">
        <v>1</v>
      </c>
      <c r="Z364" t="n">
        <v>10</v>
      </c>
    </row>
    <row r="365">
      <c r="A365" t="n">
        <v>22</v>
      </c>
      <c r="B365" t="n">
        <v>130</v>
      </c>
      <c r="C365" t="inlineStr">
        <is>
          <t xml:space="preserve">CONCLUIDO	</t>
        </is>
      </c>
      <c r="D365" t="n">
        <v>8.6896</v>
      </c>
      <c r="E365" t="n">
        <v>11.51</v>
      </c>
      <c r="F365" t="n">
        <v>8.07</v>
      </c>
      <c r="G365" t="n">
        <v>37.23</v>
      </c>
      <c r="H365" t="n">
        <v>0.44</v>
      </c>
      <c r="I365" t="n">
        <v>13</v>
      </c>
      <c r="J365" t="n">
        <v>262.96</v>
      </c>
      <c r="K365" t="n">
        <v>59.19</v>
      </c>
      <c r="L365" t="n">
        <v>6.5</v>
      </c>
      <c r="M365" t="n">
        <v>9</v>
      </c>
      <c r="N365" t="n">
        <v>67.26000000000001</v>
      </c>
      <c r="O365" t="n">
        <v>32665.66</v>
      </c>
      <c r="P365" t="n">
        <v>101.45</v>
      </c>
      <c r="Q365" t="n">
        <v>1361.34</v>
      </c>
      <c r="R365" t="n">
        <v>34.26</v>
      </c>
      <c r="S365" t="n">
        <v>25.13</v>
      </c>
      <c r="T365" t="n">
        <v>3938.14</v>
      </c>
      <c r="U365" t="n">
        <v>0.73</v>
      </c>
      <c r="V365" t="n">
        <v>0.89</v>
      </c>
      <c r="W365" t="n">
        <v>1.2</v>
      </c>
      <c r="X365" t="n">
        <v>0.25</v>
      </c>
      <c r="Y365" t="n">
        <v>1</v>
      </c>
      <c r="Z365" t="n">
        <v>10</v>
      </c>
    </row>
    <row r="366">
      <c r="A366" t="n">
        <v>23</v>
      </c>
      <c r="B366" t="n">
        <v>130</v>
      </c>
      <c r="C366" t="inlineStr">
        <is>
          <t xml:space="preserve">CONCLUIDO	</t>
        </is>
      </c>
      <c r="D366" t="n">
        <v>8.7319</v>
      </c>
      <c r="E366" t="n">
        <v>11.45</v>
      </c>
      <c r="F366" t="n">
        <v>8.06</v>
      </c>
      <c r="G366" t="n">
        <v>40.3</v>
      </c>
      <c r="H366" t="n">
        <v>0.46</v>
      </c>
      <c r="I366" t="n">
        <v>12</v>
      </c>
      <c r="J366" t="n">
        <v>263.42</v>
      </c>
      <c r="K366" t="n">
        <v>59.19</v>
      </c>
      <c r="L366" t="n">
        <v>6.75</v>
      </c>
      <c r="M366" t="n">
        <v>3</v>
      </c>
      <c r="N366" t="n">
        <v>67.48</v>
      </c>
      <c r="O366" t="n">
        <v>32723.25</v>
      </c>
      <c r="P366" t="n">
        <v>100.53</v>
      </c>
      <c r="Q366" t="n">
        <v>1361.42</v>
      </c>
      <c r="R366" t="n">
        <v>33.85</v>
      </c>
      <c r="S366" t="n">
        <v>25.13</v>
      </c>
      <c r="T366" t="n">
        <v>3733.35</v>
      </c>
      <c r="U366" t="n">
        <v>0.74</v>
      </c>
      <c r="V366" t="n">
        <v>0.89</v>
      </c>
      <c r="W366" t="n">
        <v>1.21</v>
      </c>
      <c r="X366" t="n">
        <v>0.24</v>
      </c>
      <c r="Y366" t="n">
        <v>1</v>
      </c>
      <c r="Z366" t="n">
        <v>10</v>
      </c>
    </row>
    <row r="367">
      <c r="A367" t="n">
        <v>24</v>
      </c>
      <c r="B367" t="n">
        <v>130</v>
      </c>
      <c r="C367" t="inlineStr">
        <is>
          <t xml:space="preserve">CONCLUIDO	</t>
        </is>
      </c>
      <c r="D367" t="n">
        <v>8.7285</v>
      </c>
      <c r="E367" t="n">
        <v>11.46</v>
      </c>
      <c r="F367" t="n">
        <v>8.06</v>
      </c>
      <c r="G367" t="n">
        <v>40.33</v>
      </c>
      <c r="H367" t="n">
        <v>0.47</v>
      </c>
      <c r="I367" t="n">
        <v>12</v>
      </c>
      <c r="J367" t="n">
        <v>263.89</v>
      </c>
      <c r="K367" t="n">
        <v>59.19</v>
      </c>
      <c r="L367" t="n">
        <v>7</v>
      </c>
      <c r="M367" t="n">
        <v>2</v>
      </c>
      <c r="N367" t="n">
        <v>67.7</v>
      </c>
      <c r="O367" t="n">
        <v>32780.92</v>
      </c>
      <c r="P367" t="n">
        <v>100.57</v>
      </c>
      <c r="Q367" t="n">
        <v>1361.42</v>
      </c>
      <c r="R367" t="n">
        <v>34.06</v>
      </c>
      <c r="S367" t="n">
        <v>25.13</v>
      </c>
      <c r="T367" t="n">
        <v>3838.8</v>
      </c>
      <c r="U367" t="n">
        <v>0.74</v>
      </c>
      <c r="V367" t="n">
        <v>0.89</v>
      </c>
      <c r="W367" t="n">
        <v>1.21</v>
      </c>
      <c r="X367" t="n">
        <v>0.24</v>
      </c>
      <c r="Y367" t="n">
        <v>1</v>
      </c>
      <c r="Z367" t="n">
        <v>10</v>
      </c>
    </row>
    <row r="368">
      <c r="A368" t="n">
        <v>25</v>
      </c>
      <c r="B368" t="n">
        <v>130</v>
      </c>
      <c r="C368" t="inlineStr">
        <is>
          <t xml:space="preserve">CONCLUIDO	</t>
        </is>
      </c>
      <c r="D368" t="n">
        <v>8.726000000000001</v>
      </c>
      <c r="E368" t="n">
        <v>11.46</v>
      </c>
      <c r="F368" t="n">
        <v>8.07</v>
      </c>
      <c r="G368" t="n">
        <v>40.34</v>
      </c>
      <c r="H368" t="n">
        <v>0.49</v>
      </c>
      <c r="I368" t="n">
        <v>12</v>
      </c>
      <c r="J368" t="n">
        <v>264.36</v>
      </c>
      <c r="K368" t="n">
        <v>59.19</v>
      </c>
      <c r="L368" t="n">
        <v>7.25</v>
      </c>
      <c r="M368" t="n">
        <v>1</v>
      </c>
      <c r="N368" t="n">
        <v>67.92</v>
      </c>
      <c r="O368" t="n">
        <v>32838.68</v>
      </c>
      <c r="P368" t="n">
        <v>100.72</v>
      </c>
      <c r="Q368" t="n">
        <v>1361.42</v>
      </c>
      <c r="R368" t="n">
        <v>34.08</v>
      </c>
      <c r="S368" t="n">
        <v>25.13</v>
      </c>
      <c r="T368" t="n">
        <v>3848.5</v>
      </c>
      <c r="U368" t="n">
        <v>0.74</v>
      </c>
      <c r="V368" t="n">
        <v>0.89</v>
      </c>
      <c r="W368" t="n">
        <v>1.21</v>
      </c>
      <c r="X368" t="n">
        <v>0.25</v>
      </c>
      <c r="Y368" t="n">
        <v>1</v>
      </c>
      <c r="Z368" t="n">
        <v>10</v>
      </c>
    </row>
    <row r="369">
      <c r="A369" t="n">
        <v>26</v>
      </c>
      <c r="B369" t="n">
        <v>130</v>
      </c>
      <c r="C369" t="inlineStr">
        <is>
          <t xml:space="preserve">CONCLUIDO	</t>
        </is>
      </c>
      <c r="D369" t="n">
        <v>8.7249</v>
      </c>
      <c r="E369" t="n">
        <v>11.46</v>
      </c>
      <c r="F369" t="n">
        <v>8.07</v>
      </c>
      <c r="G369" t="n">
        <v>40.35</v>
      </c>
      <c r="H369" t="n">
        <v>0.5</v>
      </c>
      <c r="I369" t="n">
        <v>12</v>
      </c>
      <c r="J369" t="n">
        <v>264.83</v>
      </c>
      <c r="K369" t="n">
        <v>59.19</v>
      </c>
      <c r="L369" t="n">
        <v>7.5</v>
      </c>
      <c r="M369" t="n">
        <v>0</v>
      </c>
      <c r="N369" t="n">
        <v>68.14</v>
      </c>
      <c r="O369" t="n">
        <v>32896.51</v>
      </c>
      <c r="P369" t="n">
        <v>100.83</v>
      </c>
      <c r="Q369" t="n">
        <v>1361.42</v>
      </c>
      <c r="R369" t="n">
        <v>34.07</v>
      </c>
      <c r="S369" t="n">
        <v>25.13</v>
      </c>
      <c r="T369" t="n">
        <v>3845.47</v>
      </c>
      <c r="U369" t="n">
        <v>0.74</v>
      </c>
      <c r="V369" t="n">
        <v>0.89</v>
      </c>
      <c r="W369" t="n">
        <v>1.21</v>
      </c>
      <c r="X369" t="n">
        <v>0.25</v>
      </c>
      <c r="Y369" t="n">
        <v>1</v>
      </c>
      <c r="Z369" t="n">
        <v>10</v>
      </c>
    </row>
    <row r="370">
      <c r="A370" t="n">
        <v>0</v>
      </c>
      <c r="B370" t="n">
        <v>75</v>
      </c>
      <c r="C370" t="inlineStr">
        <is>
          <t xml:space="preserve">CONCLUIDO	</t>
        </is>
      </c>
      <c r="D370" t="n">
        <v>7.1692</v>
      </c>
      <c r="E370" t="n">
        <v>13.95</v>
      </c>
      <c r="F370" t="n">
        <v>9.35</v>
      </c>
      <c r="G370" t="n">
        <v>7.38</v>
      </c>
      <c r="H370" t="n">
        <v>0.12</v>
      </c>
      <c r="I370" t="n">
        <v>76</v>
      </c>
      <c r="J370" t="n">
        <v>150.44</v>
      </c>
      <c r="K370" t="n">
        <v>49.1</v>
      </c>
      <c r="L370" t="n">
        <v>1</v>
      </c>
      <c r="M370" t="n">
        <v>74</v>
      </c>
      <c r="N370" t="n">
        <v>25.34</v>
      </c>
      <c r="O370" t="n">
        <v>18787.76</v>
      </c>
      <c r="P370" t="n">
        <v>104.33</v>
      </c>
      <c r="Q370" t="n">
        <v>1361.67</v>
      </c>
      <c r="R370" t="n">
        <v>74.37</v>
      </c>
      <c r="S370" t="n">
        <v>25.13</v>
      </c>
      <c r="T370" t="n">
        <v>23677.38</v>
      </c>
      <c r="U370" t="n">
        <v>0.34</v>
      </c>
      <c r="V370" t="n">
        <v>0.77</v>
      </c>
      <c r="W370" t="n">
        <v>1.3</v>
      </c>
      <c r="X370" t="n">
        <v>1.53</v>
      </c>
      <c r="Y370" t="n">
        <v>1</v>
      </c>
      <c r="Z370" t="n">
        <v>10</v>
      </c>
    </row>
    <row r="371">
      <c r="A371" t="n">
        <v>1</v>
      </c>
      <c r="B371" t="n">
        <v>75</v>
      </c>
      <c r="C371" t="inlineStr">
        <is>
          <t xml:space="preserve">CONCLUIDO	</t>
        </is>
      </c>
      <c r="D371" t="n">
        <v>7.6769</v>
      </c>
      <c r="E371" t="n">
        <v>13.03</v>
      </c>
      <c r="F371" t="n">
        <v>8.98</v>
      </c>
      <c r="G371" t="n">
        <v>9.289999999999999</v>
      </c>
      <c r="H371" t="n">
        <v>0.15</v>
      </c>
      <c r="I371" t="n">
        <v>58</v>
      </c>
      <c r="J371" t="n">
        <v>150.78</v>
      </c>
      <c r="K371" t="n">
        <v>49.1</v>
      </c>
      <c r="L371" t="n">
        <v>1.25</v>
      </c>
      <c r="M371" t="n">
        <v>56</v>
      </c>
      <c r="N371" t="n">
        <v>25.44</v>
      </c>
      <c r="O371" t="n">
        <v>18830.65</v>
      </c>
      <c r="P371" t="n">
        <v>98.15000000000001</v>
      </c>
      <c r="Q371" t="n">
        <v>1361.65</v>
      </c>
      <c r="R371" t="n">
        <v>62.63</v>
      </c>
      <c r="S371" t="n">
        <v>25.13</v>
      </c>
      <c r="T371" t="n">
        <v>17897.81</v>
      </c>
      <c r="U371" t="n">
        <v>0.4</v>
      </c>
      <c r="V371" t="n">
        <v>0.8</v>
      </c>
      <c r="W371" t="n">
        <v>1.28</v>
      </c>
      <c r="X371" t="n">
        <v>1.16</v>
      </c>
      <c r="Y371" t="n">
        <v>1</v>
      </c>
      <c r="Z371" t="n">
        <v>10</v>
      </c>
    </row>
    <row r="372">
      <c r="A372" t="n">
        <v>2</v>
      </c>
      <c r="B372" t="n">
        <v>75</v>
      </c>
      <c r="C372" t="inlineStr">
        <is>
          <t xml:space="preserve">CONCLUIDO	</t>
        </is>
      </c>
      <c r="D372" t="n">
        <v>8.0528</v>
      </c>
      <c r="E372" t="n">
        <v>12.42</v>
      </c>
      <c r="F372" t="n">
        <v>8.74</v>
      </c>
      <c r="G372" t="n">
        <v>11.39</v>
      </c>
      <c r="H372" t="n">
        <v>0.18</v>
      </c>
      <c r="I372" t="n">
        <v>46</v>
      </c>
      <c r="J372" t="n">
        <v>151.13</v>
      </c>
      <c r="K372" t="n">
        <v>49.1</v>
      </c>
      <c r="L372" t="n">
        <v>1.5</v>
      </c>
      <c r="M372" t="n">
        <v>44</v>
      </c>
      <c r="N372" t="n">
        <v>25.54</v>
      </c>
      <c r="O372" t="n">
        <v>18873.58</v>
      </c>
      <c r="P372" t="n">
        <v>93.14</v>
      </c>
      <c r="Q372" t="n">
        <v>1361.56</v>
      </c>
      <c r="R372" t="n">
        <v>55.26</v>
      </c>
      <c r="S372" t="n">
        <v>25.13</v>
      </c>
      <c r="T372" t="n">
        <v>14268.8</v>
      </c>
      <c r="U372" t="n">
        <v>0.45</v>
      </c>
      <c r="V372" t="n">
        <v>0.82</v>
      </c>
      <c r="W372" t="n">
        <v>1.25</v>
      </c>
      <c r="X372" t="n">
        <v>0.91</v>
      </c>
      <c r="Y372" t="n">
        <v>1</v>
      </c>
      <c r="Z372" t="n">
        <v>10</v>
      </c>
    </row>
    <row r="373">
      <c r="A373" t="n">
        <v>3</v>
      </c>
      <c r="B373" t="n">
        <v>75</v>
      </c>
      <c r="C373" t="inlineStr">
        <is>
          <t xml:space="preserve">CONCLUIDO	</t>
        </is>
      </c>
      <c r="D373" t="n">
        <v>8.337199999999999</v>
      </c>
      <c r="E373" t="n">
        <v>11.99</v>
      </c>
      <c r="F373" t="n">
        <v>8.56</v>
      </c>
      <c r="G373" t="n">
        <v>13.51</v>
      </c>
      <c r="H373" t="n">
        <v>0.2</v>
      </c>
      <c r="I373" t="n">
        <v>38</v>
      </c>
      <c r="J373" t="n">
        <v>151.48</v>
      </c>
      <c r="K373" t="n">
        <v>49.1</v>
      </c>
      <c r="L373" t="n">
        <v>1.75</v>
      </c>
      <c r="M373" t="n">
        <v>36</v>
      </c>
      <c r="N373" t="n">
        <v>25.64</v>
      </c>
      <c r="O373" t="n">
        <v>18916.54</v>
      </c>
      <c r="P373" t="n">
        <v>88.88</v>
      </c>
      <c r="Q373" t="n">
        <v>1361.44</v>
      </c>
      <c r="R373" t="n">
        <v>49.53</v>
      </c>
      <c r="S373" t="n">
        <v>25.13</v>
      </c>
      <c r="T373" t="n">
        <v>11443.83</v>
      </c>
      <c r="U373" t="n">
        <v>0.51</v>
      </c>
      <c r="V373" t="n">
        <v>0.84</v>
      </c>
      <c r="W373" t="n">
        <v>1.24</v>
      </c>
      <c r="X373" t="n">
        <v>0.74</v>
      </c>
      <c r="Y373" t="n">
        <v>1</v>
      </c>
      <c r="Z373" t="n">
        <v>10</v>
      </c>
    </row>
    <row r="374">
      <c r="A374" t="n">
        <v>4</v>
      </c>
      <c r="B374" t="n">
        <v>75</v>
      </c>
      <c r="C374" t="inlineStr">
        <is>
          <t xml:space="preserve">CONCLUIDO	</t>
        </is>
      </c>
      <c r="D374" t="n">
        <v>8.533200000000001</v>
      </c>
      <c r="E374" t="n">
        <v>11.72</v>
      </c>
      <c r="F374" t="n">
        <v>8.460000000000001</v>
      </c>
      <c r="G374" t="n">
        <v>15.87</v>
      </c>
      <c r="H374" t="n">
        <v>0.23</v>
      </c>
      <c r="I374" t="n">
        <v>32</v>
      </c>
      <c r="J374" t="n">
        <v>151.83</v>
      </c>
      <c r="K374" t="n">
        <v>49.1</v>
      </c>
      <c r="L374" t="n">
        <v>2</v>
      </c>
      <c r="M374" t="n">
        <v>30</v>
      </c>
      <c r="N374" t="n">
        <v>25.73</v>
      </c>
      <c r="O374" t="n">
        <v>18959.54</v>
      </c>
      <c r="P374" t="n">
        <v>85.29000000000001</v>
      </c>
      <c r="Q374" t="n">
        <v>1361.38</v>
      </c>
      <c r="R374" t="n">
        <v>46.65</v>
      </c>
      <c r="S374" t="n">
        <v>25.13</v>
      </c>
      <c r="T374" t="n">
        <v>10038.19</v>
      </c>
      <c r="U374" t="n">
        <v>0.54</v>
      </c>
      <c r="V374" t="n">
        <v>0.85</v>
      </c>
      <c r="W374" t="n">
        <v>1.24</v>
      </c>
      <c r="X374" t="n">
        <v>0.64</v>
      </c>
      <c r="Y374" t="n">
        <v>1</v>
      </c>
      <c r="Z374" t="n">
        <v>10</v>
      </c>
    </row>
    <row r="375">
      <c r="A375" t="n">
        <v>5</v>
      </c>
      <c r="B375" t="n">
        <v>75</v>
      </c>
      <c r="C375" t="inlineStr">
        <is>
          <t xml:space="preserve">CONCLUIDO	</t>
        </is>
      </c>
      <c r="D375" t="n">
        <v>8.739100000000001</v>
      </c>
      <c r="E375" t="n">
        <v>11.44</v>
      </c>
      <c r="F375" t="n">
        <v>8.34</v>
      </c>
      <c r="G375" t="n">
        <v>18.54</v>
      </c>
      <c r="H375" t="n">
        <v>0.26</v>
      </c>
      <c r="I375" t="n">
        <v>27</v>
      </c>
      <c r="J375" t="n">
        <v>152.18</v>
      </c>
      <c r="K375" t="n">
        <v>49.1</v>
      </c>
      <c r="L375" t="n">
        <v>2.25</v>
      </c>
      <c r="M375" t="n">
        <v>25</v>
      </c>
      <c r="N375" t="n">
        <v>25.83</v>
      </c>
      <c r="O375" t="n">
        <v>19002.56</v>
      </c>
      <c r="P375" t="n">
        <v>81.62</v>
      </c>
      <c r="Q375" t="n">
        <v>1361.38</v>
      </c>
      <c r="R375" t="n">
        <v>42.94</v>
      </c>
      <c r="S375" t="n">
        <v>25.13</v>
      </c>
      <c r="T375" t="n">
        <v>8206.33</v>
      </c>
      <c r="U375" t="n">
        <v>0.59</v>
      </c>
      <c r="V375" t="n">
        <v>0.86</v>
      </c>
      <c r="W375" t="n">
        <v>1.22</v>
      </c>
      <c r="X375" t="n">
        <v>0.52</v>
      </c>
      <c r="Y375" t="n">
        <v>1</v>
      </c>
      <c r="Z375" t="n">
        <v>10</v>
      </c>
    </row>
    <row r="376">
      <c r="A376" t="n">
        <v>6</v>
      </c>
      <c r="B376" t="n">
        <v>75</v>
      </c>
      <c r="C376" t="inlineStr">
        <is>
          <t xml:space="preserve">CONCLUIDO	</t>
        </is>
      </c>
      <c r="D376" t="n">
        <v>8.8443</v>
      </c>
      <c r="E376" t="n">
        <v>11.31</v>
      </c>
      <c r="F376" t="n">
        <v>8.300000000000001</v>
      </c>
      <c r="G376" t="n">
        <v>20.74</v>
      </c>
      <c r="H376" t="n">
        <v>0.29</v>
      </c>
      <c r="I376" t="n">
        <v>24</v>
      </c>
      <c r="J376" t="n">
        <v>152.53</v>
      </c>
      <c r="K376" t="n">
        <v>49.1</v>
      </c>
      <c r="L376" t="n">
        <v>2.5</v>
      </c>
      <c r="M376" t="n">
        <v>19</v>
      </c>
      <c r="N376" t="n">
        <v>25.93</v>
      </c>
      <c r="O376" t="n">
        <v>19045.63</v>
      </c>
      <c r="P376" t="n">
        <v>78.63</v>
      </c>
      <c r="Q376" t="n">
        <v>1361.39</v>
      </c>
      <c r="R376" t="n">
        <v>41.64</v>
      </c>
      <c r="S376" t="n">
        <v>25.13</v>
      </c>
      <c r="T376" t="n">
        <v>7571.3</v>
      </c>
      <c r="U376" t="n">
        <v>0.6</v>
      </c>
      <c r="V376" t="n">
        <v>0.87</v>
      </c>
      <c r="W376" t="n">
        <v>1.22</v>
      </c>
      <c r="X376" t="n">
        <v>0.48</v>
      </c>
      <c r="Y376" t="n">
        <v>1</v>
      </c>
      <c r="Z376" t="n">
        <v>10</v>
      </c>
    </row>
    <row r="377">
      <c r="A377" t="n">
        <v>7</v>
      </c>
      <c r="B377" t="n">
        <v>75</v>
      </c>
      <c r="C377" t="inlineStr">
        <is>
          <t xml:space="preserve">CONCLUIDO	</t>
        </is>
      </c>
      <c r="D377" t="n">
        <v>8.9612</v>
      </c>
      <c r="E377" t="n">
        <v>11.16</v>
      </c>
      <c r="F377" t="n">
        <v>8.24</v>
      </c>
      <c r="G377" t="n">
        <v>23.55</v>
      </c>
      <c r="H377" t="n">
        <v>0.32</v>
      </c>
      <c r="I377" t="n">
        <v>21</v>
      </c>
      <c r="J377" t="n">
        <v>152.88</v>
      </c>
      <c r="K377" t="n">
        <v>49.1</v>
      </c>
      <c r="L377" t="n">
        <v>2.75</v>
      </c>
      <c r="M377" t="n">
        <v>13</v>
      </c>
      <c r="N377" t="n">
        <v>26.03</v>
      </c>
      <c r="O377" t="n">
        <v>19088.72</v>
      </c>
      <c r="P377" t="n">
        <v>75.44</v>
      </c>
      <c r="Q377" t="n">
        <v>1361.34</v>
      </c>
      <c r="R377" t="n">
        <v>39.53</v>
      </c>
      <c r="S377" t="n">
        <v>25.13</v>
      </c>
      <c r="T377" t="n">
        <v>6531.79</v>
      </c>
      <c r="U377" t="n">
        <v>0.64</v>
      </c>
      <c r="V377" t="n">
        <v>0.87</v>
      </c>
      <c r="W377" t="n">
        <v>1.22</v>
      </c>
      <c r="X377" t="n">
        <v>0.42</v>
      </c>
      <c r="Y377" t="n">
        <v>1</v>
      </c>
      <c r="Z377" t="n">
        <v>10</v>
      </c>
    </row>
    <row r="378">
      <c r="A378" t="n">
        <v>8</v>
      </c>
      <c r="B378" t="n">
        <v>75</v>
      </c>
      <c r="C378" t="inlineStr">
        <is>
          <t xml:space="preserve">CONCLUIDO	</t>
        </is>
      </c>
      <c r="D378" t="n">
        <v>9.0063</v>
      </c>
      <c r="E378" t="n">
        <v>11.1</v>
      </c>
      <c r="F378" t="n">
        <v>8.220000000000001</v>
      </c>
      <c r="G378" t="n">
        <v>24.65</v>
      </c>
      <c r="H378" t="n">
        <v>0.35</v>
      </c>
      <c r="I378" t="n">
        <v>20</v>
      </c>
      <c r="J378" t="n">
        <v>153.23</v>
      </c>
      <c r="K378" t="n">
        <v>49.1</v>
      </c>
      <c r="L378" t="n">
        <v>3</v>
      </c>
      <c r="M378" t="n">
        <v>5</v>
      </c>
      <c r="N378" t="n">
        <v>26.13</v>
      </c>
      <c r="O378" t="n">
        <v>19131.85</v>
      </c>
      <c r="P378" t="n">
        <v>74.01000000000001</v>
      </c>
      <c r="Q378" t="n">
        <v>1361.41</v>
      </c>
      <c r="R378" t="n">
        <v>38.46</v>
      </c>
      <c r="S378" t="n">
        <v>25.13</v>
      </c>
      <c r="T378" t="n">
        <v>6001.66</v>
      </c>
      <c r="U378" t="n">
        <v>0.65</v>
      </c>
      <c r="V378" t="n">
        <v>0.88</v>
      </c>
      <c r="W378" t="n">
        <v>1.23</v>
      </c>
      <c r="X378" t="n">
        <v>0.4</v>
      </c>
      <c r="Y378" t="n">
        <v>1</v>
      </c>
      <c r="Z378" t="n">
        <v>10</v>
      </c>
    </row>
    <row r="379">
      <c r="A379" t="n">
        <v>9</v>
      </c>
      <c r="B379" t="n">
        <v>75</v>
      </c>
      <c r="C379" t="inlineStr">
        <is>
          <t xml:space="preserve">CONCLUIDO	</t>
        </is>
      </c>
      <c r="D379" t="n">
        <v>9.013999999999999</v>
      </c>
      <c r="E379" t="n">
        <v>11.09</v>
      </c>
      <c r="F379" t="n">
        <v>8.210000000000001</v>
      </c>
      <c r="G379" t="n">
        <v>24.62</v>
      </c>
      <c r="H379" t="n">
        <v>0.37</v>
      </c>
      <c r="I379" t="n">
        <v>20</v>
      </c>
      <c r="J379" t="n">
        <v>153.58</v>
      </c>
      <c r="K379" t="n">
        <v>49.1</v>
      </c>
      <c r="L379" t="n">
        <v>3.25</v>
      </c>
      <c r="M379" t="n">
        <v>1</v>
      </c>
      <c r="N379" t="n">
        <v>26.23</v>
      </c>
      <c r="O379" t="n">
        <v>19175.02</v>
      </c>
      <c r="P379" t="n">
        <v>74.05</v>
      </c>
      <c r="Q379" t="n">
        <v>1361.43</v>
      </c>
      <c r="R379" t="n">
        <v>38.05</v>
      </c>
      <c r="S379" t="n">
        <v>25.13</v>
      </c>
      <c r="T379" t="n">
        <v>5794.32</v>
      </c>
      <c r="U379" t="n">
        <v>0.66</v>
      </c>
      <c r="V379" t="n">
        <v>0.88</v>
      </c>
      <c r="W379" t="n">
        <v>1.23</v>
      </c>
      <c r="X379" t="n">
        <v>0.39</v>
      </c>
      <c r="Y379" t="n">
        <v>1</v>
      </c>
      <c r="Z379" t="n">
        <v>10</v>
      </c>
    </row>
    <row r="380">
      <c r="A380" t="n">
        <v>10</v>
      </c>
      <c r="B380" t="n">
        <v>75</v>
      </c>
      <c r="C380" t="inlineStr">
        <is>
          <t xml:space="preserve">CONCLUIDO	</t>
        </is>
      </c>
      <c r="D380" t="n">
        <v>9.0124</v>
      </c>
      <c r="E380" t="n">
        <v>11.1</v>
      </c>
      <c r="F380" t="n">
        <v>8.210000000000001</v>
      </c>
      <c r="G380" t="n">
        <v>24.62</v>
      </c>
      <c r="H380" t="n">
        <v>0.4</v>
      </c>
      <c r="I380" t="n">
        <v>20</v>
      </c>
      <c r="J380" t="n">
        <v>153.93</v>
      </c>
      <c r="K380" t="n">
        <v>49.1</v>
      </c>
      <c r="L380" t="n">
        <v>3.5</v>
      </c>
      <c r="M380" t="n">
        <v>0</v>
      </c>
      <c r="N380" t="n">
        <v>26.33</v>
      </c>
      <c r="O380" t="n">
        <v>19218.22</v>
      </c>
      <c r="P380" t="n">
        <v>74.19</v>
      </c>
      <c r="Q380" t="n">
        <v>1361.43</v>
      </c>
      <c r="R380" t="n">
        <v>38.07</v>
      </c>
      <c r="S380" t="n">
        <v>25.13</v>
      </c>
      <c r="T380" t="n">
        <v>5806.32</v>
      </c>
      <c r="U380" t="n">
        <v>0.66</v>
      </c>
      <c r="V380" t="n">
        <v>0.88</v>
      </c>
      <c r="W380" t="n">
        <v>1.23</v>
      </c>
      <c r="X380" t="n">
        <v>0.39</v>
      </c>
      <c r="Y380" t="n">
        <v>1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6.4207</v>
      </c>
      <c r="E381" t="n">
        <v>15.57</v>
      </c>
      <c r="F381" t="n">
        <v>9.68</v>
      </c>
      <c r="G381" t="n">
        <v>6.31</v>
      </c>
      <c r="H381" t="n">
        <v>0.1</v>
      </c>
      <c r="I381" t="n">
        <v>92</v>
      </c>
      <c r="J381" t="n">
        <v>185.69</v>
      </c>
      <c r="K381" t="n">
        <v>53.44</v>
      </c>
      <c r="L381" t="n">
        <v>1</v>
      </c>
      <c r="M381" t="n">
        <v>90</v>
      </c>
      <c r="N381" t="n">
        <v>36.26</v>
      </c>
      <c r="O381" t="n">
        <v>23136.14</v>
      </c>
      <c r="P381" t="n">
        <v>126.35</v>
      </c>
      <c r="Q381" t="n">
        <v>1361.9</v>
      </c>
      <c r="R381" t="n">
        <v>84.66</v>
      </c>
      <c r="S381" t="n">
        <v>25.13</v>
      </c>
      <c r="T381" t="n">
        <v>28739.42</v>
      </c>
      <c r="U381" t="n">
        <v>0.3</v>
      </c>
      <c r="V381" t="n">
        <v>0.74</v>
      </c>
      <c r="W381" t="n">
        <v>1.33</v>
      </c>
      <c r="X381" t="n">
        <v>1.86</v>
      </c>
      <c r="Y381" t="n">
        <v>1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7.0169</v>
      </c>
      <c r="E382" t="n">
        <v>14.25</v>
      </c>
      <c r="F382" t="n">
        <v>9.210000000000001</v>
      </c>
      <c r="G382" t="n">
        <v>8.01</v>
      </c>
      <c r="H382" t="n">
        <v>0.12</v>
      </c>
      <c r="I382" t="n">
        <v>69</v>
      </c>
      <c r="J382" t="n">
        <v>186.07</v>
      </c>
      <c r="K382" t="n">
        <v>53.44</v>
      </c>
      <c r="L382" t="n">
        <v>1.25</v>
      </c>
      <c r="M382" t="n">
        <v>67</v>
      </c>
      <c r="N382" t="n">
        <v>36.39</v>
      </c>
      <c r="O382" t="n">
        <v>23182.76</v>
      </c>
      <c r="P382" t="n">
        <v>118.48</v>
      </c>
      <c r="Q382" t="n">
        <v>1361.83</v>
      </c>
      <c r="R382" t="n">
        <v>70.04000000000001</v>
      </c>
      <c r="S382" t="n">
        <v>25.13</v>
      </c>
      <c r="T382" t="n">
        <v>21545.84</v>
      </c>
      <c r="U382" t="n">
        <v>0.36</v>
      </c>
      <c r="V382" t="n">
        <v>0.78</v>
      </c>
      <c r="W382" t="n">
        <v>1.29</v>
      </c>
      <c r="X382" t="n">
        <v>1.39</v>
      </c>
      <c r="Y382" t="n">
        <v>1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7.4462</v>
      </c>
      <c r="E383" t="n">
        <v>13.43</v>
      </c>
      <c r="F383" t="n">
        <v>8.91</v>
      </c>
      <c r="G383" t="n">
        <v>9.720000000000001</v>
      </c>
      <c r="H383" t="n">
        <v>0.14</v>
      </c>
      <c r="I383" t="n">
        <v>55</v>
      </c>
      <c r="J383" t="n">
        <v>186.45</v>
      </c>
      <c r="K383" t="n">
        <v>53.44</v>
      </c>
      <c r="L383" t="n">
        <v>1.5</v>
      </c>
      <c r="M383" t="n">
        <v>53</v>
      </c>
      <c r="N383" t="n">
        <v>36.51</v>
      </c>
      <c r="O383" t="n">
        <v>23229.42</v>
      </c>
      <c r="P383" t="n">
        <v>113.03</v>
      </c>
      <c r="Q383" t="n">
        <v>1361.62</v>
      </c>
      <c r="R383" t="n">
        <v>60.43</v>
      </c>
      <c r="S383" t="n">
        <v>25.13</v>
      </c>
      <c r="T383" t="n">
        <v>16808.86</v>
      </c>
      <c r="U383" t="n">
        <v>0.42</v>
      </c>
      <c r="V383" t="n">
        <v>0.8100000000000001</v>
      </c>
      <c r="W383" t="n">
        <v>1.28</v>
      </c>
      <c r="X383" t="n">
        <v>1.09</v>
      </c>
      <c r="Y383" t="n">
        <v>1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7.7418</v>
      </c>
      <c r="E384" t="n">
        <v>12.92</v>
      </c>
      <c r="F384" t="n">
        <v>8.74</v>
      </c>
      <c r="G384" t="n">
        <v>11.39</v>
      </c>
      <c r="H384" t="n">
        <v>0.17</v>
      </c>
      <c r="I384" t="n">
        <v>46</v>
      </c>
      <c r="J384" t="n">
        <v>186.83</v>
      </c>
      <c r="K384" t="n">
        <v>53.44</v>
      </c>
      <c r="L384" t="n">
        <v>1.75</v>
      </c>
      <c r="M384" t="n">
        <v>44</v>
      </c>
      <c r="N384" t="n">
        <v>36.64</v>
      </c>
      <c r="O384" t="n">
        <v>23276.13</v>
      </c>
      <c r="P384" t="n">
        <v>108.85</v>
      </c>
      <c r="Q384" t="n">
        <v>1361.6</v>
      </c>
      <c r="R384" t="n">
        <v>55.31</v>
      </c>
      <c r="S384" t="n">
        <v>25.13</v>
      </c>
      <c r="T384" t="n">
        <v>14297.15</v>
      </c>
      <c r="U384" t="n">
        <v>0.45</v>
      </c>
      <c r="V384" t="n">
        <v>0.82</v>
      </c>
      <c r="W384" t="n">
        <v>1.25</v>
      </c>
      <c r="X384" t="n">
        <v>0.91</v>
      </c>
      <c r="Y384" t="n">
        <v>1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7.9902</v>
      </c>
      <c r="E385" t="n">
        <v>12.52</v>
      </c>
      <c r="F385" t="n">
        <v>8.6</v>
      </c>
      <c r="G385" t="n">
        <v>13.22</v>
      </c>
      <c r="H385" t="n">
        <v>0.19</v>
      </c>
      <c r="I385" t="n">
        <v>39</v>
      </c>
      <c r="J385" t="n">
        <v>187.21</v>
      </c>
      <c r="K385" t="n">
        <v>53.44</v>
      </c>
      <c r="L385" t="n">
        <v>2</v>
      </c>
      <c r="M385" t="n">
        <v>37</v>
      </c>
      <c r="N385" t="n">
        <v>36.77</v>
      </c>
      <c r="O385" t="n">
        <v>23322.88</v>
      </c>
      <c r="P385" t="n">
        <v>105.43</v>
      </c>
      <c r="Q385" t="n">
        <v>1361.53</v>
      </c>
      <c r="R385" t="n">
        <v>50.72</v>
      </c>
      <c r="S385" t="n">
        <v>25.13</v>
      </c>
      <c r="T385" t="n">
        <v>12033.76</v>
      </c>
      <c r="U385" t="n">
        <v>0.5</v>
      </c>
      <c r="V385" t="n">
        <v>0.84</v>
      </c>
      <c r="W385" t="n">
        <v>1.25</v>
      </c>
      <c r="X385" t="n">
        <v>0.77</v>
      </c>
      <c r="Y385" t="n">
        <v>1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8.1831</v>
      </c>
      <c r="E386" t="n">
        <v>12.22</v>
      </c>
      <c r="F386" t="n">
        <v>8.49</v>
      </c>
      <c r="G386" t="n">
        <v>14.98</v>
      </c>
      <c r="H386" t="n">
        <v>0.21</v>
      </c>
      <c r="I386" t="n">
        <v>34</v>
      </c>
      <c r="J386" t="n">
        <v>187.59</v>
      </c>
      <c r="K386" t="n">
        <v>53.44</v>
      </c>
      <c r="L386" t="n">
        <v>2.25</v>
      </c>
      <c r="M386" t="n">
        <v>32</v>
      </c>
      <c r="N386" t="n">
        <v>36.9</v>
      </c>
      <c r="O386" t="n">
        <v>23369.68</v>
      </c>
      <c r="P386" t="n">
        <v>102.1</v>
      </c>
      <c r="Q386" t="n">
        <v>1361.57</v>
      </c>
      <c r="R386" t="n">
        <v>47.43</v>
      </c>
      <c r="S386" t="n">
        <v>25.13</v>
      </c>
      <c r="T386" t="n">
        <v>10417.49</v>
      </c>
      <c r="U386" t="n">
        <v>0.53</v>
      </c>
      <c r="V386" t="n">
        <v>0.85</v>
      </c>
      <c r="W386" t="n">
        <v>1.23</v>
      </c>
      <c r="X386" t="n">
        <v>0.67</v>
      </c>
      <c r="Y386" t="n">
        <v>1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8.3461</v>
      </c>
      <c r="E387" t="n">
        <v>11.98</v>
      </c>
      <c r="F387" t="n">
        <v>8.4</v>
      </c>
      <c r="G387" t="n">
        <v>16.79</v>
      </c>
      <c r="H387" t="n">
        <v>0.24</v>
      </c>
      <c r="I387" t="n">
        <v>30</v>
      </c>
      <c r="J387" t="n">
        <v>187.97</v>
      </c>
      <c r="K387" t="n">
        <v>53.44</v>
      </c>
      <c r="L387" t="n">
        <v>2.5</v>
      </c>
      <c r="M387" t="n">
        <v>28</v>
      </c>
      <c r="N387" t="n">
        <v>37.03</v>
      </c>
      <c r="O387" t="n">
        <v>23416.52</v>
      </c>
      <c r="P387" t="n">
        <v>99.8</v>
      </c>
      <c r="Q387" t="n">
        <v>1361.52</v>
      </c>
      <c r="R387" t="n">
        <v>44.59</v>
      </c>
      <c r="S387" t="n">
        <v>25.13</v>
      </c>
      <c r="T387" t="n">
        <v>9015.139999999999</v>
      </c>
      <c r="U387" t="n">
        <v>0.5600000000000001</v>
      </c>
      <c r="V387" t="n">
        <v>0.86</v>
      </c>
      <c r="W387" t="n">
        <v>1.23</v>
      </c>
      <c r="X387" t="n">
        <v>0.58</v>
      </c>
      <c r="Y387" t="n">
        <v>1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8.457700000000001</v>
      </c>
      <c r="E388" t="n">
        <v>11.82</v>
      </c>
      <c r="F388" t="n">
        <v>8.35</v>
      </c>
      <c r="G388" t="n">
        <v>18.56</v>
      </c>
      <c r="H388" t="n">
        <v>0.26</v>
      </c>
      <c r="I388" t="n">
        <v>27</v>
      </c>
      <c r="J388" t="n">
        <v>188.35</v>
      </c>
      <c r="K388" t="n">
        <v>53.44</v>
      </c>
      <c r="L388" t="n">
        <v>2.75</v>
      </c>
      <c r="M388" t="n">
        <v>25</v>
      </c>
      <c r="N388" t="n">
        <v>37.16</v>
      </c>
      <c r="O388" t="n">
        <v>23463.4</v>
      </c>
      <c r="P388" t="n">
        <v>96.72</v>
      </c>
      <c r="Q388" t="n">
        <v>1361.49</v>
      </c>
      <c r="R388" t="n">
        <v>43.01</v>
      </c>
      <c r="S388" t="n">
        <v>25.13</v>
      </c>
      <c r="T388" t="n">
        <v>8241.75</v>
      </c>
      <c r="U388" t="n">
        <v>0.58</v>
      </c>
      <c r="V388" t="n">
        <v>0.86</v>
      </c>
      <c r="W388" t="n">
        <v>1.23</v>
      </c>
      <c r="X388" t="n">
        <v>0.53</v>
      </c>
      <c r="Y388" t="n">
        <v>1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8.5868</v>
      </c>
      <c r="E389" t="n">
        <v>11.65</v>
      </c>
      <c r="F389" t="n">
        <v>8.279999999999999</v>
      </c>
      <c r="G389" t="n">
        <v>20.71</v>
      </c>
      <c r="H389" t="n">
        <v>0.28</v>
      </c>
      <c r="I389" t="n">
        <v>24</v>
      </c>
      <c r="J389" t="n">
        <v>188.73</v>
      </c>
      <c r="K389" t="n">
        <v>53.44</v>
      </c>
      <c r="L389" t="n">
        <v>3</v>
      </c>
      <c r="M389" t="n">
        <v>22</v>
      </c>
      <c r="N389" t="n">
        <v>37.29</v>
      </c>
      <c r="O389" t="n">
        <v>23510.33</v>
      </c>
      <c r="P389" t="n">
        <v>94.27</v>
      </c>
      <c r="Q389" t="n">
        <v>1361.47</v>
      </c>
      <c r="R389" t="n">
        <v>41.35</v>
      </c>
      <c r="S389" t="n">
        <v>25.13</v>
      </c>
      <c r="T389" t="n">
        <v>7425.17</v>
      </c>
      <c r="U389" t="n">
        <v>0.61</v>
      </c>
      <c r="V389" t="n">
        <v>0.87</v>
      </c>
      <c r="W389" t="n">
        <v>1.21</v>
      </c>
      <c r="X389" t="n">
        <v>0.46</v>
      </c>
      <c r="Y389" t="n">
        <v>1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8.6653</v>
      </c>
      <c r="E390" t="n">
        <v>11.54</v>
      </c>
      <c r="F390" t="n">
        <v>8.25</v>
      </c>
      <c r="G390" t="n">
        <v>22.51</v>
      </c>
      <c r="H390" t="n">
        <v>0.3</v>
      </c>
      <c r="I390" t="n">
        <v>22</v>
      </c>
      <c r="J390" t="n">
        <v>189.11</v>
      </c>
      <c r="K390" t="n">
        <v>53.44</v>
      </c>
      <c r="L390" t="n">
        <v>3.25</v>
      </c>
      <c r="M390" t="n">
        <v>20</v>
      </c>
      <c r="N390" t="n">
        <v>37.42</v>
      </c>
      <c r="O390" t="n">
        <v>23557.3</v>
      </c>
      <c r="P390" t="n">
        <v>91.31999999999999</v>
      </c>
      <c r="Q390" t="n">
        <v>1361.36</v>
      </c>
      <c r="R390" t="n">
        <v>40.2</v>
      </c>
      <c r="S390" t="n">
        <v>25.13</v>
      </c>
      <c r="T390" t="n">
        <v>6861.35</v>
      </c>
      <c r="U390" t="n">
        <v>0.63</v>
      </c>
      <c r="V390" t="n">
        <v>0.87</v>
      </c>
      <c r="W390" t="n">
        <v>1.21</v>
      </c>
      <c r="X390" t="n">
        <v>0.43</v>
      </c>
      <c r="Y390" t="n">
        <v>1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8.765700000000001</v>
      </c>
      <c r="E391" t="n">
        <v>11.41</v>
      </c>
      <c r="F391" t="n">
        <v>8.199999999999999</v>
      </c>
      <c r="G391" t="n">
        <v>24.58</v>
      </c>
      <c r="H391" t="n">
        <v>0.33</v>
      </c>
      <c r="I391" t="n">
        <v>20</v>
      </c>
      <c r="J391" t="n">
        <v>189.49</v>
      </c>
      <c r="K391" t="n">
        <v>53.44</v>
      </c>
      <c r="L391" t="n">
        <v>3.5</v>
      </c>
      <c r="M391" t="n">
        <v>18</v>
      </c>
      <c r="N391" t="n">
        <v>37.55</v>
      </c>
      <c r="O391" t="n">
        <v>23604.32</v>
      </c>
      <c r="P391" t="n">
        <v>88.67</v>
      </c>
      <c r="Q391" t="n">
        <v>1361.44</v>
      </c>
      <c r="R391" t="n">
        <v>38.26</v>
      </c>
      <c r="S391" t="n">
        <v>25.13</v>
      </c>
      <c r="T391" t="n">
        <v>5901.88</v>
      </c>
      <c r="U391" t="n">
        <v>0.66</v>
      </c>
      <c r="V391" t="n">
        <v>0.88</v>
      </c>
      <c r="W391" t="n">
        <v>1.21</v>
      </c>
      <c r="X391" t="n">
        <v>0.37</v>
      </c>
      <c r="Y391" t="n">
        <v>1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8.855399999999999</v>
      </c>
      <c r="E392" t="n">
        <v>11.29</v>
      </c>
      <c r="F392" t="n">
        <v>8.15</v>
      </c>
      <c r="G392" t="n">
        <v>27.18</v>
      </c>
      <c r="H392" t="n">
        <v>0.35</v>
      </c>
      <c r="I392" t="n">
        <v>18</v>
      </c>
      <c r="J392" t="n">
        <v>189.87</v>
      </c>
      <c r="K392" t="n">
        <v>53.44</v>
      </c>
      <c r="L392" t="n">
        <v>3.75</v>
      </c>
      <c r="M392" t="n">
        <v>14</v>
      </c>
      <c r="N392" t="n">
        <v>37.69</v>
      </c>
      <c r="O392" t="n">
        <v>23651.38</v>
      </c>
      <c r="P392" t="n">
        <v>85.42</v>
      </c>
      <c r="Q392" t="n">
        <v>1361.35</v>
      </c>
      <c r="R392" t="n">
        <v>37.02</v>
      </c>
      <c r="S392" t="n">
        <v>25.13</v>
      </c>
      <c r="T392" t="n">
        <v>5291.27</v>
      </c>
      <c r="U392" t="n">
        <v>0.68</v>
      </c>
      <c r="V392" t="n">
        <v>0.88</v>
      </c>
      <c r="W392" t="n">
        <v>1.21</v>
      </c>
      <c r="X392" t="n">
        <v>0.33</v>
      </c>
      <c r="Y392" t="n">
        <v>1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8.881</v>
      </c>
      <c r="E393" t="n">
        <v>11.26</v>
      </c>
      <c r="F393" t="n">
        <v>8.16</v>
      </c>
      <c r="G393" t="n">
        <v>28.8</v>
      </c>
      <c r="H393" t="n">
        <v>0.37</v>
      </c>
      <c r="I393" t="n">
        <v>17</v>
      </c>
      <c r="J393" t="n">
        <v>190.25</v>
      </c>
      <c r="K393" t="n">
        <v>53.44</v>
      </c>
      <c r="L393" t="n">
        <v>4</v>
      </c>
      <c r="M393" t="n">
        <v>8</v>
      </c>
      <c r="N393" t="n">
        <v>37.82</v>
      </c>
      <c r="O393" t="n">
        <v>23698.48</v>
      </c>
      <c r="P393" t="n">
        <v>83.84</v>
      </c>
      <c r="Q393" t="n">
        <v>1361.34</v>
      </c>
      <c r="R393" t="n">
        <v>36.92</v>
      </c>
      <c r="S393" t="n">
        <v>25.13</v>
      </c>
      <c r="T393" t="n">
        <v>5247.42</v>
      </c>
      <c r="U393" t="n">
        <v>0.68</v>
      </c>
      <c r="V393" t="n">
        <v>0.88</v>
      </c>
      <c r="W393" t="n">
        <v>1.22</v>
      </c>
      <c r="X393" t="n">
        <v>0.34</v>
      </c>
      <c r="Y393" t="n">
        <v>1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8.9171</v>
      </c>
      <c r="E394" t="n">
        <v>11.21</v>
      </c>
      <c r="F394" t="n">
        <v>8.15</v>
      </c>
      <c r="G394" t="n">
        <v>30.56</v>
      </c>
      <c r="H394" t="n">
        <v>0.4</v>
      </c>
      <c r="I394" t="n">
        <v>16</v>
      </c>
      <c r="J394" t="n">
        <v>190.63</v>
      </c>
      <c r="K394" t="n">
        <v>53.44</v>
      </c>
      <c r="L394" t="n">
        <v>4.25</v>
      </c>
      <c r="M394" t="n">
        <v>4</v>
      </c>
      <c r="N394" t="n">
        <v>37.95</v>
      </c>
      <c r="O394" t="n">
        <v>23745.63</v>
      </c>
      <c r="P394" t="n">
        <v>82.8</v>
      </c>
      <c r="Q394" t="n">
        <v>1361.5</v>
      </c>
      <c r="R394" t="n">
        <v>36.42</v>
      </c>
      <c r="S394" t="n">
        <v>25.13</v>
      </c>
      <c r="T394" t="n">
        <v>5001.78</v>
      </c>
      <c r="U394" t="n">
        <v>0.6899999999999999</v>
      </c>
      <c r="V394" t="n">
        <v>0.88</v>
      </c>
      <c r="W394" t="n">
        <v>1.22</v>
      </c>
      <c r="X394" t="n">
        <v>0.33</v>
      </c>
      <c r="Y394" t="n">
        <v>1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8.909599999999999</v>
      </c>
      <c r="E395" t="n">
        <v>11.22</v>
      </c>
      <c r="F395" t="n">
        <v>8.16</v>
      </c>
      <c r="G395" t="n">
        <v>30.6</v>
      </c>
      <c r="H395" t="n">
        <v>0.42</v>
      </c>
      <c r="I395" t="n">
        <v>16</v>
      </c>
      <c r="J395" t="n">
        <v>191.02</v>
      </c>
      <c r="K395" t="n">
        <v>53.44</v>
      </c>
      <c r="L395" t="n">
        <v>4.5</v>
      </c>
      <c r="M395" t="n">
        <v>1</v>
      </c>
      <c r="N395" t="n">
        <v>38.08</v>
      </c>
      <c r="O395" t="n">
        <v>23792.83</v>
      </c>
      <c r="P395" t="n">
        <v>83.22</v>
      </c>
      <c r="Q395" t="n">
        <v>1361.38</v>
      </c>
      <c r="R395" t="n">
        <v>36.69</v>
      </c>
      <c r="S395" t="n">
        <v>25.13</v>
      </c>
      <c r="T395" t="n">
        <v>5135.45</v>
      </c>
      <c r="U395" t="n">
        <v>0.6899999999999999</v>
      </c>
      <c r="V395" t="n">
        <v>0.88</v>
      </c>
      <c r="W395" t="n">
        <v>1.23</v>
      </c>
      <c r="X395" t="n">
        <v>0.34</v>
      </c>
      <c r="Y395" t="n">
        <v>1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8.9093</v>
      </c>
      <c r="E396" t="n">
        <v>11.22</v>
      </c>
      <c r="F396" t="n">
        <v>8.16</v>
      </c>
      <c r="G396" t="n">
        <v>30.6</v>
      </c>
      <c r="H396" t="n">
        <v>0.44</v>
      </c>
      <c r="I396" t="n">
        <v>16</v>
      </c>
      <c r="J396" t="n">
        <v>191.4</v>
      </c>
      <c r="K396" t="n">
        <v>53.44</v>
      </c>
      <c r="L396" t="n">
        <v>4.75</v>
      </c>
      <c r="M396" t="n">
        <v>0</v>
      </c>
      <c r="N396" t="n">
        <v>38.22</v>
      </c>
      <c r="O396" t="n">
        <v>23840.07</v>
      </c>
      <c r="P396" t="n">
        <v>83.16</v>
      </c>
      <c r="Q396" t="n">
        <v>1361.38</v>
      </c>
      <c r="R396" t="n">
        <v>36.71</v>
      </c>
      <c r="S396" t="n">
        <v>25.13</v>
      </c>
      <c r="T396" t="n">
        <v>5144.8</v>
      </c>
      <c r="U396" t="n">
        <v>0.68</v>
      </c>
      <c r="V396" t="n">
        <v>0.88</v>
      </c>
      <c r="W396" t="n">
        <v>1.23</v>
      </c>
      <c r="X396" t="n">
        <v>0.34</v>
      </c>
      <c r="Y396" t="n">
        <v>1</v>
      </c>
      <c r="Z396" t="n">
        <v>10</v>
      </c>
    </row>
    <row r="397">
      <c r="A397" t="n">
        <v>0</v>
      </c>
      <c r="B397" t="n">
        <v>55</v>
      </c>
      <c r="C397" t="inlineStr">
        <is>
          <t xml:space="preserve">CONCLUIDO	</t>
        </is>
      </c>
      <c r="D397" t="n">
        <v>7.9644</v>
      </c>
      <c r="E397" t="n">
        <v>12.56</v>
      </c>
      <c r="F397" t="n">
        <v>9.039999999999999</v>
      </c>
      <c r="G397" t="n">
        <v>9.039999999999999</v>
      </c>
      <c r="H397" t="n">
        <v>0.15</v>
      </c>
      <c r="I397" t="n">
        <v>60</v>
      </c>
      <c r="J397" t="n">
        <v>116.05</v>
      </c>
      <c r="K397" t="n">
        <v>43.4</v>
      </c>
      <c r="L397" t="n">
        <v>1</v>
      </c>
      <c r="M397" t="n">
        <v>58</v>
      </c>
      <c r="N397" t="n">
        <v>16.65</v>
      </c>
      <c r="O397" t="n">
        <v>14546.17</v>
      </c>
      <c r="P397" t="n">
        <v>81.56999999999999</v>
      </c>
      <c r="Q397" t="n">
        <v>1361.81</v>
      </c>
      <c r="R397" t="n">
        <v>64.31999999999999</v>
      </c>
      <c r="S397" t="n">
        <v>25.13</v>
      </c>
      <c r="T397" t="n">
        <v>18729.86</v>
      </c>
      <c r="U397" t="n">
        <v>0.39</v>
      </c>
      <c r="V397" t="n">
        <v>0.8</v>
      </c>
      <c r="W397" t="n">
        <v>1.29</v>
      </c>
      <c r="X397" t="n">
        <v>1.22</v>
      </c>
      <c r="Y397" t="n">
        <v>1</v>
      </c>
      <c r="Z397" t="n">
        <v>10</v>
      </c>
    </row>
    <row r="398">
      <c r="A398" t="n">
        <v>1</v>
      </c>
      <c r="B398" t="n">
        <v>55</v>
      </c>
      <c r="C398" t="inlineStr">
        <is>
          <t xml:space="preserve">CONCLUIDO	</t>
        </is>
      </c>
      <c r="D398" t="n">
        <v>8.418699999999999</v>
      </c>
      <c r="E398" t="n">
        <v>11.88</v>
      </c>
      <c r="F398" t="n">
        <v>8.720000000000001</v>
      </c>
      <c r="G398" t="n">
        <v>11.63</v>
      </c>
      <c r="H398" t="n">
        <v>0.19</v>
      </c>
      <c r="I398" t="n">
        <v>45</v>
      </c>
      <c r="J398" t="n">
        <v>116.37</v>
      </c>
      <c r="K398" t="n">
        <v>43.4</v>
      </c>
      <c r="L398" t="n">
        <v>1.25</v>
      </c>
      <c r="M398" t="n">
        <v>43</v>
      </c>
      <c r="N398" t="n">
        <v>16.72</v>
      </c>
      <c r="O398" t="n">
        <v>14585.96</v>
      </c>
      <c r="P398" t="n">
        <v>75.48999999999999</v>
      </c>
      <c r="Q398" t="n">
        <v>1361.77</v>
      </c>
      <c r="R398" t="n">
        <v>54.51</v>
      </c>
      <c r="S398" t="n">
        <v>25.13</v>
      </c>
      <c r="T398" t="n">
        <v>13899.28</v>
      </c>
      <c r="U398" t="n">
        <v>0.46</v>
      </c>
      <c r="V398" t="n">
        <v>0.83</v>
      </c>
      <c r="W398" t="n">
        <v>1.26</v>
      </c>
      <c r="X398" t="n">
        <v>0.9</v>
      </c>
      <c r="Y398" t="n">
        <v>1</v>
      </c>
      <c r="Z398" t="n">
        <v>10</v>
      </c>
    </row>
    <row r="399">
      <c r="A399" t="n">
        <v>2</v>
      </c>
      <c r="B399" t="n">
        <v>55</v>
      </c>
      <c r="C399" t="inlineStr">
        <is>
          <t xml:space="preserve">CONCLUIDO	</t>
        </is>
      </c>
      <c r="D399" t="n">
        <v>8.747199999999999</v>
      </c>
      <c r="E399" t="n">
        <v>11.43</v>
      </c>
      <c r="F399" t="n">
        <v>8.51</v>
      </c>
      <c r="G399" t="n">
        <v>14.59</v>
      </c>
      <c r="H399" t="n">
        <v>0.23</v>
      </c>
      <c r="I399" t="n">
        <v>35</v>
      </c>
      <c r="J399" t="n">
        <v>116.69</v>
      </c>
      <c r="K399" t="n">
        <v>43.4</v>
      </c>
      <c r="L399" t="n">
        <v>1.5</v>
      </c>
      <c r="M399" t="n">
        <v>32</v>
      </c>
      <c r="N399" t="n">
        <v>16.79</v>
      </c>
      <c r="O399" t="n">
        <v>14625.77</v>
      </c>
      <c r="P399" t="n">
        <v>70.04000000000001</v>
      </c>
      <c r="Q399" t="n">
        <v>1361.48</v>
      </c>
      <c r="R399" t="n">
        <v>48.11</v>
      </c>
      <c r="S399" t="n">
        <v>25.13</v>
      </c>
      <c r="T399" t="n">
        <v>10748.34</v>
      </c>
      <c r="U399" t="n">
        <v>0.52</v>
      </c>
      <c r="V399" t="n">
        <v>0.84</v>
      </c>
      <c r="W399" t="n">
        <v>1.24</v>
      </c>
      <c r="X399" t="n">
        <v>0.6899999999999999</v>
      </c>
      <c r="Y399" t="n">
        <v>1</v>
      </c>
      <c r="Z399" t="n">
        <v>10</v>
      </c>
    </row>
    <row r="400">
      <c r="A400" t="n">
        <v>3</v>
      </c>
      <c r="B400" t="n">
        <v>55</v>
      </c>
      <c r="C400" t="inlineStr">
        <is>
          <t xml:space="preserve">CONCLUIDO	</t>
        </is>
      </c>
      <c r="D400" t="n">
        <v>8.9468</v>
      </c>
      <c r="E400" t="n">
        <v>11.18</v>
      </c>
      <c r="F400" t="n">
        <v>8.4</v>
      </c>
      <c r="G400" t="n">
        <v>17.38</v>
      </c>
      <c r="H400" t="n">
        <v>0.26</v>
      </c>
      <c r="I400" t="n">
        <v>29</v>
      </c>
      <c r="J400" t="n">
        <v>117.01</v>
      </c>
      <c r="K400" t="n">
        <v>43.4</v>
      </c>
      <c r="L400" t="n">
        <v>1.75</v>
      </c>
      <c r="M400" t="n">
        <v>19</v>
      </c>
      <c r="N400" t="n">
        <v>16.86</v>
      </c>
      <c r="O400" t="n">
        <v>14665.62</v>
      </c>
      <c r="P400" t="n">
        <v>66.34</v>
      </c>
      <c r="Q400" t="n">
        <v>1361.34</v>
      </c>
      <c r="R400" t="n">
        <v>44.41</v>
      </c>
      <c r="S400" t="n">
        <v>25.13</v>
      </c>
      <c r="T400" t="n">
        <v>8928.799999999999</v>
      </c>
      <c r="U400" t="n">
        <v>0.57</v>
      </c>
      <c r="V400" t="n">
        <v>0.86</v>
      </c>
      <c r="W400" t="n">
        <v>1.24</v>
      </c>
      <c r="X400" t="n">
        <v>0.58</v>
      </c>
      <c r="Y400" t="n">
        <v>1</v>
      </c>
      <c r="Z400" t="n">
        <v>10</v>
      </c>
    </row>
    <row r="401">
      <c r="A401" t="n">
        <v>4</v>
      </c>
      <c r="B401" t="n">
        <v>55</v>
      </c>
      <c r="C401" t="inlineStr">
        <is>
          <t xml:space="preserve">CONCLUIDO	</t>
        </is>
      </c>
      <c r="D401" t="n">
        <v>9.0389</v>
      </c>
      <c r="E401" t="n">
        <v>11.06</v>
      </c>
      <c r="F401" t="n">
        <v>8.359999999999999</v>
      </c>
      <c r="G401" t="n">
        <v>19.29</v>
      </c>
      <c r="H401" t="n">
        <v>0.3</v>
      </c>
      <c r="I401" t="n">
        <v>26</v>
      </c>
      <c r="J401" t="n">
        <v>117.34</v>
      </c>
      <c r="K401" t="n">
        <v>43.4</v>
      </c>
      <c r="L401" t="n">
        <v>2</v>
      </c>
      <c r="M401" t="n">
        <v>4</v>
      </c>
      <c r="N401" t="n">
        <v>16.94</v>
      </c>
      <c r="O401" t="n">
        <v>14705.49</v>
      </c>
      <c r="P401" t="n">
        <v>63.94</v>
      </c>
      <c r="Q401" t="n">
        <v>1361.48</v>
      </c>
      <c r="R401" t="n">
        <v>42.53</v>
      </c>
      <c r="S401" t="n">
        <v>25.13</v>
      </c>
      <c r="T401" t="n">
        <v>8003.59</v>
      </c>
      <c r="U401" t="n">
        <v>0.59</v>
      </c>
      <c r="V401" t="n">
        <v>0.86</v>
      </c>
      <c r="W401" t="n">
        <v>1.25</v>
      </c>
      <c r="X401" t="n">
        <v>0.54</v>
      </c>
      <c r="Y401" t="n">
        <v>1</v>
      </c>
      <c r="Z401" t="n">
        <v>10</v>
      </c>
    </row>
    <row r="402">
      <c r="A402" t="n">
        <v>5</v>
      </c>
      <c r="B402" t="n">
        <v>55</v>
      </c>
      <c r="C402" t="inlineStr">
        <is>
          <t xml:space="preserve">CONCLUIDO	</t>
        </is>
      </c>
      <c r="D402" t="n">
        <v>9.0357</v>
      </c>
      <c r="E402" t="n">
        <v>11.07</v>
      </c>
      <c r="F402" t="n">
        <v>8.359999999999999</v>
      </c>
      <c r="G402" t="n">
        <v>19.3</v>
      </c>
      <c r="H402" t="n">
        <v>0.34</v>
      </c>
      <c r="I402" t="n">
        <v>26</v>
      </c>
      <c r="J402" t="n">
        <v>117.66</v>
      </c>
      <c r="K402" t="n">
        <v>43.4</v>
      </c>
      <c r="L402" t="n">
        <v>2.25</v>
      </c>
      <c r="M402" t="n">
        <v>0</v>
      </c>
      <c r="N402" t="n">
        <v>17.01</v>
      </c>
      <c r="O402" t="n">
        <v>14745.39</v>
      </c>
      <c r="P402" t="n">
        <v>64.29000000000001</v>
      </c>
      <c r="Q402" t="n">
        <v>1361.52</v>
      </c>
      <c r="R402" t="n">
        <v>42.44</v>
      </c>
      <c r="S402" t="n">
        <v>25.13</v>
      </c>
      <c r="T402" t="n">
        <v>7962.62</v>
      </c>
      <c r="U402" t="n">
        <v>0.59</v>
      </c>
      <c r="V402" t="n">
        <v>0.86</v>
      </c>
      <c r="W402" t="n">
        <v>1.26</v>
      </c>
      <c r="X402" t="n">
        <v>0.54</v>
      </c>
      <c r="Y402" t="n">
        <v>1</v>
      </c>
      <c r="Z4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INDEX(resultados!$A$2:$ZZ$402, 1, MATCH($B$1, resultados!$A$1:$ZZ$1, 0))</f>
        <v/>
      </c>
      <c r="B7">
        <f>INDEX(resultados!$A$2:$ZZ$402, 1, MATCH($B$2, resultados!$A$1:$ZZ$1, 0))</f>
        <v/>
      </c>
      <c r="C7">
        <f>INDEX(resultados!$A$2:$ZZ$402, 1, MATCH($B$3, resultados!$A$1:$ZZ$1, 0))</f>
        <v/>
      </c>
    </row>
    <row r="8">
      <c r="A8">
        <f>INDEX(resultados!$A$2:$ZZ$402, 2, MATCH($B$1, resultados!$A$1:$ZZ$1, 0))</f>
        <v/>
      </c>
      <c r="B8">
        <f>INDEX(resultados!$A$2:$ZZ$402, 2, MATCH($B$2, resultados!$A$1:$ZZ$1, 0))</f>
        <v/>
      </c>
      <c r="C8">
        <f>INDEX(resultados!$A$2:$ZZ$402, 2, MATCH($B$3, resultados!$A$1:$ZZ$1, 0))</f>
        <v/>
      </c>
    </row>
    <row r="9">
      <c r="A9">
        <f>INDEX(resultados!$A$2:$ZZ$402, 3, MATCH($B$1, resultados!$A$1:$ZZ$1, 0))</f>
        <v/>
      </c>
      <c r="B9">
        <f>INDEX(resultados!$A$2:$ZZ$402, 3, MATCH($B$2, resultados!$A$1:$ZZ$1, 0))</f>
        <v/>
      </c>
      <c r="C9">
        <f>INDEX(resultados!$A$2:$ZZ$402, 3, MATCH($B$3, resultados!$A$1:$ZZ$1, 0))</f>
        <v/>
      </c>
    </row>
    <row r="10">
      <c r="A10">
        <f>INDEX(resultados!$A$2:$ZZ$402, 4, MATCH($B$1, resultados!$A$1:$ZZ$1, 0))</f>
        <v/>
      </c>
      <c r="B10">
        <f>INDEX(resultados!$A$2:$ZZ$402, 4, MATCH($B$2, resultados!$A$1:$ZZ$1, 0))</f>
        <v/>
      </c>
      <c r="C10">
        <f>INDEX(resultados!$A$2:$ZZ$402, 4, MATCH($B$3, resultados!$A$1:$ZZ$1, 0))</f>
        <v/>
      </c>
    </row>
    <row r="11">
      <c r="A11">
        <f>INDEX(resultados!$A$2:$ZZ$402, 5, MATCH($B$1, resultados!$A$1:$ZZ$1, 0))</f>
        <v/>
      </c>
      <c r="B11">
        <f>INDEX(resultados!$A$2:$ZZ$402, 5, MATCH($B$2, resultados!$A$1:$ZZ$1, 0))</f>
        <v/>
      </c>
      <c r="C11">
        <f>INDEX(resultados!$A$2:$ZZ$402, 5, MATCH($B$3, resultados!$A$1:$ZZ$1, 0))</f>
        <v/>
      </c>
    </row>
    <row r="12">
      <c r="A12">
        <f>INDEX(resultados!$A$2:$ZZ$402, 6, MATCH($B$1, resultados!$A$1:$ZZ$1, 0))</f>
        <v/>
      </c>
      <c r="B12">
        <f>INDEX(resultados!$A$2:$ZZ$402, 6, MATCH($B$2, resultados!$A$1:$ZZ$1, 0))</f>
        <v/>
      </c>
      <c r="C12">
        <f>INDEX(resultados!$A$2:$ZZ$402, 6, MATCH($B$3, resultados!$A$1:$ZZ$1, 0))</f>
        <v/>
      </c>
    </row>
    <row r="13">
      <c r="A13">
        <f>INDEX(resultados!$A$2:$ZZ$402, 7, MATCH($B$1, resultados!$A$1:$ZZ$1, 0))</f>
        <v/>
      </c>
      <c r="B13">
        <f>INDEX(resultados!$A$2:$ZZ$402, 7, MATCH($B$2, resultados!$A$1:$ZZ$1, 0))</f>
        <v/>
      </c>
      <c r="C13">
        <f>INDEX(resultados!$A$2:$ZZ$402, 7, MATCH($B$3, resultados!$A$1:$ZZ$1, 0))</f>
        <v/>
      </c>
    </row>
    <row r="14">
      <c r="A14">
        <f>INDEX(resultados!$A$2:$ZZ$402, 8, MATCH($B$1, resultados!$A$1:$ZZ$1, 0))</f>
        <v/>
      </c>
      <c r="B14">
        <f>INDEX(resultados!$A$2:$ZZ$402, 8, MATCH($B$2, resultados!$A$1:$ZZ$1, 0))</f>
        <v/>
      </c>
      <c r="C14">
        <f>INDEX(resultados!$A$2:$ZZ$402, 8, MATCH($B$3, resultados!$A$1:$ZZ$1, 0))</f>
        <v/>
      </c>
    </row>
    <row r="15">
      <c r="A15">
        <f>INDEX(resultados!$A$2:$ZZ$402, 9, MATCH($B$1, resultados!$A$1:$ZZ$1, 0))</f>
        <v/>
      </c>
      <c r="B15">
        <f>INDEX(resultados!$A$2:$ZZ$402, 9, MATCH($B$2, resultados!$A$1:$ZZ$1, 0))</f>
        <v/>
      </c>
      <c r="C15">
        <f>INDEX(resultados!$A$2:$ZZ$402, 9, MATCH($B$3, resultados!$A$1:$ZZ$1, 0))</f>
        <v/>
      </c>
    </row>
    <row r="16">
      <c r="A16">
        <f>INDEX(resultados!$A$2:$ZZ$402, 10, MATCH($B$1, resultados!$A$1:$ZZ$1, 0))</f>
        <v/>
      </c>
      <c r="B16">
        <f>INDEX(resultados!$A$2:$ZZ$402, 10, MATCH($B$2, resultados!$A$1:$ZZ$1, 0))</f>
        <v/>
      </c>
      <c r="C16">
        <f>INDEX(resultados!$A$2:$ZZ$402, 10, MATCH($B$3, resultados!$A$1:$ZZ$1, 0))</f>
        <v/>
      </c>
    </row>
    <row r="17">
      <c r="A17">
        <f>INDEX(resultados!$A$2:$ZZ$402, 11, MATCH($B$1, resultados!$A$1:$ZZ$1, 0))</f>
        <v/>
      </c>
      <c r="B17">
        <f>INDEX(resultados!$A$2:$ZZ$402, 11, MATCH($B$2, resultados!$A$1:$ZZ$1, 0))</f>
        <v/>
      </c>
      <c r="C17">
        <f>INDEX(resultados!$A$2:$ZZ$402, 11, MATCH($B$3, resultados!$A$1:$ZZ$1, 0))</f>
        <v/>
      </c>
    </row>
    <row r="18">
      <c r="A18">
        <f>INDEX(resultados!$A$2:$ZZ$402, 12, MATCH($B$1, resultados!$A$1:$ZZ$1, 0))</f>
        <v/>
      </c>
      <c r="B18">
        <f>INDEX(resultados!$A$2:$ZZ$402, 12, MATCH($B$2, resultados!$A$1:$ZZ$1, 0))</f>
        <v/>
      </c>
      <c r="C18">
        <f>INDEX(resultados!$A$2:$ZZ$402, 12, MATCH($B$3, resultados!$A$1:$ZZ$1, 0))</f>
        <v/>
      </c>
    </row>
    <row r="19">
      <c r="A19">
        <f>INDEX(resultados!$A$2:$ZZ$402, 13, MATCH($B$1, resultados!$A$1:$ZZ$1, 0))</f>
        <v/>
      </c>
      <c r="B19">
        <f>INDEX(resultados!$A$2:$ZZ$402, 13, MATCH($B$2, resultados!$A$1:$ZZ$1, 0))</f>
        <v/>
      </c>
      <c r="C19">
        <f>INDEX(resultados!$A$2:$ZZ$402, 13, MATCH($B$3, resultados!$A$1:$ZZ$1, 0))</f>
        <v/>
      </c>
    </row>
    <row r="20">
      <c r="A20">
        <f>INDEX(resultados!$A$2:$ZZ$402, 14, MATCH($B$1, resultados!$A$1:$ZZ$1, 0))</f>
        <v/>
      </c>
      <c r="B20">
        <f>INDEX(resultados!$A$2:$ZZ$402, 14, MATCH($B$2, resultados!$A$1:$ZZ$1, 0))</f>
        <v/>
      </c>
      <c r="C20">
        <f>INDEX(resultados!$A$2:$ZZ$402, 14, MATCH($B$3, resultados!$A$1:$ZZ$1, 0))</f>
        <v/>
      </c>
    </row>
    <row r="21">
      <c r="A21">
        <f>INDEX(resultados!$A$2:$ZZ$402, 15, MATCH($B$1, resultados!$A$1:$ZZ$1, 0))</f>
        <v/>
      </c>
      <c r="B21">
        <f>INDEX(resultados!$A$2:$ZZ$402, 15, MATCH($B$2, resultados!$A$1:$ZZ$1, 0))</f>
        <v/>
      </c>
      <c r="C21">
        <f>INDEX(resultados!$A$2:$ZZ$402, 15, MATCH($B$3, resultados!$A$1:$ZZ$1, 0))</f>
        <v/>
      </c>
    </row>
    <row r="22">
      <c r="A22">
        <f>INDEX(resultados!$A$2:$ZZ$402, 16, MATCH($B$1, resultados!$A$1:$ZZ$1, 0))</f>
        <v/>
      </c>
      <c r="B22">
        <f>INDEX(resultados!$A$2:$ZZ$402, 16, MATCH($B$2, resultados!$A$1:$ZZ$1, 0))</f>
        <v/>
      </c>
      <c r="C22">
        <f>INDEX(resultados!$A$2:$ZZ$402, 16, MATCH($B$3, resultados!$A$1:$ZZ$1, 0))</f>
        <v/>
      </c>
    </row>
    <row r="23">
      <c r="A23">
        <f>INDEX(resultados!$A$2:$ZZ$402, 17, MATCH($B$1, resultados!$A$1:$ZZ$1, 0))</f>
        <v/>
      </c>
      <c r="B23">
        <f>INDEX(resultados!$A$2:$ZZ$402, 17, MATCH($B$2, resultados!$A$1:$ZZ$1, 0))</f>
        <v/>
      </c>
      <c r="C23">
        <f>INDEX(resultados!$A$2:$ZZ$402, 17, MATCH($B$3, resultados!$A$1:$ZZ$1, 0))</f>
        <v/>
      </c>
    </row>
    <row r="24">
      <c r="A24">
        <f>INDEX(resultados!$A$2:$ZZ$402, 18, MATCH($B$1, resultados!$A$1:$ZZ$1, 0))</f>
        <v/>
      </c>
      <c r="B24">
        <f>INDEX(resultados!$A$2:$ZZ$402, 18, MATCH($B$2, resultados!$A$1:$ZZ$1, 0))</f>
        <v/>
      </c>
      <c r="C24">
        <f>INDEX(resultados!$A$2:$ZZ$402, 18, MATCH($B$3, resultados!$A$1:$ZZ$1, 0))</f>
        <v/>
      </c>
    </row>
    <row r="25">
      <c r="A25">
        <f>INDEX(resultados!$A$2:$ZZ$402, 19, MATCH($B$1, resultados!$A$1:$ZZ$1, 0))</f>
        <v/>
      </c>
      <c r="B25">
        <f>INDEX(resultados!$A$2:$ZZ$402, 19, MATCH($B$2, resultados!$A$1:$ZZ$1, 0))</f>
        <v/>
      </c>
      <c r="C25">
        <f>INDEX(resultados!$A$2:$ZZ$402, 19, MATCH($B$3, resultados!$A$1:$ZZ$1, 0))</f>
        <v/>
      </c>
    </row>
    <row r="26">
      <c r="A26">
        <f>INDEX(resultados!$A$2:$ZZ$402, 20, MATCH($B$1, resultados!$A$1:$ZZ$1, 0))</f>
        <v/>
      </c>
      <c r="B26">
        <f>INDEX(resultados!$A$2:$ZZ$402, 20, MATCH($B$2, resultados!$A$1:$ZZ$1, 0))</f>
        <v/>
      </c>
      <c r="C26">
        <f>INDEX(resultados!$A$2:$ZZ$402, 20, MATCH($B$3, resultados!$A$1:$ZZ$1, 0))</f>
        <v/>
      </c>
    </row>
    <row r="27">
      <c r="A27">
        <f>INDEX(resultados!$A$2:$ZZ$402, 21, MATCH($B$1, resultados!$A$1:$ZZ$1, 0))</f>
        <v/>
      </c>
      <c r="B27">
        <f>INDEX(resultados!$A$2:$ZZ$402, 21, MATCH($B$2, resultados!$A$1:$ZZ$1, 0))</f>
        <v/>
      </c>
      <c r="C27">
        <f>INDEX(resultados!$A$2:$ZZ$402, 21, MATCH($B$3, resultados!$A$1:$ZZ$1, 0))</f>
        <v/>
      </c>
    </row>
    <row r="28">
      <c r="A28">
        <f>INDEX(resultados!$A$2:$ZZ$402, 22, MATCH($B$1, resultados!$A$1:$ZZ$1, 0))</f>
        <v/>
      </c>
      <c r="B28">
        <f>INDEX(resultados!$A$2:$ZZ$402, 22, MATCH($B$2, resultados!$A$1:$ZZ$1, 0))</f>
        <v/>
      </c>
      <c r="C28">
        <f>INDEX(resultados!$A$2:$ZZ$402, 22, MATCH($B$3, resultados!$A$1:$ZZ$1, 0))</f>
        <v/>
      </c>
    </row>
    <row r="29">
      <c r="A29">
        <f>INDEX(resultados!$A$2:$ZZ$402, 23, MATCH($B$1, resultados!$A$1:$ZZ$1, 0))</f>
        <v/>
      </c>
      <c r="B29">
        <f>INDEX(resultados!$A$2:$ZZ$402, 23, MATCH($B$2, resultados!$A$1:$ZZ$1, 0))</f>
        <v/>
      </c>
      <c r="C29">
        <f>INDEX(resultados!$A$2:$ZZ$402, 23, MATCH($B$3, resultados!$A$1:$ZZ$1, 0))</f>
        <v/>
      </c>
    </row>
    <row r="30">
      <c r="A30">
        <f>INDEX(resultados!$A$2:$ZZ$402, 24, MATCH($B$1, resultados!$A$1:$ZZ$1, 0))</f>
        <v/>
      </c>
      <c r="B30">
        <f>INDEX(resultados!$A$2:$ZZ$402, 24, MATCH($B$2, resultados!$A$1:$ZZ$1, 0))</f>
        <v/>
      </c>
      <c r="C30">
        <f>INDEX(resultados!$A$2:$ZZ$402, 24, MATCH($B$3, resultados!$A$1:$ZZ$1, 0))</f>
        <v/>
      </c>
    </row>
    <row r="31">
      <c r="A31">
        <f>INDEX(resultados!$A$2:$ZZ$402, 25, MATCH($B$1, resultados!$A$1:$ZZ$1, 0))</f>
        <v/>
      </c>
      <c r="B31">
        <f>INDEX(resultados!$A$2:$ZZ$402, 25, MATCH($B$2, resultados!$A$1:$ZZ$1, 0))</f>
        <v/>
      </c>
      <c r="C31">
        <f>INDEX(resultados!$A$2:$ZZ$402, 25, MATCH($B$3, resultados!$A$1:$ZZ$1, 0))</f>
        <v/>
      </c>
    </row>
    <row r="32">
      <c r="A32">
        <f>INDEX(resultados!$A$2:$ZZ$402, 26, MATCH($B$1, resultados!$A$1:$ZZ$1, 0))</f>
        <v/>
      </c>
      <c r="B32">
        <f>INDEX(resultados!$A$2:$ZZ$402, 26, MATCH($B$2, resultados!$A$1:$ZZ$1, 0))</f>
        <v/>
      </c>
      <c r="C32">
        <f>INDEX(resultados!$A$2:$ZZ$402, 26, MATCH($B$3, resultados!$A$1:$ZZ$1, 0))</f>
        <v/>
      </c>
    </row>
    <row r="33">
      <c r="A33">
        <f>INDEX(resultados!$A$2:$ZZ$402, 27, MATCH($B$1, resultados!$A$1:$ZZ$1, 0))</f>
        <v/>
      </c>
      <c r="B33">
        <f>INDEX(resultados!$A$2:$ZZ$402, 27, MATCH($B$2, resultados!$A$1:$ZZ$1, 0))</f>
        <v/>
      </c>
      <c r="C33">
        <f>INDEX(resultados!$A$2:$ZZ$402, 27, MATCH($B$3, resultados!$A$1:$ZZ$1, 0))</f>
        <v/>
      </c>
    </row>
    <row r="34">
      <c r="A34">
        <f>INDEX(resultados!$A$2:$ZZ$402, 28, MATCH($B$1, resultados!$A$1:$ZZ$1, 0))</f>
        <v/>
      </c>
      <c r="B34">
        <f>INDEX(resultados!$A$2:$ZZ$402, 28, MATCH($B$2, resultados!$A$1:$ZZ$1, 0))</f>
        <v/>
      </c>
      <c r="C34">
        <f>INDEX(resultados!$A$2:$ZZ$402, 28, MATCH($B$3, resultados!$A$1:$ZZ$1, 0))</f>
        <v/>
      </c>
    </row>
    <row r="35">
      <c r="A35">
        <f>INDEX(resultados!$A$2:$ZZ$402, 29, MATCH($B$1, resultados!$A$1:$ZZ$1, 0))</f>
        <v/>
      </c>
      <c r="B35">
        <f>INDEX(resultados!$A$2:$ZZ$402, 29, MATCH($B$2, resultados!$A$1:$ZZ$1, 0))</f>
        <v/>
      </c>
      <c r="C35">
        <f>INDEX(resultados!$A$2:$ZZ$402, 29, MATCH($B$3, resultados!$A$1:$ZZ$1, 0))</f>
        <v/>
      </c>
    </row>
    <row r="36">
      <c r="A36">
        <f>INDEX(resultados!$A$2:$ZZ$402, 30, MATCH($B$1, resultados!$A$1:$ZZ$1, 0))</f>
        <v/>
      </c>
      <c r="B36">
        <f>INDEX(resultados!$A$2:$ZZ$402, 30, MATCH($B$2, resultados!$A$1:$ZZ$1, 0))</f>
        <v/>
      </c>
      <c r="C36">
        <f>INDEX(resultados!$A$2:$ZZ$402, 30, MATCH($B$3, resultados!$A$1:$ZZ$1, 0))</f>
        <v/>
      </c>
    </row>
    <row r="37">
      <c r="A37">
        <f>INDEX(resultados!$A$2:$ZZ$402, 31, MATCH($B$1, resultados!$A$1:$ZZ$1, 0))</f>
        <v/>
      </c>
      <c r="B37">
        <f>INDEX(resultados!$A$2:$ZZ$402, 31, MATCH($B$2, resultados!$A$1:$ZZ$1, 0))</f>
        <v/>
      </c>
      <c r="C37">
        <f>INDEX(resultados!$A$2:$ZZ$402, 31, MATCH($B$3, resultados!$A$1:$ZZ$1, 0))</f>
        <v/>
      </c>
    </row>
    <row r="38">
      <c r="A38">
        <f>INDEX(resultados!$A$2:$ZZ$402, 32, MATCH($B$1, resultados!$A$1:$ZZ$1, 0))</f>
        <v/>
      </c>
      <c r="B38">
        <f>INDEX(resultados!$A$2:$ZZ$402, 32, MATCH($B$2, resultados!$A$1:$ZZ$1, 0))</f>
        <v/>
      </c>
      <c r="C38">
        <f>INDEX(resultados!$A$2:$ZZ$402, 32, MATCH($B$3, resultados!$A$1:$ZZ$1, 0))</f>
        <v/>
      </c>
    </row>
    <row r="39">
      <c r="A39">
        <f>INDEX(resultados!$A$2:$ZZ$402, 33, MATCH($B$1, resultados!$A$1:$ZZ$1, 0))</f>
        <v/>
      </c>
      <c r="B39">
        <f>INDEX(resultados!$A$2:$ZZ$402, 33, MATCH($B$2, resultados!$A$1:$ZZ$1, 0))</f>
        <v/>
      </c>
      <c r="C39">
        <f>INDEX(resultados!$A$2:$ZZ$402, 33, MATCH($B$3, resultados!$A$1:$ZZ$1, 0))</f>
        <v/>
      </c>
    </row>
    <row r="40">
      <c r="A40">
        <f>INDEX(resultados!$A$2:$ZZ$402, 34, MATCH($B$1, resultados!$A$1:$ZZ$1, 0))</f>
        <v/>
      </c>
      <c r="B40">
        <f>INDEX(resultados!$A$2:$ZZ$402, 34, MATCH($B$2, resultados!$A$1:$ZZ$1, 0))</f>
        <v/>
      </c>
      <c r="C40">
        <f>INDEX(resultados!$A$2:$ZZ$402, 34, MATCH($B$3, resultados!$A$1:$ZZ$1, 0))</f>
        <v/>
      </c>
    </row>
    <row r="41">
      <c r="A41">
        <f>INDEX(resultados!$A$2:$ZZ$402, 35, MATCH($B$1, resultados!$A$1:$ZZ$1, 0))</f>
        <v/>
      </c>
      <c r="B41">
        <f>INDEX(resultados!$A$2:$ZZ$402, 35, MATCH($B$2, resultados!$A$1:$ZZ$1, 0))</f>
        <v/>
      </c>
      <c r="C41">
        <f>INDEX(resultados!$A$2:$ZZ$402, 35, MATCH($B$3, resultados!$A$1:$ZZ$1, 0))</f>
        <v/>
      </c>
    </row>
    <row r="42">
      <c r="A42">
        <f>INDEX(resultados!$A$2:$ZZ$402, 36, MATCH($B$1, resultados!$A$1:$ZZ$1, 0))</f>
        <v/>
      </c>
      <c r="B42">
        <f>INDEX(resultados!$A$2:$ZZ$402, 36, MATCH($B$2, resultados!$A$1:$ZZ$1, 0))</f>
        <v/>
      </c>
      <c r="C42">
        <f>INDEX(resultados!$A$2:$ZZ$402, 36, MATCH($B$3, resultados!$A$1:$ZZ$1, 0))</f>
        <v/>
      </c>
    </row>
    <row r="43">
      <c r="A43">
        <f>INDEX(resultados!$A$2:$ZZ$402, 37, MATCH($B$1, resultados!$A$1:$ZZ$1, 0))</f>
        <v/>
      </c>
      <c r="B43">
        <f>INDEX(resultados!$A$2:$ZZ$402, 37, MATCH($B$2, resultados!$A$1:$ZZ$1, 0))</f>
        <v/>
      </c>
      <c r="C43">
        <f>INDEX(resultados!$A$2:$ZZ$402, 37, MATCH($B$3, resultados!$A$1:$ZZ$1, 0))</f>
        <v/>
      </c>
    </row>
    <row r="44">
      <c r="A44">
        <f>INDEX(resultados!$A$2:$ZZ$402, 38, MATCH($B$1, resultados!$A$1:$ZZ$1, 0))</f>
        <v/>
      </c>
      <c r="B44">
        <f>INDEX(resultados!$A$2:$ZZ$402, 38, MATCH($B$2, resultados!$A$1:$ZZ$1, 0))</f>
        <v/>
      </c>
      <c r="C44">
        <f>INDEX(resultados!$A$2:$ZZ$402, 38, MATCH($B$3, resultados!$A$1:$ZZ$1, 0))</f>
        <v/>
      </c>
    </row>
    <row r="45">
      <c r="A45">
        <f>INDEX(resultados!$A$2:$ZZ$402, 39, MATCH($B$1, resultados!$A$1:$ZZ$1, 0))</f>
        <v/>
      </c>
      <c r="B45">
        <f>INDEX(resultados!$A$2:$ZZ$402, 39, MATCH($B$2, resultados!$A$1:$ZZ$1, 0))</f>
        <v/>
      </c>
      <c r="C45">
        <f>INDEX(resultados!$A$2:$ZZ$402, 39, MATCH($B$3, resultados!$A$1:$ZZ$1, 0))</f>
        <v/>
      </c>
    </row>
    <row r="46">
      <c r="A46">
        <f>INDEX(resultados!$A$2:$ZZ$402, 40, MATCH($B$1, resultados!$A$1:$ZZ$1, 0))</f>
        <v/>
      </c>
      <c r="B46">
        <f>INDEX(resultados!$A$2:$ZZ$402, 40, MATCH($B$2, resultados!$A$1:$ZZ$1, 0))</f>
        <v/>
      </c>
      <c r="C46">
        <f>INDEX(resultados!$A$2:$ZZ$402, 40, MATCH($B$3, resultados!$A$1:$ZZ$1, 0))</f>
        <v/>
      </c>
    </row>
    <row r="47">
      <c r="A47">
        <f>INDEX(resultados!$A$2:$ZZ$402, 41, MATCH($B$1, resultados!$A$1:$ZZ$1, 0))</f>
        <v/>
      </c>
      <c r="B47">
        <f>INDEX(resultados!$A$2:$ZZ$402, 41, MATCH($B$2, resultados!$A$1:$ZZ$1, 0))</f>
        <v/>
      </c>
      <c r="C47">
        <f>INDEX(resultados!$A$2:$ZZ$402, 41, MATCH($B$3, resultados!$A$1:$ZZ$1, 0))</f>
        <v/>
      </c>
    </row>
    <row r="48">
      <c r="A48">
        <f>INDEX(resultados!$A$2:$ZZ$402, 42, MATCH($B$1, resultados!$A$1:$ZZ$1, 0))</f>
        <v/>
      </c>
      <c r="B48">
        <f>INDEX(resultados!$A$2:$ZZ$402, 42, MATCH($B$2, resultados!$A$1:$ZZ$1, 0))</f>
        <v/>
      </c>
      <c r="C48">
        <f>INDEX(resultados!$A$2:$ZZ$402, 42, MATCH($B$3, resultados!$A$1:$ZZ$1, 0))</f>
        <v/>
      </c>
    </row>
    <row r="49">
      <c r="A49">
        <f>INDEX(resultados!$A$2:$ZZ$402, 43, MATCH($B$1, resultados!$A$1:$ZZ$1, 0))</f>
        <v/>
      </c>
      <c r="B49">
        <f>INDEX(resultados!$A$2:$ZZ$402, 43, MATCH($B$2, resultados!$A$1:$ZZ$1, 0))</f>
        <v/>
      </c>
      <c r="C49">
        <f>INDEX(resultados!$A$2:$ZZ$402, 43, MATCH($B$3, resultados!$A$1:$ZZ$1, 0))</f>
        <v/>
      </c>
    </row>
    <row r="50">
      <c r="A50">
        <f>INDEX(resultados!$A$2:$ZZ$402, 44, MATCH($B$1, resultados!$A$1:$ZZ$1, 0))</f>
        <v/>
      </c>
      <c r="B50">
        <f>INDEX(resultados!$A$2:$ZZ$402, 44, MATCH($B$2, resultados!$A$1:$ZZ$1, 0))</f>
        <v/>
      </c>
      <c r="C50">
        <f>INDEX(resultados!$A$2:$ZZ$402, 44, MATCH($B$3, resultados!$A$1:$ZZ$1, 0))</f>
        <v/>
      </c>
    </row>
    <row r="51">
      <c r="A51">
        <f>INDEX(resultados!$A$2:$ZZ$402, 45, MATCH($B$1, resultados!$A$1:$ZZ$1, 0))</f>
        <v/>
      </c>
      <c r="B51">
        <f>INDEX(resultados!$A$2:$ZZ$402, 45, MATCH($B$2, resultados!$A$1:$ZZ$1, 0))</f>
        <v/>
      </c>
      <c r="C51">
        <f>INDEX(resultados!$A$2:$ZZ$402, 45, MATCH($B$3, resultados!$A$1:$ZZ$1, 0))</f>
        <v/>
      </c>
    </row>
    <row r="52">
      <c r="A52">
        <f>INDEX(resultados!$A$2:$ZZ$402, 46, MATCH($B$1, resultados!$A$1:$ZZ$1, 0))</f>
        <v/>
      </c>
      <c r="B52">
        <f>INDEX(resultados!$A$2:$ZZ$402, 46, MATCH($B$2, resultados!$A$1:$ZZ$1, 0))</f>
        <v/>
      </c>
      <c r="C52">
        <f>INDEX(resultados!$A$2:$ZZ$402, 46, MATCH($B$3, resultados!$A$1:$ZZ$1, 0))</f>
        <v/>
      </c>
    </row>
    <row r="53">
      <c r="A53">
        <f>INDEX(resultados!$A$2:$ZZ$402, 47, MATCH($B$1, resultados!$A$1:$ZZ$1, 0))</f>
        <v/>
      </c>
      <c r="B53">
        <f>INDEX(resultados!$A$2:$ZZ$402, 47, MATCH($B$2, resultados!$A$1:$ZZ$1, 0))</f>
        <v/>
      </c>
      <c r="C53">
        <f>INDEX(resultados!$A$2:$ZZ$402, 47, MATCH($B$3, resultados!$A$1:$ZZ$1, 0))</f>
        <v/>
      </c>
    </row>
    <row r="54">
      <c r="A54">
        <f>INDEX(resultados!$A$2:$ZZ$402, 48, MATCH($B$1, resultados!$A$1:$ZZ$1, 0))</f>
        <v/>
      </c>
      <c r="B54">
        <f>INDEX(resultados!$A$2:$ZZ$402, 48, MATCH($B$2, resultados!$A$1:$ZZ$1, 0))</f>
        <v/>
      </c>
      <c r="C54">
        <f>INDEX(resultados!$A$2:$ZZ$402, 48, MATCH($B$3, resultados!$A$1:$ZZ$1, 0))</f>
        <v/>
      </c>
    </row>
    <row r="55">
      <c r="A55">
        <f>INDEX(resultados!$A$2:$ZZ$402, 49, MATCH($B$1, resultados!$A$1:$ZZ$1, 0))</f>
        <v/>
      </c>
      <c r="B55">
        <f>INDEX(resultados!$A$2:$ZZ$402, 49, MATCH($B$2, resultados!$A$1:$ZZ$1, 0))</f>
        <v/>
      </c>
      <c r="C55">
        <f>INDEX(resultados!$A$2:$ZZ$402, 49, MATCH($B$3, resultados!$A$1:$ZZ$1, 0))</f>
        <v/>
      </c>
    </row>
    <row r="56">
      <c r="A56">
        <f>INDEX(resultados!$A$2:$ZZ$402, 50, MATCH($B$1, resultados!$A$1:$ZZ$1, 0))</f>
        <v/>
      </c>
      <c r="B56">
        <f>INDEX(resultados!$A$2:$ZZ$402, 50, MATCH($B$2, resultados!$A$1:$ZZ$1, 0))</f>
        <v/>
      </c>
      <c r="C56">
        <f>INDEX(resultados!$A$2:$ZZ$402, 50, MATCH($B$3, resultados!$A$1:$ZZ$1, 0))</f>
        <v/>
      </c>
    </row>
    <row r="57">
      <c r="A57">
        <f>INDEX(resultados!$A$2:$ZZ$402, 51, MATCH($B$1, resultados!$A$1:$ZZ$1, 0))</f>
        <v/>
      </c>
      <c r="B57">
        <f>INDEX(resultados!$A$2:$ZZ$402, 51, MATCH($B$2, resultados!$A$1:$ZZ$1, 0))</f>
        <v/>
      </c>
      <c r="C57">
        <f>INDEX(resultados!$A$2:$ZZ$402, 51, MATCH($B$3, resultados!$A$1:$ZZ$1, 0))</f>
        <v/>
      </c>
    </row>
    <row r="58">
      <c r="A58">
        <f>INDEX(resultados!$A$2:$ZZ$402, 52, MATCH($B$1, resultados!$A$1:$ZZ$1, 0))</f>
        <v/>
      </c>
      <c r="B58">
        <f>INDEX(resultados!$A$2:$ZZ$402, 52, MATCH($B$2, resultados!$A$1:$ZZ$1, 0))</f>
        <v/>
      </c>
      <c r="C58">
        <f>INDEX(resultados!$A$2:$ZZ$402, 52, MATCH($B$3, resultados!$A$1:$ZZ$1, 0))</f>
        <v/>
      </c>
    </row>
    <row r="59">
      <c r="A59">
        <f>INDEX(resultados!$A$2:$ZZ$402, 53, MATCH($B$1, resultados!$A$1:$ZZ$1, 0))</f>
        <v/>
      </c>
      <c r="B59">
        <f>INDEX(resultados!$A$2:$ZZ$402, 53, MATCH($B$2, resultados!$A$1:$ZZ$1, 0))</f>
        <v/>
      </c>
      <c r="C59">
        <f>INDEX(resultados!$A$2:$ZZ$402, 53, MATCH($B$3, resultados!$A$1:$ZZ$1, 0))</f>
        <v/>
      </c>
    </row>
    <row r="60">
      <c r="A60">
        <f>INDEX(resultados!$A$2:$ZZ$402, 54, MATCH($B$1, resultados!$A$1:$ZZ$1, 0))</f>
        <v/>
      </c>
      <c r="B60">
        <f>INDEX(resultados!$A$2:$ZZ$402, 54, MATCH($B$2, resultados!$A$1:$ZZ$1, 0))</f>
        <v/>
      </c>
      <c r="C60">
        <f>INDEX(resultados!$A$2:$ZZ$402, 54, MATCH($B$3, resultados!$A$1:$ZZ$1, 0))</f>
        <v/>
      </c>
    </row>
    <row r="61">
      <c r="A61">
        <f>INDEX(resultados!$A$2:$ZZ$402, 55, MATCH($B$1, resultados!$A$1:$ZZ$1, 0))</f>
        <v/>
      </c>
      <c r="B61">
        <f>INDEX(resultados!$A$2:$ZZ$402, 55, MATCH($B$2, resultados!$A$1:$ZZ$1, 0))</f>
        <v/>
      </c>
      <c r="C61">
        <f>INDEX(resultados!$A$2:$ZZ$402, 55, MATCH($B$3, resultados!$A$1:$ZZ$1, 0))</f>
        <v/>
      </c>
    </row>
    <row r="62">
      <c r="A62">
        <f>INDEX(resultados!$A$2:$ZZ$402, 56, MATCH($B$1, resultados!$A$1:$ZZ$1, 0))</f>
        <v/>
      </c>
      <c r="B62">
        <f>INDEX(resultados!$A$2:$ZZ$402, 56, MATCH($B$2, resultados!$A$1:$ZZ$1, 0))</f>
        <v/>
      </c>
      <c r="C62">
        <f>INDEX(resultados!$A$2:$ZZ$402, 56, MATCH($B$3, resultados!$A$1:$ZZ$1, 0))</f>
        <v/>
      </c>
    </row>
    <row r="63">
      <c r="A63">
        <f>INDEX(resultados!$A$2:$ZZ$402, 57, MATCH($B$1, resultados!$A$1:$ZZ$1, 0))</f>
        <v/>
      </c>
      <c r="B63">
        <f>INDEX(resultados!$A$2:$ZZ$402, 57, MATCH($B$2, resultados!$A$1:$ZZ$1, 0))</f>
        <v/>
      </c>
      <c r="C63">
        <f>INDEX(resultados!$A$2:$ZZ$402, 57, MATCH($B$3, resultados!$A$1:$ZZ$1, 0))</f>
        <v/>
      </c>
    </row>
    <row r="64">
      <c r="A64">
        <f>INDEX(resultados!$A$2:$ZZ$402, 58, MATCH($B$1, resultados!$A$1:$ZZ$1, 0))</f>
        <v/>
      </c>
      <c r="B64">
        <f>INDEX(resultados!$A$2:$ZZ$402, 58, MATCH($B$2, resultados!$A$1:$ZZ$1, 0))</f>
        <v/>
      </c>
      <c r="C64">
        <f>INDEX(resultados!$A$2:$ZZ$402, 58, MATCH($B$3, resultados!$A$1:$ZZ$1, 0))</f>
        <v/>
      </c>
    </row>
    <row r="65">
      <c r="A65">
        <f>INDEX(resultados!$A$2:$ZZ$402, 59, MATCH($B$1, resultados!$A$1:$ZZ$1, 0))</f>
        <v/>
      </c>
      <c r="B65">
        <f>INDEX(resultados!$A$2:$ZZ$402, 59, MATCH($B$2, resultados!$A$1:$ZZ$1, 0))</f>
        <v/>
      </c>
      <c r="C65">
        <f>INDEX(resultados!$A$2:$ZZ$402, 59, MATCH($B$3, resultados!$A$1:$ZZ$1, 0))</f>
        <v/>
      </c>
    </row>
    <row r="66">
      <c r="A66">
        <f>INDEX(resultados!$A$2:$ZZ$402, 60, MATCH($B$1, resultados!$A$1:$ZZ$1, 0))</f>
        <v/>
      </c>
      <c r="B66">
        <f>INDEX(resultados!$A$2:$ZZ$402, 60, MATCH($B$2, resultados!$A$1:$ZZ$1, 0))</f>
        <v/>
      </c>
      <c r="C66">
        <f>INDEX(resultados!$A$2:$ZZ$402, 60, MATCH($B$3, resultados!$A$1:$ZZ$1, 0))</f>
        <v/>
      </c>
    </row>
    <row r="67">
      <c r="A67">
        <f>INDEX(resultados!$A$2:$ZZ$402, 61, MATCH($B$1, resultados!$A$1:$ZZ$1, 0))</f>
        <v/>
      </c>
      <c r="B67">
        <f>INDEX(resultados!$A$2:$ZZ$402, 61, MATCH($B$2, resultados!$A$1:$ZZ$1, 0))</f>
        <v/>
      </c>
      <c r="C67">
        <f>INDEX(resultados!$A$2:$ZZ$402, 61, MATCH($B$3, resultados!$A$1:$ZZ$1, 0))</f>
        <v/>
      </c>
    </row>
    <row r="68">
      <c r="A68">
        <f>INDEX(resultados!$A$2:$ZZ$402, 62, MATCH($B$1, resultados!$A$1:$ZZ$1, 0))</f>
        <v/>
      </c>
      <c r="B68">
        <f>INDEX(resultados!$A$2:$ZZ$402, 62, MATCH($B$2, resultados!$A$1:$ZZ$1, 0))</f>
        <v/>
      </c>
      <c r="C68">
        <f>INDEX(resultados!$A$2:$ZZ$402, 62, MATCH($B$3, resultados!$A$1:$ZZ$1, 0))</f>
        <v/>
      </c>
    </row>
    <row r="69">
      <c r="A69">
        <f>INDEX(resultados!$A$2:$ZZ$402, 63, MATCH($B$1, resultados!$A$1:$ZZ$1, 0))</f>
        <v/>
      </c>
      <c r="B69">
        <f>INDEX(resultados!$A$2:$ZZ$402, 63, MATCH($B$2, resultados!$A$1:$ZZ$1, 0))</f>
        <v/>
      </c>
      <c r="C69">
        <f>INDEX(resultados!$A$2:$ZZ$402, 63, MATCH($B$3, resultados!$A$1:$ZZ$1, 0))</f>
        <v/>
      </c>
    </row>
    <row r="70">
      <c r="A70">
        <f>INDEX(resultados!$A$2:$ZZ$402, 64, MATCH($B$1, resultados!$A$1:$ZZ$1, 0))</f>
        <v/>
      </c>
      <c r="B70">
        <f>INDEX(resultados!$A$2:$ZZ$402, 64, MATCH($B$2, resultados!$A$1:$ZZ$1, 0))</f>
        <v/>
      </c>
      <c r="C70">
        <f>INDEX(resultados!$A$2:$ZZ$402, 64, MATCH($B$3, resultados!$A$1:$ZZ$1, 0))</f>
        <v/>
      </c>
    </row>
    <row r="71">
      <c r="A71">
        <f>INDEX(resultados!$A$2:$ZZ$402, 65, MATCH($B$1, resultados!$A$1:$ZZ$1, 0))</f>
        <v/>
      </c>
      <c r="B71">
        <f>INDEX(resultados!$A$2:$ZZ$402, 65, MATCH($B$2, resultados!$A$1:$ZZ$1, 0))</f>
        <v/>
      </c>
      <c r="C71">
        <f>INDEX(resultados!$A$2:$ZZ$402, 65, MATCH($B$3, resultados!$A$1:$ZZ$1, 0))</f>
        <v/>
      </c>
    </row>
    <row r="72">
      <c r="A72">
        <f>INDEX(resultados!$A$2:$ZZ$402, 66, MATCH($B$1, resultados!$A$1:$ZZ$1, 0))</f>
        <v/>
      </c>
      <c r="B72">
        <f>INDEX(resultados!$A$2:$ZZ$402, 66, MATCH($B$2, resultados!$A$1:$ZZ$1, 0))</f>
        <v/>
      </c>
      <c r="C72">
        <f>INDEX(resultados!$A$2:$ZZ$402, 66, MATCH($B$3, resultados!$A$1:$ZZ$1, 0))</f>
        <v/>
      </c>
    </row>
    <row r="73">
      <c r="A73">
        <f>INDEX(resultados!$A$2:$ZZ$402, 67, MATCH($B$1, resultados!$A$1:$ZZ$1, 0))</f>
        <v/>
      </c>
      <c r="B73">
        <f>INDEX(resultados!$A$2:$ZZ$402, 67, MATCH($B$2, resultados!$A$1:$ZZ$1, 0))</f>
        <v/>
      </c>
      <c r="C73">
        <f>INDEX(resultados!$A$2:$ZZ$402, 67, MATCH($B$3, resultados!$A$1:$ZZ$1, 0))</f>
        <v/>
      </c>
    </row>
    <row r="74">
      <c r="A74">
        <f>INDEX(resultados!$A$2:$ZZ$402, 68, MATCH($B$1, resultados!$A$1:$ZZ$1, 0))</f>
        <v/>
      </c>
      <c r="B74">
        <f>INDEX(resultados!$A$2:$ZZ$402, 68, MATCH($B$2, resultados!$A$1:$ZZ$1, 0))</f>
        <v/>
      </c>
      <c r="C74">
        <f>INDEX(resultados!$A$2:$ZZ$402, 68, MATCH($B$3, resultados!$A$1:$ZZ$1, 0))</f>
        <v/>
      </c>
    </row>
    <row r="75">
      <c r="A75">
        <f>INDEX(resultados!$A$2:$ZZ$402, 69, MATCH($B$1, resultados!$A$1:$ZZ$1, 0))</f>
        <v/>
      </c>
      <c r="B75">
        <f>INDEX(resultados!$A$2:$ZZ$402, 69, MATCH($B$2, resultados!$A$1:$ZZ$1, 0))</f>
        <v/>
      </c>
      <c r="C75">
        <f>INDEX(resultados!$A$2:$ZZ$402, 69, MATCH($B$3, resultados!$A$1:$ZZ$1, 0))</f>
        <v/>
      </c>
    </row>
    <row r="76">
      <c r="A76">
        <f>INDEX(resultados!$A$2:$ZZ$402, 70, MATCH($B$1, resultados!$A$1:$ZZ$1, 0))</f>
        <v/>
      </c>
      <c r="B76">
        <f>INDEX(resultados!$A$2:$ZZ$402, 70, MATCH($B$2, resultados!$A$1:$ZZ$1, 0))</f>
        <v/>
      </c>
      <c r="C76">
        <f>INDEX(resultados!$A$2:$ZZ$402, 70, MATCH($B$3, resultados!$A$1:$ZZ$1, 0))</f>
        <v/>
      </c>
    </row>
    <row r="77">
      <c r="A77">
        <f>INDEX(resultados!$A$2:$ZZ$402, 71, MATCH($B$1, resultados!$A$1:$ZZ$1, 0))</f>
        <v/>
      </c>
      <c r="B77">
        <f>INDEX(resultados!$A$2:$ZZ$402, 71, MATCH($B$2, resultados!$A$1:$ZZ$1, 0))</f>
        <v/>
      </c>
      <c r="C77">
        <f>INDEX(resultados!$A$2:$ZZ$402, 71, MATCH($B$3, resultados!$A$1:$ZZ$1, 0))</f>
        <v/>
      </c>
    </row>
    <row r="78">
      <c r="A78">
        <f>INDEX(resultados!$A$2:$ZZ$402, 72, MATCH($B$1, resultados!$A$1:$ZZ$1, 0))</f>
        <v/>
      </c>
      <c r="B78">
        <f>INDEX(resultados!$A$2:$ZZ$402, 72, MATCH($B$2, resultados!$A$1:$ZZ$1, 0))</f>
        <v/>
      </c>
      <c r="C78">
        <f>INDEX(resultados!$A$2:$ZZ$402, 72, MATCH($B$3, resultados!$A$1:$ZZ$1, 0))</f>
        <v/>
      </c>
    </row>
    <row r="79">
      <c r="A79">
        <f>INDEX(resultados!$A$2:$ZZ$402, 73, MATCH($B$1, resultados!$A$1:$ZZ$1, 0))</f>
        <v/>
      </c>
      <c r="B79">
        <f>INDEX(resultados!$A$2:$ZZ$402, 73, MATCH($B$2, resultados!$A$1:$ZZ$1, 0))</f>
        <v/>
      </c>
      <c r="C79">
        <f>INDEX(resultados!$A$2:$ZZ$402, 73, MATCH($B$3, resultados!$A$1:$ZZ$1, 0))</f>
        <v/>
      </c>
    </row>
    <row r="80">
      <c r="A80">
        <f>INDEX(resultados!$A$2:$ZZ$402, 74, MATCH($B$1, resultados!$A$1:$ZZ$1, 0))</f>
        <v/>
      </c>
      <c r="B80">
        <f>INDEX(resultados!$A$2:$ZZ$402, 74, MATCH($B$2, resultados!$A$1:$ZZ$1, 0))</f>
        <v/>
      </c>
      <c r="C80">
        <f>INDEX(resultados!$A$2:$ZZ$402, 74, MATCH($B$3, resultados!$A$1:$ZZ$1, 0))</f>
        <v/>
      </c>
    </row>
    <row r="81">
      <c r="A81">
        <f>INDEX(resultados!$A$2:$ZZ$402, 75, MATCH($B$1, resultados!$A$1:$ZZ$1, 0))</f>
        <v/>
      </c>
      <c r="B81">
        <f>INDEX(resultados!$A$2:$ZZ$402, 75, MATCH($B$2, resultados!$A$1:$ZZ$1, 0))</f>
        <v/>
      </c>
      <c r="C81">
        <f>INDEX(resultados!$A$2:$ZZ$402, 75, MATCH($B$3, resultados!$A$1:$ZZ$1, 0))</f>
        <v/>
      </c>
    </row>
    <row r="82">
      <c r="A82">
        <f>INDEX(resultados!$A$2:$ZZ$402, 76, MATCH($B$1, resultados!$A$1:$ZZ$1, 0))</f>
        <v/>
      </c>
      <c r="B82">
        <f>INDEX(resultados!$A$2:$ZZ$402, 76, MATCH($B$2, resultados!$A$1:$ZZ$1, 0))</f>
        <v/>
      </c>
      <c r="C82">
        <f>INDEX(resultados!$A$2:$ZZ$402, 76, MATCH($B$3, resultados!$A$1:$ZZ$1, 0))</f>
        <v/>
      </c>
    </row>
    <row r="83">
      <c r="A83">
        <f>INDEX(resultados!$A$2:$ZZ$402, 77, MATCH($B$1, resultados!$A$1:$ZZ$1, 0))</f>
        <v/>
      </c>
      <c r="B83">
        <f>INDEX(resultados!$A$2:$ZZ$402, 77, MATCH($B$2, resultados!$A$1:$ZZ$1, 0))</f>
        <v/>
      </c>
      <c r="C83">
        <f>INDEX(resultados!$A$2:$ZZ$402, 77, MATCH($B$3, resultados!$A$1:$ZZ$1, 0))</f>
        <v/>
      </c>
    </row>
    <row r="84">
      <c r="A84">
        <f>INDEX(resultados!$A$2:$ZZ$402, 78, MATCH($B$1, resultados!$A$1:$ZZ$1, 0))</f>
        <v/>
      </c>
      <c r="B84">
        <f>INDEX(resultados!$A$2:$ZZ$402, 78, MATCH($B$2, resultados!$A$1:$ZZ$1, 0))</f>
        <v/>
      </c>
      <c r="C84">
        <f>INDEX(resultados!$A$2:$ZZ$402, 78, MATCH($B$3, resultados!$A$1:$ZZ$1, 0))</f>
        <v/>
      </c>
    </row>
    <row r="85">
      <c r="A85">
        <f>INDEX(resultados!$A$2:$ZZ$402, 79, MATCH($B$1, resultados!$A$1:$ZZ$1, 0))</f>
        <v/>
      </c>
      <c r="B85">
        <f>INDEX(resultados!$A$2:$ZZ$402, 79, MATCH($B$2, resultados!$A$1:$ZZ$1, 0))</f>
        <v/>
      </c>
      <c r="C85">
        <f>INDEX(resultados!$A$2:$ZZ$402, 79, MATCH($B$3, resultados!$A$1:$ZZ$1, 0))</f>
        <v/>
      </c>
    </row>
    <row r="86">
      <c r="A86">
        <f>INDEX(resultados!$A$2:$ZZ$402, 80, MATCH($B$1, resultados!$A$1:$ZZ$1, 0))</f>
        <v/>
      </c>
      <c r="B86">
        <f>INDEX(resultados!$A$2:$ZZ$402, 80, MATCH($B$2, resultados!$A$1:$ZZ$1, 0))</f>
        <v/>
      </c>
      <c r="C86">
        <f>INDEX(resultados!$A$2:$ZZ$402, 80, MATCH($B$3, resultados!$A$1:$ZZ$1, 0))</f>
        <v/>
      </c>
    </row>
    <row r="87">
      <c r="A87">
        <f>INDEX(resultados!$A$2:$ZZ$402, 81, MATCH($B$1, resultados!$A$1:$ZZ$1, 0))</f>
        <v/>
      </c>
      <c r="B87">
        <f>INDEX(resultados!$A$2:$ZZ$402, 81, MATCH($B$2, resultados!$A$1:$ZZ$1, 0))</f>
        <v/>
      </c>
      <c r="C87">
        <f>INDEX(resultados!$A$2:$ZZ$402, 81, MATCH($B$3, resultados!$A$1:$ZZ$1, 0))</f>
        <v/>
      </c>
    </row>
    <row r="88">
      <c r="A88">
        <f>INDEX(resultados!$A$2:$ZZ$402, 82, MATCH($B$1, resultados!$A$1:$ZZ$1, 0))</f>
        <v/>
      </c>
      <c r="B88">
        <f>INDEX(resultados!$A$2:$ZZ$402, 82, MATCH($B$2, resultados!$A$1:$ZZ$1, 0))</f>
        <v/>
      </c>
      <c r="C88">
        <f>INDEX(resultados!$A$2:$ZZ$402, 82, MATCH($B$3, resultados!$A$1:$ZZ$1, 0))</f>
        <v/>
      </c>
    </row>
    <row r="89">
      <c r="A89">
        <f>INDEX(resultados!$A$2:$ZZ$402, 83, MATCH($B$1, resultados!$A$1:$ZZ$1, 0))</f>
        <v/>
      </c>
      <c r="B89">
        <f>INDEX(resultados!$A$2:$ZZ$402, 83, MATCH($B$2, resultados!$A$1:$ZZ$1, 0))</f>
        <v/>
      </c>
      <c r="C89">
        <f>INDEX(resultados!$A$2:$ZZ$402, 83, MATCH($B$3, resultados!$A$1:$ZZ$1, 0))</f>
        <v/>
      </c>
    </row>
    <row r="90">
      <c r="A90">
        <f>INDEX(resultados!$A$2:$ZZ$402, 84, MATCH($B$1, resultados!$A$1:$ZZ$1, 0))</f>
        <v/>
      </c>
      <c r="B90">
        <f>INDEX(resultados!$A$2:$ZZ$402, 84, MATCH($B$2, resultados!$A$1:$ZZ$1, 0))</f>
        <v/>
      </c>
      <c r="C90">
        <f>INDEX(resultados!$A$2:$ZZ$402, 84, MATCH($B$3, resultados!$A$1:$ZZ$1, 0))</f>
        <v/>
      </c>
    </row>
    <row r="91">
      <c r="A91">
        <f>INDEX(resultados!$A$2:$ZZ$402, 85, MATCH($B$1, resultados!$A$1:$ZZ$1, 0))</f>
        <v/>
      </c>
      <c r="B91">
        <f>INDEX(resultados!$A$2:$ZZ$402, 85, MATCH($B$2, resultados!$A$1:$ZZ$1, 0))</f>
        <v/>
      </c>
      <c r="C91">
        <f>INDEX(resultados!$A$2:$ZZ$402, 85, MATCH($B$3, resultados!$A$1:$ZZ$1, 0))</f>
        <v/>
      </c>
    </row>
    <row r="92">
      <c r="A92">
        <f>INDEX(resultados!$A$2:$ZZ$402, 86, MATCH($B$1, resultados!$A$1:$ZZ$1, 0))</f>
        <v/>
      </c>
      <c r="B92">
        <f>INDEX(resultados!$A$2:$ZZ$402, 86, MATCH($B$2, resultados!$A$1:$ZZ$1, 0))</f>
        <v/>
      </c>
      <c r="C92">
        <f>INDEX(resultados!$A$2:$ZZ$402, 86, MATCH($B$3, resultados!$A$1:$ZZ$1, 0))</f>
        <v/>
      </c>
    </row>
    <row r="93">
      <c r="A93">
        <f>INDEX(resultados!$A$2:$ZZ$402, 87, MATCH($B$1, resultados!$A$1:$ZZ$1, 0))</f>
        <v/>
      </c>
      <c r="B93">
        <f>INDEX(resultados!$A$2:$ZZ$402, 87, MATCH($B$2, resultados!$A$1:$ZZ$1, 0))</f>
        <v/>
      </c>
      <c r="C93">
        <f>INDEX(resultados!$A$2:$ZZ$402, 87, MATCH($B$3, resultados!$A$1:$ZZ$1, 0))</f>
        <v/>
      </c>
    </row>
    <row r="94">
      <c r="A94">
        <f>INDEX(resultados!$A$2:$ZZ$402, 88, MATCH($B$1, resultados!$A$1:$ZZ$1, 0))</f>
        <v/>
      </c>
      <c r="B94">
        <f>INDEX(resultados!$A$2:$ZZ$402, 88, MATCH($B$2, resultados!$A$1:$ZZ$1, 0))</f>
        <v/>
      </c>
      <c r="C94">
        <f>INDEX(resultados!$A$2:$ZZ$402, 88, MATCH($B$3, resultados!$A$1:$ZZ$1, 0))</f>
        <v/>
      </c>
    </row>
    <row r="95">
      <c r="A95">
        <f>INDEX(resultados!$A$2:$ZZ$402, 89, MATCH($B$1, resultados!$A$1:$ZZ$1, 0))</f>
        <v/>
      </c>
      <c r="B95">
        <f>INDEX(resultados!$A$2:$ZZ$402, 89, MATCH($B$2, resultados!$A$1:$ZZ$1, 0))</f>
        <v/>
      </c>
      <c r="C95">
        <f>INDEX(resultados!$A$2:$ZZ$402, 89, MATCH($B$3, resultados!$A$1:$ZZ$1, 0))</f>
        <v/>
      </c>
    </row>
    <row r="96">
      <c r="A96">
        <f>INDEX(resultados!$A$2:$ZZ$402, 90, MATCH($B$1, resultados!$A$1:$ZZ$1, 0))</f>
        <v/>
      </c>
      <c r="B96">
        <f>INDEX(resultados!$A$2:$ZZ$402, 90, MATCH($B$2, resultados!$A$1:$ZZ$1, 0))</f>
        <v/>
      </c>
      <c r="C96">
        <f>INDEX(resultados!$A$2:$ZZ$402, 90, MATCH($B$3, resultados!$A$1:$ZZ$1, 0))</f>
        <v/>
      </c>
    </row>
    <row r="97">
      <c r="A97">
        <f>INDEX(resultados!$A$2:$ZZ$402, 91, MATCH($B$1, resultados!$A$1:$ZZ$1, 0))</f>
        <v/>
      </c>
      <c r="B97">
        <f>INDEX(resultados!$A$2:$ZZ$402, 91, MATCH($B$2, resultados!$A$1:$ZZ$1, 0))</f>
        <v/>
      </c>
      <c r="C97">
        <f>INDEX(resultados!$A$2:$ZZ$402, 91, MATCH($B$3, resultados!$A$1:$ZZ$1, 0))</f>
        <v/>
      </c>
    </row>
    <row r="98">
      <c r="A98">
        <f>INDEX(resultados!$A$2:$ZZ$402, 92, MATCH($B$1, resultados!$A$1:$ZZ$1, 0))</f>
        <v/>
      </c>
      <c r="B98">
        <f>INDEX(resultados!$A$2:$ZZ$402, 92, MATCH($B$2, resultados!$A$1:$ZZ$1, 0))</f>
        <v/>
      </c>
      <c r="C98">
        <f>INDEX(resultados!$A$2:$ZZ$402, 92, MATCH($B$3, resultados!$A$1:$ZZ$1, 0))</f>
        <v/>
      </c>
    </row>
    <row r="99">
      <c r="A99">
        <f>INDEX(resultados!$A$2:$ZZ$402, 93, MATCH($B$1, resultados!$A$1:$ZZ$1, 0))</f>
        <v/>
      </c>
      <c r="B99">
        <f>INDEX(resultados!$A$2:$ZZ$402, 93, MATCH($B$2, resultados!$A$1:$ZZ$1, 0))</f>
        <v/>
      </c>
      <c r="C99">
        <f>INDEX(resultados!$A$2:$ZZ$402, 93, MATCH($B$3, resultados!$A$1:$ZZ$1, 0))</f>
        <v/>
      </c>
    </row>
    <row r="100">
      <c r="A100">
        <f>INDEX(resultados!$A$2:$ZZ$402, 94, MATCH($B$1, resultados!$A$1:$ZZ$1, 0))</f>
        <v/>
      </c>
      <c r="B100">
        <f>INDEX(resultados!$A$2:$ZZ$402, 94, MATCH($B$2, resultados!$A$1:$ZZ$1, 0))</f>
        <v/>
      </c>
      <c r="C100">
        <f>INDEX(resultados!$A$2:$ZZ$402, 94, MATCH($B$3, resultados!$A$1:$ZZ$1, 0))</f>
        <v/>
      </c>
    </row>
    <row r="101">
      <c r="A101">
        <f>INDEX(resultados!$A$2:$ZZ$402, 95, MATCH($B$1, resultados!$A$1:$ZZ$1, 0))</f>
        <v/>
      </c>
      <c r="B101">
        <f>INDEX(resultados!$A$2:$ZZ$402, 95, MATCH($B$2, resultados!$A$1:$ZZ$1, 0))</f>
        <v/>
      </c>
      <c r="C101">
        <f>INDEX(resultados!$A$2:$ZZ$402, 95, MATCH($B$3, resultados!$A$1:$ZZ$1, 0))</f>
        <v/>
      </c>
    </row>
    <row r="102">
      <c r="A102">
        <f>INDEX(resultados!$A$2:$ZZ$402, 96, MATCH($B$1, resultados!$A$1:$ZZ$1, 0))</f>
        <v/>
      </c>
      <c r="B102">
        <f>INDEX(resultados!$A$2:$ZZ$402, 96, MATCH($B$2, resultados!$A$1:$ZZ$1, 0))</f>
        <v/>
      </c>
      <c r="C102">
        <f>INDEX(resultados!$A$2:$ZZ$402, 96, MATCH($B$3, resultados!$A$1:$ZZ$1, 0))</f>
        <v/>
      </c>
    </row>
    <row r="103">
      <c r="A103">
        <f>INDEX(resultados!$A$2:$ZZ$402, 97, MATCH($B$1, resultados!$A$1:$ZZ$1, 0))</f>
        <v/>
      </c>
      <c r="B103">
        <f>INDEX(resultados!$A$2:$ZZ$402, 97, MATCH($B$2, resultados!$A$1:$ZZ$1, 0))</f>
        <v/>
      </c>
      <c r="C103">
        <f>INDEX(resultados!$A$2:$ZZ$402, 97, MATCH($B$3, resultados!$A$1:$ZZ$1, 0))</f>
        <v/>
      </c>
    </row>
    <row r="104">
      <c r="A104">
        <f>INDEX(resultados!$A$2:$ZZ$402, 98, MATCH($B$1, resultados!$A$1:$ZZ$1, 0))</f>
        <v/>
      </c>
      <c r="B104">
        <f>INDEX(resultados!$A$2:$ZZ$402, 98, MATCH($B$2, resultados!$A$1:$ZZ$1, 0))</f>
        <v/>
      </c>
      <c r="C104">
        <f>INDEX(resultados!$A$2:$ZZ$402, 98, MATCH($B$3, resultados!$A$1:$ZZ$1, 0))</f>
        <v/>
      </c>
    </row>
    <row r="105">
      <c r="A105">
        <f>INDEX(resultados!$A$2:$ZZ$402, 99, MATCH($B$1, resultados!$A$1:$ZZ$1, 0))</f>
        <v/>
      </c>
      <c r="B105">
        <f>INDEX(resultados!$A$2:$ZZ$402, 99, MATCH($B$2, resultados!$A$1:$ZZ$1, 0))</f>
        <v/>
      </c>
      <c r="C105">
        <f>INDEX(resultados!$A$2:$ZZ$402, 99, MATCH($B$3, resultados!$A$1:$ZZ$1, 0))</f>
        <v/>
      </c>
    </row>
    <row r="106">
      <c r="A106">
        <f>INDEX(resultados!$A$2:$ZZ$402, 100, MATCH($B$1, resultados!$A$1:$ZZ$1, 0))</f>
        <v/>
      </c>
      <c r="B106">
        <f>INDEX(resultados!$A$2:$ZZ$402, 100, MATCH($B$2, resultados!$A$1:$ZZ$1, 0))</f>
        <v/>
      </c>
      <c r="C106">
        <f>INDEX(resultados!$A$2:$ZZ$402, 100, MATCH($B$3, resultados!$A$1:$ZZ$1, 0))</f>
        <v/>
      </c>
    </row>
    <row r="107">
      <c r="A107">
        <f>INDEX(resultados!$A$2:$ZZ$402, 101, MATCH($B$1, resultados!$A$1:$ZZ$1, 0))</f>
        <v/>
      </c>
      <c r="B107">
        <f>INDEX(resultados!$A$2:$ZZ$402, 101, MATCH($B$2, resultados!$A$1:$ZZ$1, 0))</f>
        <v/>
      </c>
      <c r="C107">
        <f>INDEX(resultados!$A$2:$ZZ$402, 101, MATCH($B$3, resultados!$A$1:$ZZ$1, 0))</f>
        <v/>
      </c>
    </row>
    <row r="108">
      <c r="A108">
        <f>INDEX(resultados!$A$2:$ZZ$402, 102, MATCH($B$1, resultados!$A$1:$ZZ$1, 0))</f>
        <v/>
      </c>
      <c r="B108">
        <f>INDEX(resultados!$A$2:$ZZ$402, 102, MATCH($B$2, resultados!$A$1:$ZZ$1, 0))</f>
        <v/>
      </c>
      <c r="C108">
        <f>INDEX(resultados!$A$2:$ZZ$402, 102, MATCH($B$3, resultados!$A$1:$ZZ$1, 0))</f>
        <v/>
      </c>
    </row>
    <row r="109">
      <c r="A109">
        <f>INDEX(resultados!$A$2:$ZZ$402, 103, MATCH($B$1, resultados!$A$1:$ZZ$1, 0))</f>
        <v/>
      </c>
      <c r="B109">
        <f>INDEX(resultados!$A$2:$ZZ$402, 103, MATCH($B$2, resultados!$A$1:$ZZ$1, 0))</f>
        <v/>
      </c>
      <c r="C109">
        <f>INDEX(resultados!$A$2:$ZZ$402, 103, MATCH($B$3, resultados!$A$1:$ZZ$1, 0))</f>
        <v/>
      </c>
    </row>
    <row r="110">
      <c r="A110">
        <f>INDEX(resultados!$A$2:$ZZ$402, 104, MATCH($B$1, resultados!$A$1:$ZZ$1, 0))</f>
        <v/>
      </c>
      <c r="B110">
        <f>INDEX(resultados!$A$2:$ZZ$402, 104, MATCH($B$2, resultados!$A$1:$ZZ$1, 0))</f>
        <v/>
      </c>
      <c r="C110">
        <f>INDEX(resultados!$A$2:$ZZ$402, 104, MATCH($B$3, resultados!$A$1:$ZZ$1, 0))</f>
        <v/>
      </c>
    </row>
    <row r="111">
      <c r="A111">
        <f>INDEX(resultados!$A$2:$ZZ$402, 105, MATCH($B$1, resultados!$A$1:$ZZ$1, 0))</f>
        <v/>
      </c>
      <c r="B111">
        <f>INDEX(resultados!$A$2:$ZZ$402, 105, MATCH($B$2, resultados!$A$1:$ZZ$1, 0))</f>
        <v/>
      </c>
      <c r="C111">
        <f>INDEX(resultados!$A$2:$ZZ$402, 105, MATCH($B$3, resultados!$A$1:$ZZ$1, 0))</f>
        <v/>
      </c>
    </row>
    <row r="112">
      <c r="A112">
        <f>INDEX(resultados!$A$2:$ZZ$402, 106, MATCH($B$1, resultados!$A$1:$ZZ$1, 0))</f>
        <v/>
      </c>
      <c r="B112">
        <f>INDEX(resultados!$A$2:$ZZ$402, 106, MATCH($B$2, resultados!$A$1:$ZZ$1, 0))</f>
        <v/>
      </c>
      <c r="C112">
        <f>INDEX(resultados!$A$2:$ZZ$402, 106, MATCH($B$3, resultados!$A$1:$ZZ$1, 0))</f>
        <v/>
      </c>
    </row>
    <row r="113">
      <c r="A113">
        <f>INDEX(resultados!$A$2:$ZZ$402, 107, MATCH($B$1, resultados!$A$1:$ZZ$1, 0))</f>
        <v/>
      </c>
      <c r="B113">
        <f>INDEX(resultados!$A$2:$ZZ$402, 107, MATCH($B$2, resultados!$A$1:$ZZ$1, 0))</f>
        <v/>
      </c>
      <c r="C113">
        <f>INDEX(resultados!$A$2:$ZZ$402, 107, MATCH($B$3, resultados!$A$1:$ZZ$1, 0))</f>
        <v/>
      </c>
    </row>
    <row r="114">
      <c r="A114">
        <f>INDEX(resultados!$A$2:$ZZ$402, 108, MATCH($B$1, resultados!$A$1:$ZZ$1, 0))</f>
        <v/>
      </c>
      <c r="B114">
        <f>INDEX(resultados!$A$2:$ZZ$402, 108, MATCH($B$2, resultados!$A$1:$ZZ$1, 0))</f>
        <v/>
      </c>
      <c r="C114">
        <f>INDEX(resultados!$A$2:$ZZ$402, 108, MATCH($B$3, resultados!$A$1:$ZZ$1, 0))</f>
        <v/>
      </c>
    </row>
    <row r="115">
      <c r="A115">
        <f>INDEX(resultados!$A$2:$ZZ$402, 109, MATCH($B$1, resultados!$A$1:$ZZ$1, 0))</f>
        <v/>
      </c>
      <c r="B115">
        <f>INDEX(resultados!$A$2:$ZZ$402, 109, MATCH($B$2, resultados!$A$1:$ZZ$1, 0))</f>
        <v/>
      </c>
      <c r="C115">
        <f>INDEX(resultados!$A$2:$ZZ$402, 109, MATCH($B$3, resultados!$A$1:$ZZ$1, 0))</f>
        <v/>
      </c>
    </row>
    <row r="116">
      <c r="A116">
        <f>INDEX(resultados!$A$2:$ZZ$402, 110, MATCH($B$1, resultados!$A$1:$ZZ$1, 0))</f>
        <v/>
      </c>
      <c r="B116">
        <f>INDEX(resultados!$A$2:$ZZ$402, 110, MATCH($B$2, resultados!$A$1:$ZZ$1, 0))</f>
        <v/>
      </c>
      <c r="C116">
        <f>INDEX(resultados!$A$2:$ZZ$402, 110, MATCH($B$3, resultados!$A$1:$ZZ$1, 0))</f>
        <v/>
      </c>
    </row>
    <row r="117">
      <c r="A117">
        <f>INDEX(resultados!$A$2:$ZZ$402, 111, MATCH($B$1, resultados!$A$1:$ZZ$1, 0))</f>
        <v/>
      </c>
      <c r="B117">
        <f>INDEX(resultados!$A$2:$ZZ$402, 111, MATCH($B$2, resultados!$A$1:$ZZ$1, 0))</f>
        <v/>
      </c>
      <c r="C117">
        <f>INDEX(resultados!$A$2:$ZZ$402, 111, MATCH($B$3, resultados!$A$1:$ZZ$1, 0))</f>
        <v/>
      </c>
    </row>
    <row r="118">
      <c r="A118">
        <f>INDEX(resultados!$A$2:$ZZ$402, 112, MATCH($B$1, resultados!$A$1:$ZZ$1, 0))</f>
        <v/>
      </c>
      <c r="B118">
        <f>INDEX(resultados!$A$2:$ZZ$402, 112, MATCH($B$2, resultados!$A$1:$ZZ$1, 0))</f>
        <v/>
      </c>
      <c r="C118">
        <f>INDEX(resultados!$A$2:$ZZ$402, 112, MATCH($B$3, resultados!$A$1:$ZZ$1, 0))</f>
        <v/>
      </c>
    </row>
    <row r="119">
      <c r="A119">
        <f>INDEX(resultados!$A$2:$ZZ$402, 113, MATCH($B$1, resultados!$A$1:$ZZ$1, 0))</f>
        <v/>
      </c>
      <c r="B119">
        <f>INDEX(resultados!$A$2:$ZZ$402, 113, MATCH($B$2, resultados!$A$1:$ZZ$1, 0))</f>
        <v/>
      </c>
      <c r="C119">
        <f>INDEX(resultados!$A$2:$ZZ$402, 113, MATCH($B$3, resultados!$A$1:$ZZ$1, 0))</f>
        <v/>
      </c>
    </row>
    <row r="120">
      <c r="A120">
        <f>INDEX(resultados!$A$2:$ZZ$402, 114, MATCH($B$1, resultados!$A$1:$ZZ$1, 0))</f>
        <v/>
      </c>
      <c r="B120">
        <f>INDEX(resultados!$A$2:$ZZ$402, 114, MATCH($B$2, resultados!$A$1:$ZZ$1, 0))</f>
        <v/>
      </c>
      <c r="C120">
        <f>INDEX(resultados!$A$2:$ZZ$402, 114, MATCH($B$3, resultados!$A$1:$ZZ$1, 0))</f>
        <v/>
      </c>
    </row>
    <row r="121">
      <c r="A121">
        <f>INDEX(resultados!$A$2:$ZZ$402, 115, MATCH($B$1, resultados!$A$1:$ZZ$1, 0))</f>
        <v/>
      </c>
      <c r="B121">
        <f>INDEX(resultados!$A$2:$ZZ$402, 115, MATCH($B$2, resultados!$A$1:$ZZ$1, 0))</f>
        <v/>
      </c>
      <c r="C121">
        <f>INDEX(resultados!$A$2:$ZZ$402, 115, MATCH($B$3, resultados!$A$1:$ZZ$1, 0))</f>
        <v/>
      </c>
    </row>
    <row r="122">
      <c r="A122">
        <f>INDEX(resultados!$A$2:$ZZ$402, 116, MATCH($B$1, resultados!$A$1:$ZZ$1, 0))</f>
        <v/>
      </c>
      <c r="B122">
        <f>INDEX(resultados!$A$2:$ZZ$402, 116, MATCH($B$2, resultados!$A$1:$ZZ$1, 0))</f>
        <v/>
      </c>
      <c r="C122">
        <f>INDEX(resultados!$A$2:$ZZ$402, 116, MATCH($B$3, resultados!$A$1:$ZZ$1, 0))</f>
        <v/>
      </c>
    </row>
    <row r="123">
      <c r="A123">
        <f>INDEX(resultados!$A$2:$ZZ$402, 117, MATCH($B$1, resultados!$A$1:$ZZ$1, 0))</f>
        <v/>
      </c>
      <c r="B123">
        <f>INDEX(resultados!$A$2:$ZZ$402, 117, MATCH($B$2, resultados!$A$1:$ZZ$1, 0))</f>
        <v/>
      </c>
      <c r="C123">
        <f>INDEX(resultados!$A$2:$ZZ$402, 117, MATCH($B$3, resultados!$A$1:$ZZ$1, 0))</f>
        <v/>
      </c>
    </row>
    <row r="124">
      <c r="A124">
        <f>INDEX(resultados!$A$2:$ZZ$402, 118, MATCH($B$1, resultados!$A$1:$ZZ$1, 0))</f>
        <v/>
      </c>
      <c r="B124">
        <f>INDEX(resultados!$A$2:$ZZ$402, 118, MATCH($B$2, resultados!$A$1:$ZZ$1, 0))</f>
        <v/>
      </c>
      <c r="C124">
        <f>INDEX(resultados!$A$2:$ZZ$402, 118, MATCH($B$3, resultados!$A$1:$ZZ$1, 0))</f>
        <v/>
      </c>
    </row>
    <row r="125">
      <c r="A125">
        <f>INDEX(resultados!$A$2:$ZZ$402, 119, MATCH($B$1, resultados!$A$1:$ZZ$1, 0))</f>
        <v/>
      </c>
      <c r="B125">
        <f>INDEX(resultados!$A$2:$ZZ$402, 119, MATCH($B$2, resultados!$A$1:$ZZ$1, 0))</f>
        <v/>
      </c>
      <c r="C125">
        <f>INDEX(resultados!$A$2:$ZZ$402, 119, MATCH($B$3, resultados!$A$1:$ZZ$1, 0))</f>
        <v/>
      </c>
    </row>
    <row r="126">
      <c r="A126">
        <f>INDEX(resultados!$A$2:$ZZ$402, 120, MATCH($B$1, resultados!$A$1:$ZZ$1, 0))</f>
        <v/>
      </c>
      <c r="B126">
        <f>INDEX(resultados!$A$2:$ZZ$402, 120, MATCH($B$2, resultados!$A$1:$ZZ$1, 0))</f>
        <v/>
      </c>
      <c r="C126">
        <f>INDEX(resultados!$A$2:$ZZ$402, 120, MATCH($B$3, resultados!$A$1:$ZZ$1, 0))</f>
        <v/>
      </c>
    </row>
    <row r="127">
      <c r="A127">
        <f>INDEX(resultados!$A$2:$ZZ$402, 121, MATCH($B$1, resultados!$A$1:$ZZ$1, 0))</f>
        <v/>
      </c>
      <c r="B127">
        <f>INDEX(resultados!$A$2:$ZZ$402, 121, MATCH($B$2, resultados!$A$1:$ZZ$1, 0))</f>
        <v/>
      </c>
      <c r="C127">
        <f>INDEX(resultados!$A$2:$ZZ$402, 121, MATCH($B$3, resultados!$A$1:$ZZ$1, 0))</f>
        <v/>
      </c>
    </row>
    <row r="128">
      <c r="A128">
        <f>INDEX(resultados!$A$2:$ZZ$402, 122, MATCH($B$1, resultados!$A$1:$ZZ$1, 0))</f>
        <v/>
      </c>
      <c r="B128">
        <f>INDEX(resultados!$A$2:$ZZ$402, 122, MATCH($B$2, resultados!$A$1:$ZZ$1, 0))</f>
        <v/>
      </c>
      <c r="C128">
        <f>INDEX(resultados!$A$2:$ZZ$402, 122, MATCH($B$3, resultados!$A$1:$ZZ$1, 0))</f>
        <v/>
      </c>
    </row>
    <row r="129">
      <c r="A129">
        <f>INDEX(resultados!$A$2:$ZZ$402, 123, MATCH($B$1, resultados!$A$1:$ZZ$1, 0))</f>
        <v/>
      </c>
      <c r="B129">
        <f>INDEX(resultados!$A$2:$ZZ$402, 123, MATCH($B$2, resultados!$A$1:$ZZ$1, 0))</f>
        <v/>
      </c>
      <c r="C129">
        <f>INDEX(resultados!$A$2:$ZZ$402, 123, MATCH($B$3, resultados!$A$1:$ZZ$1, 0))</f>
        <v/>
      </c>
    </row>
    <row r="130">
      <c r="A130">
        <f>INDEX(resultados!$A$2:$ZZ$402, 124, MATCH($B$1, resultados!$A$1:$ZZ$1, 0))</f>
        <v/>
      </c>
      <c r="B130">
        <f>INDEX(resultados!$A$2:$ZZ$402, 124, MATCH($B$2, resultados!$A$1:$ZZ$1, 0))</f>
        <v/>
      </c>
      <c r="C130">
        <f>INDEX(resultados!$A$2:$ZZ$402, 124, MATCH($B$3, resultados!$A$1:$ZZ$1, 0))</f>
        <v/>
      </c>
    </row>
    <row r="131">
      <c r="A131">
        <f>INDEX(resultados!$A$2:$ZZ$402, 125, MATCH($B$1, resultados!$A$1:$ZZ$1, 0))</f>
        <v/>
      </c>
      <c r="B131">
        <f>INDEX(resultados!$A$2:$ZZ$402, 125, MATCH($B$2, resultados!$A$1:$ZZ$1, 0))</f>
        <v/>
      </c>
      <c r="C131">
        <f>INDEX(resultados!$A$2:$ZZ$402, 125, MATCH($B$3, resultados!$A$1:$ZZ$1, 0))</f>
        <v/>
      </c>
    </row>
    <row r="132">
      <c r="A132">
        <f>INDEX(resultados!$A$2:$ZZ$402, 126, MATCH($B$1, resultados!$A$1:$ZZ$1, 0))</f>
        <v/>
      </c>
      <c r="B132">
        <f>INDEX(resultados!$A$2:$ZZ$402, 126, MATCH($B$2, resultados!$A$1:$ZZ$1, 0))</f>
        <v/>
      </c>
      <c r="C132">
        <f>INDEX(resultados!$A$2:$ZZ$402, 126, MATCH($B$3, resultados!$A$1:$ZZ$1, 0))</f>
        <v/>
      </c>
    </row>
    <row r="133">
      <c r="A133">
        <f>INDEX(resultados!$A$2:$ZZ$402, 127, MATCH($B$1, resultados!$A$1:$ZZ$1, 0))</f>
        <v/>
      </c>
      <c r="B133">
        <f>INDEX(resultados!$A$2:$ZZ$402, 127, MATCH($B$2, resultados!$A$1:$ZZ$1, 0))</f>
        <v/>
      </c>
      <c r="C133">
        <f>INDEX(resultados!$A$2:$ZZ$402, 127, MATCH($B$3, resultados!$A$1:$ZZ$1, 0))</f>
        <v/>
      </c>
    </row>
    <row r="134">
      <c r="A134">
        <f>INDEX(resultados!$A$2:$ZZ$402, 128, MATCH($B$1, resultados!$A$1:$ZZ$1, 0))</f>
        <v/>
      </c>
      <c r="B134">
        <f>INDEX(resultados!$A$2:$ZZ$402, 128, MATCH($B$2, resultados!$A$1:$ZZ$1, 0))</f>
        <v/>
      </c>
      <c r="C134">
        <f>INDEX(resultados!$A$2:$ZZ$402, 128, MATCH($B$3, resultados!$A$1:$ZZ$1, 0))</f>
        <v/>
      </c>
    </row>
    <row r="135">
      <c r="A135">
        <f>INDEX(resultados!$A$2:$ZZ$402, 129, MATCH($B$1, resultados!$A$1:$ZZ$1, 0))</f>
        <v/>
      </c>
      <c r="B135">
        <f>INDEX(resultados!$A$2:$ZZ$402, 129, MATCH($B$2, resultados!$A$1:$ZZ$1, 0))</f>
        <v/>
      </c>
      <c r="C135">
        <f>INDEX(resultados!$A$2:$ZZ$402, 129, MATCH($B$3, resultados!$A$1:$ZZ$1, 0))</f>
        <v/>
      </c>
    </row>
    <row r="136">
      <c r="A136">
        <f>INDEX(resultados!$A$2:$ZZ$402, 130, MATCH($B$1, resultados!$A$1:$ZZ$1, 0))</f>
        <v/>
      </c>
      <c r="B136">
        <f>INDEX(resultados!$A$2:$ZZ$402, 130, MATCH($B$2, resultados!$A$1:$ZZ$1, 0))</f>
        <v/>
      </c>
      <c r="C136">
        <f>INDEX(resultados!$A$2:$ZZ$402, 130, MATCH($B$3, resultados!$A$1:$ZZ$1, 0))</f>
        <v/>
      </c>
    </row>
    <row r="137">
      <c r="A137">
        <f>INDEX(resultados!$A$2:$ZZ$402, 131, MATCH($B$1, resultados!$A$1:$ZZ$1, 0))</f>
        <v/>
      </c>
      <c r="B137">
        <f>INDEX(resultados!$A$2:$ZZ$402, 131, MATCH($B$2, resultados!$A$1:$ZZ$1, 0))</f>
        <v/>
      </c>
      <c r="C137">
        <f>INDEX(resultados!$A$2:$ZZ$402, 131, MATCH($B$3, resultados!$A$1:$ZZ$1, 0))</f>
        <v/>
      </c>
    </row>
    <row r="138">
      <c r="A138">
        <f>INDEX(resultados!$A$2:$ZZ$402, 132, MATCH($B$1, resultados!$A$1:$ZZ$1, 0))</f>
        <v/>
      </c>
      <c r="B138">
        <f>INDEX(resultados!$A$2:$ZZ$402, 132, MATCH($B$2, resultados!$A$1:$ZZ$1, 0))</f>
        <v/>
      </c>
      <c r="C138">
        <f>INDEX(resultados!$A$2:$ZZ$402, 132, MATCH($B$3, resultados!$A$1:$ZZ$1, 0))</f>
        <v/>
      </c>
    </row>
    <row r="139">
      <c r="A139">
        <f>INDEX(resultados!$A$2:$ZZ$402, 133, MATCH($B$1, resultados!$A$1:$ZZ$1, 0))</f>
        <v/>
      </c>
      <c r="B139">
        <f>INDEX(resultados!$A$2:$ZZ$402, 133, MATCH($B$2, resultados!$A$1:$ZZ$1, 0))</f>
        <v/>
      </c>
      <c r="C139">
        <f>INDEX(resultados!$A$2:$ZZ$402, 133, MATCH($B$3, resultados!$A$1:$ZZ$1, 0))</f>
        <v/>
      </c>
    </row>
    <row r="140">
      <c r="A140">
        <f>INDEX(resultados!$A$2:$ZZ$402, 134, MATCH($B$1, resultados!$A$1:$ZZ$1, 0))</f>
        <v/>
      </c>
      <c r="B140">
        <f>INDEX(resultados!$A$2:$ZZ$402, 134, MATCH($B$2, resultados!$A$1:$ZZ$1, 0))</f>
        <v/>
      </c>
      <c r="C140">
        <f>INDEX(resultados!$A$2:$ZZ$402, 134, MATCH($B$3, resultados!$A$1:$ZZ$1, 0))</f>
        <v/>
      </c>
    </row>
    <row r="141">
      <c r="A141">
        <f>INDEX(resultados!$A$2:$ZZ$402, 135, MATCH($B$1, resultados!$A$1:$ZZ$1, 0))</f>
        <v/>
      </c>
      <c r="B141">
        <f>INDEX(resultados!$A$2:$ZZ$402, 135, MATCH($B$2, resultados!$A$1:$ZZ$1, 0))</f>
        <v/>
      </c>
      <c r="C141">
        <f>INDEX(resultados!$A$2:$ZZ$402, 135, MATCH($B$3, resultados!$A$1:$ZZ$1, 0))</f>
        <v/>
      </c>
    </row>
    <row r="142">
      <c r="A142">
        <f>INDEX(resultados!$A$2:$ZZ$402, 136, MATCH($B$1, resultados!$A$1:$ZZ$1, 0))</f>
        <v/>
      </c>
      <c r="B142">
        <f>INDEX(resultados!$A$2:$ZZ$402, 136, MATCH($B$2, resultados!$A$1:$ZZ$1, 0))</f>
        <v/>
      </c>
      <c r="C142">
        <f>INDEX(resultados!$A$2:$ZZ$402, 136, MATCH($B$3, resultados!$A$1:$ZZ$1, 0))</f>
        <v/>
      </c>
    </row>
    <row r="143">
      <c r="A143">
        <f>INDEX(resultados!$A$2:$ZZ$402, 137, MATCH($B$1, resultados!$A$1:$ZZ$1, 0))</f>
        <v/>
      </c>
      <c r="B143">
        <f>INDEX(resultados!$A$2:$ZZ$402, 137, MATCH($B$2, resultados!$A$1:$ZZ$1, 0))</f>
        <v/>
      </c>
      <c r="C143">
        <f>INDEX(resultados!$A$2:$ZZ$402, 137, MATCH($B$3, resultados!$A$1:$ZZ$1, 0))</f>
        <v/>
      </c>
    </row>
    <row r="144">
      <c r="A144">
        <f>INDEX(resultados!$A$2:$ZZ$402, 138, MATCH($B$1, resultados!$A$1:$ZZ$1, 0))</f>
        <v/>
      </c>
      <c r="B144">
        <f>INDEX(resultados!$A$2:$ZZ$402, 138, MATCH($B$2, resultados!$A$1:$ZZ$1, 0))</f>
        <v/>
      </c>
      <c r="C144">
        <f>INDEX(resultados!$A$2:$ZZ$402, 138, MATCH($B$3, resultados!$A$1:$ZZ$1, 0))</f>
        <v/>
      </c>
    </row>
    <row r="145">
      <c r="A145">
        <f>INDEX(resultados!$A$2:$ZZ$402, 139, MATCH($B$1, resultados!$A$1:$ZZ$1, 0))</f>
        <v/>
      </c>
      <c r="B145">
        <f>INDEX(resultados!$A$2:$ZZ$402, 139, MATCH($B$2, resultados!$A$1:$ZZ$1, 0))</f>
        <v/>
      </c>
      <c r="C145">
        <f>INDEX(resultados!$A$2:$ZZ$402, 139, MATCH($B$3, resultados!$A$1:$ZZ$1, 0))</f>
        <v/>
      </c>
    </row>
    <row r="146">
      <c r="A146">
        <f>INDEX(resultados!$A$2:$ZZ$402, 140, MATCH($B$1, resultados!$A$1:$ZZ$1, 0))</f>
        <v/>
      </c>
      <c r="B146">
        <f>INDEX(resultados!$A$2:$ZZ$402, 140, MATCH($B$2, resultados!$A$1:$ZZ$1, 0))</f>
        <v/>
      </c>
      <c r="C146">
        <f>INDEX(resultados!$A$2:$ZZ$402, 140, MATCH($B$3, resultados!$A$1:$ZZ$1, 0))</f>
        <v/>
      </c>
    </row>
    <row r="147">
      <c r="A147">
        <f>INDEX(resultados!$A$2:$ZZ$402, 141, MATCH($B$1, resultados!$A$1:$ZZ$1, 0))</f>
        <v/>
      </c>
      <c r="B147">
        <f>INDEX(resultados!$A$2:$ZZ$402, 141, MATCH($B$2, resultados!$A$1:$ZZ$1, 0))</f>
        <v/>
      </c>
      <c r="C147">
        <f>INDEX(resultados!$A$2:$ZZ$402, 141, MATCH($B$3, resultados!$A$1:$ZZ$1, 0))</f>
        <v/>
      </c>
    </row>
    <row r="148">
      <c r="A148">
        <f>INDEX(resultados!$A$2:$ZZ$402, 142, MATCH($B$1, resultados!$A$1:$ZZ$1, 0))</f>
        <v/>
      </c>
      <c r="B148">
        <f>INDEX(resultados!$A$2:$ZZ$402, 142, MATCH($B$2, resultados!$A$1:$ZZ$1, 0))</f>
        <v/>
      </c>
      <c r="C148">
        <f>INDEX(resultados!$A$2:$ZZ$402, 142, MATCH($B$3, resultados!$A$1:$ZZ$1, 0))</f>
        <v/>
      </c>
    </row>
    <row r="149">
      <c r="A149">
        <f>INDEX(resultados!$A$2:$ZZ$402, 143, MATCH($B$1, resultados!$A$1:$ZZ$1, 0))</f>
        <v/>
      </c>
      <c r="B149">
        <f>INDEX(resultados!$A$2:$ZZ$402, 143, MATCH($B$2, resultados!$A$1:$ZZ$1, 0))</f>
        <v/>
      </c>
      <c r="C149">
        <f>INDEX(resultados!$A$2:$ZZ$402, 143, MATCH($B$3, resultados!$A$1:$ZZ$1, 0))</f>
        <v/>
      </c>
    </row>
    <row r="150">
      <c r="A150">
        <f>INDEX(resultados!$A$2:$ZZ$402, 144, MATCH($B$1, resultados!$A$1:$ZZ$1, 0))</f>
        <v/>
      </c>
      <c r="B150">
        <f>INDEX(resultados!$A$2:$ZZ$402, 144, MATCH($B$2, resultados!$A$1:$ZZ$1, 0))</f>
        <v/>
      </c>
      <c r="C150">
        <f>INDEX(resultados!$A$2:$ZZ$402, 144, MATCH($B$3, resultados!$A$1:$ZZ$1, 0))</f>
        <v/>
      </c>
    </row>
    <row r="151">
      <c r="A151">
        <f>INDEX(resultados!$A$2:$ZZ$402, 145, MATCH($B$1, resultados!$A$1:$ZZ$1, 0))</f>
        <v/>
      </c>
      <c r="B151">
        <f>INDEX(resultados!$A$2:$ZZ$402, 145, MATCH($B$2, resultados!$A$1:$ZZ$1, 0))</f>
        <v/>
      </c>
      <c r="C151">
        <f>INDEX(resultados!$A$2:$ZZ$402, 145, MATCH($B$3, resultados!$A$1:$ZZ$1, 0))</f>
        <v/>
      </c>
    </row>
    <row r="152">
      <c r="A152">
        <f>INDEX(resultados!$A$2:$ZZ$402, 146, MATCH($B$1, resultados!$A$1:$ZZ$1, 0))</f>
        <v/>
      </c>
      <c r="B152">
        <f>INDEX(resultados!$A$2:$ZZ$402, 146, MATCH($B$2, resultados!$A$1:$ZZ$1, 0))</f>
        <v/>
      </c>
      <c r="C152">
        <f>INDEX(resultados!$A$2:$ZZ$402, 146, MATCH($B$3, resultados!$A$1:$ZZ$1, 0))</f>
        <v/>
      </c>
    </row>
    <row r="153">
      <c r="A153">
        <f>INDEX(resultados!$A$2:$ZZ$402, 147, MATCH($B$1, resultados!$A$1:$ZZ$1, 0))</f>
        <v/>
      </c>
      <c r="B153">
        <f>INDEX(resultados!$A$2:$ZZ$402, 147, MATCH($B$2, resultados!$A$1:$ZZ$1, 0))</f>
        <v/>
      </c>
      <c r="C153">
        <f>INDEX(resultados!$A$2:$ZZ$402, 147, MATCH($B$3, resultados!$A$1:$ZZ$1, 0))</f>
        <v/>
      </c>
    </row>
    <row r="154">
      <c r="A154">
        <f>INDEX(resultados!$A$2:$ZZ$402, 148, MATCH($B$1, resultados!$A$1:$ZZ$1, 0))</f>
        <v/>
      </c>
      <c r="B154">
        <f>INDEX(resultados!$A$2:$ZZ$402, 148, MATCH($B$2, resultados!$A$1:$ZZ$1, 0))</f>
        <v/>
      </c>
      <c r="C154">
        <f>INDEX(resultados!$A$2:$ZZ$402, 148, MATCH($B$3, resultados!$A$1:$ZZ$1, 0))</f>
        <v/>
      </c>
    </row>
    <row r="155">
      <c r="A155">
        <f>INDEX(resultados!$A$2:$ZZ$402, 149, MATCH($B$1, resultados!$A$1:$ZZ$1, 0))</f>
        <v/>
      </c>
      <c r="B155">
        <f>INDEX(resultados!$A$2:$ZZ$402, 149, MATCH($B$2, resultados!$A$1:$ZZ$1, 0))</f>
        <v/>
      </c>
      <c r="C155">
        <f>INDEX(resultados!$A$2:$ZZ$402, 149, MATCH($B$3, resultados!$A$1:$ZZ$1, 0))</f>
        <v/>
      </c>
    </row>
    <row r="156">
      <c r="A156">
        <f>INDEX(resultados!$A$2:$ZZ$402, 150, MATCH($B$1, resultados!$A$1:$ZZ$1, 0))</f>
        <v/>
      </c>
      <c r="B156">
        <f>INDEX(resultados!$A$2:$ZZ$402, 150, MATCH($B$2, resultados!$A$1:$ZZ$1, 0))</f>
        <v/>
      </c>
      <c r="C156">
        <f>INDEX(resultados!$A$2:$ZZ$402, 150, MATCH($B$3, resultados!$A$1:$ZZ$1, 0))</f>
        <v/>
      </c>
    </row>
    <row r="157">
      <c r="A157">
        <f>INDEX(resultados!$A$2:$ZZ$402, 151, MATCH($B$1, resultados!$A$1:$ZZ$1, 0))</f>
        <v/>
      </c>
      <c r="B157">
        <f>INDEX(resultados!$A$2:$ZZ$402, 151, MATCH($B$2, resultados!$A$1:$ZZ$1, 0))</f>
        <v/>
      </c>
      <c r="C157">
        <f>INDEX(resultados!$A$2:$ZZ$402, 151, MATCH($B$3, resultados!$A$1:$ZZ$1, 0))</f>
        <v/>
      </c>
    </row>
    <row r="158">
      <c r="A158">
        <f>INDEX(resultados!$A$2:$ZZ$402, 152, MATCH($B$1, resultados!$A$1:$ZZ$1, 0))</f>
        <v/>
      </c>
      <c r="B158">
        <f>INDEX(resultados!$A$2:$ZZ$402, 152, MATCH($B$2, resultados!$A$1:$ZZ$1, 0))</f>
        <v/>
      </c>
      <c r="C158">
        <f>INDEX(resultados!$A$2:$ZZ$402, 152, MATCH($B$3, resultados!$A$1:$ZZ$1, 0))</f>
        <v/>
      </c>
    </row>
    <row r="159">
      <c r="A159">
        <f>INDEX(resultados!$A$2:$ZZ$402, 153, MATCH($B$1, resultados!$A$1:$ZZ$1, 0))</f>
        <v/>
      </c>
      <c r="B159">
        <f>INDEX(resultados!$A$2:$ZZ$402, 153, MATCH($B$2, resultados!$A$1:$ZZ$1, 0))</f>
        <v/>
      </c>
      <c r="C159">
        <f>INDEX(resultados!$A$2:$ZZ$402, 153, MATCH($B$3, resultados!$A$1:$ZZ$1, 0))</f>
        <v/>
      </c>
    </row>
    <row r="160">
      <c r="A160">
        <f>INDEX(resultados!$A$2:$ZZ$402, 154, MATCH($B$1, resultados!$A$1:$ZZ$1, 0))</f>
        <v/>
      </c>
      <c r="B160">
        <f>INDEX(resultados!$A$2:$ZZ$402, 154, MATCH($B$2, resultados!$A$1:$ZZ$1, 0))</f>
        <v/>
      </c>
      <c r="C160">
        <f>INDEX(resultados!$A$2:$ZZ$402, 154, MATCH($B$3, resultados!$A$1:$ZZ$1, 0))</f>
        <v/>
      </c>
    </row>
    <row r="161">
      <c r="A161">
        <f>INDEX(resultados!$A$2:$ZZ$402, 155, MATCH($B$1, resultados!$A$1:$ZZ$1, 0))</f>
        <v/>
      </c>
      <c r="B161">
        <f>INDEX(resultados!$A$2:$ZZ$402, 155, MATCH($B$2, resultados!$A$1:$ZZ$1, 0))</f>
        <v/>
      </c>
      <c r="C161">
        <f>INDEX(resultados!$A$2:$ZZ$402, 155, MATCH($B$3, resultados!$A$1:$ZZ$1, 0))</f>
        <v/>
      </c>
    </row>
    <row r="162">
      <c r="A162">
        <f>INDEX(resultados!$A$2:$ZZ$402, 156, MATCH($B$1, resultados!$A$1:$ZZ$1, 0))</f>
        <v/>
      </c>
      <c r="B162">
        <f>INDEX(resultados!$A$2:$ZZ$402, 156, MATCH($B$2, resultados!$A$1:$ZZ$1, 0))</f>
        <v/>
      </c>
      <c r="C162">
        <f>INDEX(resultados!$A$2:$ZZ$402, 156, MATCH($B$3, resultados!$A$1:$ZZ$1, 0))</f>
        <v/>
      </c>
    </row>
    <row r="163">
      <c r="A163">
        <f>INDEX(resultados!$A$2:$ZZ$402, 157, MATCH($B$1, resultados!$A$1:$ZZ$1, 0))</f>
        <v/>
      </c>
      <c r="B163">
        <f>INDEX(resultados!$A$2:$ZZ$402, 157, MATCH($B$2, resultados!$A$1:$ZZ$1, 0))</f>
        <v/>
      </c>
      <c r="C163">
        <f>INDEX(resultados!$A$2:$ZZ$402, 157, MATCH($B$3, resultados!$A$1:$ZZ$1, 0))</f>
        <v/>
      </c>
    </row>
    <row r="164">
      <c r="A164">
        <f>INDEX(resultados!$A$2:$ZZ$402, 158, MATCH($B$1, resultados!$A$1:$ZZ$1, 0))</f>
        <v/>
      </c>
      <c r="B164">
        <f>INDEX(resultados!$A$2:$ZZ$402, 158, MATCH($B$2, resultados!$A$1:$ZZ$1, 0))</f>
        <v/>
      </c>
      <c r="C164">
        <f>INDEX(resultados!$A$2:$ZZ$402, 158, MATCH($B$3, resultados!$A$1:$ZZ$1, 0))</f>
        <v/>
      </c>
    </row>
    <row r="165">
      <c r="A165">
        <f>INDEX(resultados!$A$2:$ZZ$402, 159, MATCH($B$1, resultados!$A$1:$ZZ$1, 0))</f>
        <v/>
      </c>
      <c r="B165">
        <f>INDEX(resultados!$A$2:$ZZ$402, 159, MATCH($B$2, resultados!$A$1:$ZZ$1, 0))</f>
        <v/>
      </c>
      <c r="C165">
        <f>INDEX(resultados!$A$2:$ZZ$402, 159, MATCH($B$3, resultados!$A$1:$ZZ$1, 0))</f>
        <v/>
      </c>
    </row>
    <row r="166">
      <c r="A166">
        <f>INDEX(resultados!$A$2:$ZZ$402, 160, MATCH($B$1, resultados!$A$1:$ZZ$1, 0))</f>
        <v/>
      </c>
      <c r="B166">
        <f>INDEX(resultados!$A$2:$ZZ$402, 160, MATCH($B$2, resultados!$A$1:$ZZ$1, 0))</f>
        <v/>
      </c>
      <c r="C166">
        <f>INDEX(resultados!$A$2:$ZZ$402, 160, MATCH($B$3, resultados!$A$1:$ZZ$1, 0))</f>
        <v/>
      </c>
    </row>
    <row r="167">
      <c r="A167">
        <f>INDEX(resultados!$A$2:$ZZ$402, 161, MATCH($B$1, resultados!$A$1:$ZZ$1, 0))</f>
        <v/>
      </c>
      <c r="B167">
        <f>INDEX(resultados!$A$2:$ZZ$402, 161, MATCH($B$2, resultados!$A$1:$ZZ$1, 0))</f>
        <v/>
      </c>
      <c r="C167">
        <f>INDEX(resultados!$A$2:$ZZ$402, 161, MATCH($B$3, resultados!$A$1:$ZZ$1, 0))</f>
        <v/>
      </c>
    </row>
    <row r="168">
      <c r="A168">
        <f>INDEX(resultados!$A$2:$ZZ$402, 162, MATCH($B$1, resultados!$A$1:$ZZ$1, 0))</f>
        <v/>
      </c>
      <c r="B168">
        <f>INDEX(resultados!$A$2:$ZZ$402, 162, MATCH($B$2, resultados!$A$1:$ZZ$1, 0))</f>
        <v/>
      </c>
      <c r="C168">
        <f>INDEX(resultados!$A$2:$ZZ$402, 162, MATCH($B$3, resultados!$A$1:$ZZ$1, 0))</f>
        <v/>
      </c>
    </row>
    <row r="169">
      <c r="A169">
        <f>INDEX(resultados!$A$2:$ZZ$402, 163, MATCH($B$1, resultados!$A$1:$ZZ$1, 0))</f>
        <v/>
      </c>
      <c r="B169">
        <f>INDEX(resultados!$A$2:$ZZ$402, 163, MATCH($B$2, resultados!$A$1:$ZZ$1, 0))</f>
        <v/>
      </c>
      <c r="C169">
        <f>INDEX(resultados!$A$2:$ZZ$402, 163, MATCH($B$3, resultados!$A$1:$ZZ$1, 0))</f>
        <v/>
      </c>
    </row>
    <row r="170">
      <c r="A170">
        <f>INDEX(resultados!$A$2:$ZZ$402, 164, MATCH($B$1, resultados!$A$1:$ZZ$1, 0))</f>
        <v/>
      </c>
      <c r="B170">
        <f>INDEX(resultados!$A$2:$ZZ$402, 164, MATCH($B$2, resultados!$A$1:$ZZ$1, 0))</f>
        <v/>
      </c>
      <c r="C170">
        <f>INDEX(resultados!$A$2:$ZZ$402, 164, MATCH($B$3, resultados!$A$1:$ZZ$1, 0))</f>
        <v/>
      </c>
    </row>
    <row r="171">
      <c r="A171">
        <f>INDEX(resultados!$A$2:$ZZ$402, 165, MATCH($B$1, resultados!$A$1:$ZZ$1, 0))</f>
        <v/>
      </c>
      <c r="B171">
        <f>INDEX(resultados!$A$2:$ZZ$402, 165, MATCH($B$2, resultados!$A$1:$ZZ$1, 0))</f>
        <v/>
      </c>
      <c r="C171">
        <f>INDEX(resultados!$A$2:$ZZ$402, 165, MATCH($B$3, resultados!$A$1:$ZZ$1, 0))</f>
        <v/>
      </c>
    </row>
    <row r="172">
      <c r="A172">
        <f>INDEX(resultados!$A$2:$ZZ$402, 166, MATCH($B$1, resultados!$A$1:$ZZ$1, 0))</f>
        <v/>
      </c>
      <c r="B172">
        <f>INDEX(resultados!$A$2:$ZZ$402, 166, MATCH($B$2, resultados!$A$1:$ZZ$1, 0))</f>
        <v/>
      </c>
      <c r="C172">
        <f>INDEX(resultados!$A$2:$ZZ$402, 166, MATCH($B$3, resultados!$A$1:$ZZ$1, 0))</f>
        <v/>
      </c>
    </row>
    <row r="173">
      <c r="A173">
        <f>INDEX(resultados!$A$2:$ZZ$402, 167, MATCH($B$1, resultados!$A$1:$ZZ$1, 0))</f>
        <v/>
      </c>
      <c r="B173">
        <f>INDEX(resultados!$A$2:$ZZ$402, 167, MATCH($B$2, resultados!$A$1:$ZZ$1, 0))</f>
        <v/>
      </c>
      <c r="C173">
        <f>INDEX(resultados!$A$2:$ZZ$402, 167, MATCH($B$3, resultados!$A$1:$ZZ$1, 0))</f>
        <v/>
      </c>
    </row>
    <row r="174">
      <c r="A174">
        <f>INDEX(resultados!$A$2:$ZZ$402, 168, MATCH($B$1, resultados!$A$1:$ZZ$1, 0))</f>
        <v/>
      </c>
      <c r="B174">
        <f>INDEX(resultados!$A$2:$ZZ$402, 168, MATCH($B$2, resultados!$A$1:$ZZ$1, 0))</f>
        <v/>
      </c>
      <c r="C174">
        <f>INDEX(resultados!$A$2:$ZZ$402, 168, MATCH($B$3, resultados!$A$1:$ZZ$1, 0))</f>
        <v/>
      </c>
    </row>
    <row r="175">
      <c r="A175">
        <f>INDEX(resultados!$A$2:$ZZ$402, 169, MATCH($B$1, resultados!$A$1:$ZZ$1, 0))</f>
        <v/>
      </c>
      <c r="B175">
        <f>INDEX(resultados!$A$2:$ZZ$402, 169, MATCH($B$2, resultados!$A$1:$ZZ$1, 0))</f>
        <v/>
      </c>
      <c r="C175">
        <f>INDEX(resultados!$A$2:$ZZ$402, 169, MATCH($B$3, resultados!$A$1:$ZZ$1, 0))</f>
        <v/>
      </c>
    </row>
    <row r="176">
      <c r="A176">
        <f>INDEX(resultados!$A$2:$ZZ$402, 170, MATCH($B$1, resultados!$A$1:$ZZ$1, 0))</f>
        <v/>
      </c>
      <c r="B176">
        <f>INDEX(resultados!$A$2:$ZZ$402, 170, MATCH($B$2, resultados!$A$1:$ZZ$1, 0))</f>
        <v/>
      </c>
      <c r="C176">
        <f>INDEX(resultados!$A$2:$ZZ$402, 170, MATCH($B$3, resultados!$A$1:$ZZ$1, 0))</f>
        <v/>
      </c>
    </row>
    <row r="177">
      <c r="A177">
        <f>INDEX(resultados!$A$2:$ZZ$402, 171, MATCH($B$1, resultados!$A$1:$ZZ$1, 0))</f>
        <v/>
      </c>
      <c r="B177">
        <f>INDEX(resultados!$A$2:$ZZ$402, 171, MATCH($B$2, resultados!$A$1:$ZZ$1, 0))</f>
        <v/>
      </c>
      <c r="C177">
        <f>INDEX(resultados!$A$2:$ZZ$402, 171, MATCH($B$3, resultados!$A$1:$ZZ$1, 0))</f>
        <v/>
      </c>
    </row>
    <row r="178">
      <c r="A178">
        <f>INDEX(resultados!$A$2:$ZZ$402, 172, MATCH($B$1, resultados!$A$1:$ZZ$1, 0))</f>
        <v/>
      </c>
      <c r="B178">
        <f>INDEX(resultados!$A$2:$ZZ$402, 172, MATCH($B$2, resultados!$A$1:$ZZ$1, 0))</f>
        <v/>
      </c>
      <c r="C178">
        <f>INDEX(resultados!$A$2:$ZZ$402, 172, MATCH($B$3, resultados!$A$1:$ZZ$1, 0))</f>
        <v/>
      </c>
    </row>
    <row r="179">
      <c r="A179">
        <f>INDEX(resultados!$A$2:$ZZ$402, 173, MATCH($B$1, resultados!$A$1:$ZZ$1, 0))</f>
        <v/>
      </c>
      <c r="B179">
        <f>INDEX(resultados!$A$2:$ZZ$402, 173, MATCH($B$2, resultados!$A$1:$ZZ$1, 0))</f>
        <v/>
      </c>
      <c r="C179">
        <f>INDEX(resultados!$A$2:$ZZ$402, 173, MATCH($B$3, resultados!$A$1:$ZZ$1, 0))</f>
        <v/>
      </c>
    </row>
    <row r="180">
      <c r="A180">
        <f>INDEX(resultados!$A$2:$ZZ$402, 174, MATCH($B$1, resultados!$A$1:$ZZ$1, 0))</f>
        <v/>
      </c>
      <c r="B180">
        <f>INDEX(resultados!$A$2:$ZZ$402, 174, MATCH($B$2, resultados!$A$1:$ZZ$1, 0))</f>
        <v/>
      </c>
      <c r="C180">
        <f>INDEX(resultados!$A$2:$ZZ$402, 174, MATCH($B$3, resultados!$A$1:$ZZ$1, 0))</f>
        <v/>
      </c>
    </row>
    <row r="181">
      <c r="A181">
        <f>INDEX(resultados!$A$2:$ZZ$402, 175, MATCH($B$1, resultados!$A$1:$ZZ$1, 0))</f>
        <v/>
      </c>
      <c r="B181">
        <f>INDEX(resultados!$A$2:$ZZ$402, 175, MATCH($B$2, resultados!$A$1:$ZZ$1, 0))</f>
        <v/>
      </c>
      <c r="C181">
        <f>INDEX(resultados!$A$2:$ZZ$402, 175, MATCH($B$3, resultados!$A$1:$ZZ$1, 0))</f>
        <v/>
      </c>
    </row>
    <row r="182">
      <c r="A182">
        <f>INDEX(resultados!$A$2:$ZZ$402, 176, MATCH($B$1, resultados!$A$1:$ZZ$1, 0))</f>
        <v/>
      </c>
      <c r="B182">
        <f>INDEX(resultados!$A$2:$ZZ$402, 176, MATCH($B$2, resultados!$A$1:$ZZ$1, 0))</f>
        <v/>
      </c>
      <c r="C182">
        <f>INDEX(resultados!$A$2:$ZZ$402, 176, MATCH($B$3, resultados!$A$1:$ZZ$1, 0))</f>
        <v/>
      </c>
    </row>
    <row r="183">
      <c r="A183">
        <f>INDEX(resultados!$A$2:$ZZ$402, 177, MATCH($B$1, resultados!$A$1:$ZZ$1, 0))</f>
        <v/>
      </c>
      <c r="B183">
        <f>INDEX(resultados!$A$2:$ZZ$402, 177, MATCH($B$2, resultados!$A$1:$ZZ$1, 0))</f>
        <v/>
      </c>
      <c r="C183">
        <f>INDEX(resultados!$A$2:$ZZ$402, 177, MATCH($B$3, resultados!$A$1:$ZZ$1, 0))</f>
        <v/>
      </c>
    </row>
    <row r="184">
      <c r="A184">
        <f>INDEX(resultados!$A$2:$ZZ$402, 178, MATCH($B$1, resultados!$A$1:$ZZ$1, 0))</f>
        <v/>
      </c>
      <c r="B184">
        <f>INDEX(resultados!$A$2:$ZZ$402, 178, MATCH($B$2, resultados!$A$1:$ZZ$1, 0))</f>
        <v/>
      </c>
      <c r="C184">
        <f>INDEX(resultados!$A$2:$ZZ$402, 178, MATCH($B$3, resultados!$A$1:$ZZ$1, 0))</f>
        <v/>
      </c>
    </row>
    <row r="185">
      <c r="A185">
        <f>INDEX(resultados!$A$2:$ZZ$402, 179, MATCH($B$1, resultados!$A$1:$ZZ$1, 0))</f>
        <v/>
      </c>
      <c r="B185">
        <f>INDEX(resultados!$A$2:$ZZ$402, 179, MATCH($B$2, resultados!$A$1:$ZZ$1, 0))</f>
        <v/>
      </c>
      <c r="C185">
        <f>INDEX(resultados!$A$2:$ZZ$402, 179, MATCH($B$3, resultados!$A$1:$ZZ$1, 0))</f>
        <v/>
      </c>
    </row>
    <row r="186">
      <c r="A186">
        <f>INDEX(resultados!$A$2:$ZZ$402, 180, MATCH($B$1, resultados!$A$1:$ZZ$1, 0))</f>
        <v/>
      </c>
      <c r="B186">
        <f>INDEX(resultados!$A$2:$ZZ$402, 180, MATCH($B$2, resultados!$A$1:$ZZ$1, 0))</f>
        <v/>
      </c>
      <c r="C186">
        <f>INDEX(resultados!$A$2:$ZZ$402, 180, MATCH($B$3, resultados!$A$1:$ZZ$1, 0))</f>
        <v/>
      </c>
    </row>
    <row r="187">
      <c r="A187">
        <f>INDEX(resultados!$A$2:$ZZ$402, 181, MATCH($B$1, resultados!$A$1:$ZZ$1, 0))</f>
        <v/>
      </c>
      <c r="B187">
        <f>INDEX(resultados!$A$2:$ZZ$402, 181, MATCH($B$2, resultados!$A$1:$ZZ$1, 0))</f>
        <v/>
      </c>
      <c r="C187">
        <f>INDEX(resultados!$A$2:$ZZ$402, 181, MATCH($B$3, resultados!$A$1:$ZZ$1, 0))</f>
        <v/>
      </c>
    </row>
    <row r="188">
      <c r="A188">
        <f>INDEX(resultados!$A$2:$ZZ$402, 182, MATCH($B$1, resultados!$A$1:$ZZ$1, 0))</f>
        <v/>
      </c>
      <c r="B188">
        <f>INDEX(resultados!$A$2:$ZZ$402, 182, MATCH($B$2, resultados!$A$1:$ZZ$1, 0))</f>
        <v/>
      </c>
      <c r="C188">
        <f>INDEX(resultados!$A$2:$ZZ$402, 182, MATCH($B$3, resultados!$A$1:$ZZ$1, 0))</f>
        <v/>
      </c>
    </row>
    <row r="189">
      <c r="A189">
        <f>INDEX(resultados!$A$2:$ZZ$402, 183, MATCH($B$1, resultados!$A$1:$ZZ$1, 0))</f>
        <v/>
      </c>
      <c r="B189">
        <f>INDEX(resultados!$A$2:$ZZ$402, 183, MATCH($B$2, resultados!$A$1:$ZZ$1, 0))</f>
        <v/>
      </c>
      <c r="C189">
        <f>INDEX(resultados!$A$2:$ZZ$402, 183, MATCH($B$3, resultados!$A$1:$ZZ$1, 0))</f>
        <v/>
      </c>
    </row>
    <row r="190">
      <c r="A190">
        <f>INDEX(resultados!$A$2:$ZZ$402, 184, MATCH($B$1, resultados!$A$1:$ZZ$1, 0))</f>
        <v/>
      </c>
      <c r="B190">
        <f>INDEX(resultados!$A$2:$ZZ$402, 184, MATCH($B$2, resultados!$A$1:$ZZ$1, 0))</f>
        <v/>
      </c>
      <c r="C190">
        <f>INDEX(resultados!$A$2:$ZZ$402, 184, MATCH($B$3, resultados!$A$1:$ZZ$1, 0))</f>
        <v/>
      </c>
    </row>
    <row r="191">
      <c r="A191">
        <f>INDEX(resultados!$A$2:$ZZ$402, 185, MATCH($B$1, resultados!$A$1:$ZZ$1, 0))</f>
        <v/>
      </c>
      <c r="B191">
        <f>INDEX(resultados!$A$2:$ZZ$402, 185, MATCH($B$2, resultados!$A$1:$ZZ$1, 0))</f>
        <v/>
      </c>
      <c r="C191">
        <f>INDEX(resultados!$A$2:$ZZ$402, 185, MATCH($B$3, resultados!$A$1:$ZZ$1, 0))</f>
        <v/>
      </c>
    </row>
    <row r="192">
      <c r="A192">
        <f>INDEX(resultados!$A$2:$ZZ$402, 186, MATCH($B$1, resultados!$A$1:$ZZ$1, 0))</f>
        <v/>
      </c>
      <c r="B192">
        <f>INDEX(resultados!$A$2:$ZZ$402, 186, MATCH($B$2, resultados!$A$1:$ZZ$1, 0))</f>
        <v/>
      </c>
      <c r="C192">
        <f>INDEX(resultados!$A$2:$ZZ$402, 186, MATCH($B$3, resultados!$A$1:$ZZ$1, 0))</f>
        <v/>
      </c>
    </row>
    <row r="193">
      <c r="A193">
        <f>INDEX(resultados!$A$2:$ZZ$402, 187, MATCH($B$1, resultados!$A$1:$ZZ$1, 0))</f>
        <v/>
      </c>
      <c r="B193">
        <f>INDEX(resultados!$A$2:$ZZ$402, 187, MATCH($B$2, resultados!$A$1:$ZZ$1, 0))</f>
        <v/>
      </c>
      <c r="C193">
        <f>INDEX(resultados!$A$2:$ZZ$402, 187, MATCH($B$3, resultados!$A$1:$ZZ$1, 0))</f>
        <v/>
      </c>
    </row>
    <row r="194">
      <c r="A194">
        <f>INDEX(resultados!$A$2:$ZZ$402, 188, MATCH($B$1, resultados!$A$1:$ZZ$1, 0))</f>
        <v/>
      </c>
      <c r="B194">
        <f>INDEX(resultados!$A$2:$ZZ$402, 188, MATCH($B$2, resultados!$A$1:$ZZ$1, 0))</f>
        <v/>
      </c>
      <c r="C194">
        <f>INDEX(resultados!$A$2:$ZZ$402, 188, MATCH($B$3, resultados!$A$1:$ZZ$1, 0))</f>
        <v/>
      </c>
    </row>
    <row r="195">
      <c r="A195">
        <f>INDEX(resultados!$A$2:$ZZ$402, 189, MATCH($B$1, resultados!$A$1:$ZZ$1, 0))</f>
        <v/>
      </c>
      <c r="B195">
        <f>INDEX(resultados!$A$2:$ZZ$402, 189, MATCH($B$2, resultados!$A$1:$ZZ$1, 0))</f>
        <v/>
      </c>
      <c r="C195">
        <f>INDEX(resultados!$A$2:$ZZ$402, 189, MATCH($B$3, resultados!$A$1:$ZZ$1, 0))</f>
        <v/>
      </c>
    </row>
    <row r="196">
      <c r="A196">
        <f>INDEX(resultados!$A$2:$ZZ$402, 190, MATCH($B$1, resultados!$A$1:$ZZ$1, 0))</f>
        <v/>
      </c>
      <c r="B196">
        <f>INDEX(resultados!$A$2:$ZZ$402, 190, MATCH($B$2, resultados!$A$1:$ZZ$1, 0))</f>
        <v/>
      </c>
      <c r="C196">
        <f>INDEX(resultados!$A$2:$ZZ$402, 190, MATCH($B$3, resultados!$A$1:$ZZ$1, 0))</f>
        <v/>
      </c>
    </row>
    <row r="197">
      <c r="A197">
        <f>INDEX(resultados!$A$2:$ZZ$402, 191, MATCH($B$1, resultados!$A$1:$ZZ$1, 0))</f>
        <v/>
      </c>
      <c r="B197">
        <f>INDEX(resultados!$A$2:$ZZ$402, 191, MATCH($B$2, resultados!$A$1:$ZZ$1, 0))</f>
        <v/>
      </c>
      <c r="C197">
        <f>INDEX(resultados!$A$2:$ZZ$402, 191, MATCH($B$3, resultados!$A$1:$ZZ$1, 0))</f>
        <v/>
      </c>
    </row>
    <row r="198">
      <c r="A198">
        <f>INDEX(resultados!$A$2:$ZZ$402, 192, MATCH($B$1, resultados!$A$1:$ZZ$1, 0))</f>
        <v/>
      </c>
      <c r="B198">
        <f>INDEX(resultados!$A$2:$ZZ$402, 192, MATCH($B$2, resultados!$A$1:$ZZ$1, 0))</f>
        <v/>
      </c>
      <c r="C198">
        <f>INDEX(resultados!$A$2:$ZZ$402, 192, MATCH($B$3, resultados!$A$1:$ZZ$1, 0))</f>
        <v/>
      </c>
    </row>
    <row r="199">
      <c r="A199">
        <f>INDEX(resultados!$A$2:$ZZ$402, 193, MATCH($B$1, resultados!$A$1:$ZZ$1, 0))</f>
        <v/>
      </c>
      <c r="B199">
        <f>INDEX(resultados!$A$2:$ZZ$402, 193, MATCH($B$2, resultados!$A$1:$ZZ$1, 0))</f>
        <v/>
      </c>
      <c r="C199">
        <f>INDEX(resultados!$A$2:$ZZ$402, 193, MATCH($B$3, resultados!$A$1:$ZZ$1, 0))</f>
        <v/>
      </c>
    </row>
    <row r="200">
      <c r="A200">
        <f>INDEX(resultados!$A$2:$ZZ$402, 194, MATCH($B$1, resultados!$A$1:$ZZ$1, 0))</f>
        <v/>
      </c>
      <c r="B200">
        <f>INDEX(resultados!$A$2:$ZZ$402, 194, MATCH($B$2, resultados!$A$1:$ZZ$1, 0))</f>
        <v/>
      </c>
      <c r="C200">
        <f>INDEX(resultados!$A$2:$ZZ$402, 194, MATCH($B$3, resultados!$A$1:$ZZ$1, 0))</f>
        <v/>
      </c>
    </row>
    <row r="201">
      <c r="A201">
        <f>INDEX(resultados!$A$2:$ZZ$402, 195, MATCH($B$1, resultados!$A$1:$ZZ$1, 0))</f>
        <v/>
      </c>
      <c r="B201">
        <f>INDEX(resultados!$A$2:$ZZ$402, 195, MATCH($B$2, resultados!$A$1:$ZZ$1, 0))</f>
        <v/>
      </c>
      <c r="C201">
        <f>INDEX(resultados!$A$2:$ZZ$402, 195, MATCH($B$3, resultados!$A$1:$ZZ$1, 0))</f>
        <v/>
      </c>
    </row>
    <row r="202">
      <c r="A202">
        <f>INDEX(resultados!$A$2:$ZZ$402, 196, MATCH($B$1, resultados!$A$1:$ZZ$1, 0))</f>
        <v/>
      </c>
      <c r="B202">
        <f>INDEX(resultados!$A$2:$ZZ$402, 196, MATCH($B$2, resultados!$A$1:$ZZ$1, 0))</f>
        <v/>
      </c>
      <c r="C202">
        <f>INDEX(resultados!$A$2:$ZZ$402, 196, MATCH($B$3, resultados!$A$1:$ZZ$1, 0))</f>
        <v/>
      </c>
    </row>
    <row r="203">
      <c r="A203">
        <f>INDEX(resultados!$A$2:$ZZ$402, 197, MATCH($B$1, resultados!$A$1:$ZZ$1, 0))</f>
        <v/>
      </c>
      <c r="B203">
        <f>INDEX(resultados!$A$2:$ZZ$402, 197, MATCH($B$2, resultados!$A$1:$ZZ$1, 0))</f>
        <v/>
      </c>
      <c r="C203">
        <f>INDEX(resultados!$A$2:$ZZ$402, 197, MATCH($B$3, resultados!$A$1:$ZZ$1, 0))</f>
        <v/>
      </c>
    </row>
    <row r="204">
      <c r="A204">
        <f>INDEX(resultados!$A$2:$ZZ$402, 198, MATCH($B$1, resultados!$A$1:$ZZ$1, 0))</f>
        <v/>
      </c>
      <c r="B204">
        <f>INDEX(resultados!$A$2:$ZZ$402, 198, MATCH($B$2, resultados!$A$1:$ZZ$1, 0))</f>
        <v/>
      </c>
      <c r="C204">
        <f>INDEX(resultados!$A$2:$ZZ$402, 198, MATCH($B$3, resultados!$A$1:$ZZ$1, 0))</f>
        <v/>
      </c>
    </row>
    <row r="205">
      <c r="A205">
        <f>INDEX(resultados!$A$2:$ZZ$402, 199, MATCH($B$1, resultados!$A$1:$ZZ$1, 0))</f>
        <v/>
      </c>
      <c r="B205">
        <f>INDEX(resultados!$A$2:$ZZ$402, 199, MATCH($B$2, resultados!$A$1:$ZZ$1, 0))</f>
        <v/>
      </c>
      <c r="C205">
        <f>INDEX(resultados!$A$2:$ZZ$402, 199, MATCH($B$3, resultados!$A$1:$ZZ$1, 0))</f>
        <v/>
      </c>
    </row>
    <row r="206">
      <c r="A206">
        <f>INDEX(resultados!$A$2:$ZZ$402, 200, MATCH($B$1, resultados!$A$1:$ZZ$1, 0))</f>
        <v/>
      </c>
      <c r="B206">
        <f>INDEX(resultados!$A$2:$ZZ$402, 200, MATCH($B$2, resultados!$A$1:$ZZ$1, 0))</f>
        <v/>
      </c>
      <c r="C206">
        <f>INDEX(resultados!$A$2:$ZZ$402, 200, MATCH($B$3, resultados!$A$1:$ZZ$1, 0))</f>
        <v/>
      </c>
    </row>
    <row r="207">
      <c r="A207">
        <f>INDEX(resultados!$A$2:$ZZ$402, 201, MATCH($B$1, resultados!$A$1:$ZZ$1, 0))</f>
        <v/>
      </c>
      <c r="B207">
        <f>INDEX(resultados!$A$2:$ZZ$402, 201, MATCH($B$2, resultados!$A$1:$ZZ$1, 0))</f>
        <v/>
      </c>
      <c r="C207">
        <f>INDEX(resultados!$A$2:$ZZ$402, 201, MATCH($B$3, resultados!$A$1:$ZZ$1, 0))</f>
        <v/>
      </c>
    </row>
    <row r="208">
      <c r="A208">
        <f>INDEX(resultados!$A$2:$ZZ$402, 202, MATCH($B$1, resultados!$A$1:$ZZ$1, 0))</f>
        <v/>
      </c>
      <c r="B208">
        <f>INDEX(resultados!$A$2:$ZZ$402, 202, MATCH($B$2, resultados!$A$1:$ZZ$1, 0))</f>
        <v/>
      </c>
      <c r="C208">
        <f>INDEX(resultados!$A$2:$ZZ$402, 202, MATCH($B$3, resultados!$A$1:$ZZ$1, 0))</f>
        <v/>
      </c>
    </row>
    <row r="209">
      <c r="A209">
        <f>INDEX(resultados!$A$2:$ZZ$402, 203, MATCH($B$1, resultados!$A$1:$ZZ$1, 0))</f>
        <v/>
      </c>
      <c r="B209">
        <f>INDEX(resultados!$A$2:$ZZ$402, 203, MATCH($B$2, resultados!$A$1:$ZZ$1, 0))</f>
        <v/>
      </c>
      <c r="C209">
        <f>INDEX(resultados!$A$2:$ZZ$402, 203, MATCH($B$3, resultados!$A$1:$ZZ$1, 0))</f>
        <v/>
      </c>
    </row>
    <row r="210">
      <c r="A210">
        <f>INDEX(resultados!$A$2:$ZZ$402, 204, MATCH($B$1, resultados!$A$1:$ZZ$1, 0))</f>
        <v/>
      </c>
      <c r="B210">
        <f>INDEX(resultados!$A$2:$ZZ$402, 204, MATCH($B$2, resultados!$A$1:$ZZ$1, 0))</f>
        <v/>
      </c>
      <c r="C210">
        <f>INDEX(resultados!$A$2:$ZZ$402, 204, MATCH($B$3, resultados!$A$1:$ZZ$1, 0))</f>
        <v/>
      </c>
    </row>
    <row r="211">
      <c r="A211">
        <f>INDEX(resultados!$A$2:$ZZ$402, 205, MATCH($B$1, resultados!$A$1:$ZZ$1, 0))</f>
        <v/>
      </c>
      <c r="B211">
        <f>INDEX(resultados!$A$2:$ZZ$402, 205, MATCH($B$2, resultados!$A$1:$ZZ$1, 0))</f>
        <v/>
      </c>
      <c r="C211">
        <f>INDEX(resultados!$A$2:$ZZ$402, 205, MATCH($B$3, resultados!$A$1:$ZZ$1, 0))</f>
        <v/>
      </c>
    </row>
    <row r="212">
      <c r="A212">
        <f>INDEX(resultados!$A$2:$ZZ$402, 206, MATCH($B$1, resultados!$A$1:$ZZ$1, 0))</f>
        <v/>
      </c>
      <c r="B212">
        <f>INDEX(resultados!$A$2:$ZZ$402, 206, MATCH($B$2, resultados!$A$1:$ZZ$1, 0))</f>
        <v/>
      </c>
      <c r="C212">
        <f>INDEX(resultados!$A$2:$ZZ$402, 206, MATCH($B$3, resultados!$A$1:$ZZ$1, 0))</f>
        <v/>
      </c>
    </row>
    <row r="213">
      <c r="A213">
        <f>INDEX(resultados!$A$2:$ZZ$402, 207, MATCH($B$1, resultados!$A$1:$ZZ$1, 0))</f>
        <v/>
      </c>
      <c r="B213">
        <f>INDEX(resultados!$A$2:$ZZ$402, 207, MATCH($B$2, resultados!$A$1:$ZZ$1, 0))</f>
        <v/>
      </c>
      <c r="C213">
        <f>INDEX(resultados!$A$2:$ZZ$402, 207, MATCH($B$3, resultados!$A$1:$ZZ$1, 0))</f>
        <v/>
      </c>
    </row>
    <row r="214">
      <c r="A214">
        <f>INDEX(resultados!$A$2:$ZZ$402, 208, MATCH($B$1, resultados!$A$1:$ZZ$1, 0))</f>
        <v/>
      </c>
      <c r="B214">
        <f>INDEX(resultados!$A$2:$ZZ$402, 208, MATCH($B$2, resultados!$A$1:$ZZ$1, 0))</f>
        <v/>
      </c>
      <c r="C214">
        <f>INDEX(resultados!$A$2:$ZZ$402, 208, MATCH($B$3, resultados!$A$1:$ZZ$1, 0))</f>
        <v/>
      </c>
    </row>
    <row r="215">
      <c r="A215">
        <f>INDEX(resultados!$A$2:$ZZ$402, 209, MATCH($B$1, resultados!$A$1:$ZZ$1, 0))</f>
        <v/>
      </c>
      <c r="B215">
        <f>INDEX(resultados!$A$2:$ZZ$402, 209, MATCH($B$2, resultados!$A$1:$ZZ$1, 0))</f>
        <v/>
      </c>
      <c r="C215">
        <f>INDEX(resultados!$A$2:$ZZ$402, 209, MATCH($B$3, resultados!$A$1:$ZZ$1, 0))</f>
        <v/>
      </c>
    </row>
    <row r="216">
      <c r="A216">
        <f>INDEX(resultados!$A$2:$ZZ$402, 210, MATCH($B$1, resultados!$A$1:$ZZ$1, 0))</f>
        <v/>
      </c>
      <c r="B216">
        <f>INDEX(resultados!$A$2:$ZZ$402, 210, MATCH($B$2, resultados!$A$1:$ZZ$1, 0))</f>
        <v/>
      </c>
      <c r="C216">
        <f>INDEX(resultados!$A$2:$ZZ$402, 210, MATCH($B$3, resultados!$A$1:$ZZ$1, 0))</f>
        <v/>
      </c>
    </row>
    <row r="217">
      <c r="A217">
        <f>INDEX(resultados!$A$2:$ZZ$402, 211, MATCH($B$1, resultados!$A$1:$ZZ$1, 0))</f>
        <v/>
      </c>
      <c r="B217">
        <f>INDEX(resultados!$A$2:$ZZ$402, 211, MATCH($B$2, resultados!$A$1:$ZZ$1, 0))</f>
        <v/>
      </c>
      <c r="C217">
        <f>INDEX(resultados!$A$2:$ZZ$402, 211, MATCH($B$3, resultados!$A$1:$ZZ$1, 0))</f>
        <v/>
      </c>
    </row>
    <row r="218">
      <c r="A218">
        <f>INDEX(resultados!$A$2:$ZZ$402, 212, MATCH($B$1, resultados!$A$1:$ZZ$1, 0))</f>
        <v/>
      </c>
      <c r="B218">
        <f>INDEX(resultados!$A$2:$ZZ$402, 212, MATCH($B$2, resultados!$A$1:$ZZ$1, 0))</f>
        <v/>
      </c>
      <c r="C218">
        <f>INDEX(resultados!$A$2:$ZZ$402, 212, MATCH($B$3, resultados!$A$1:$ZZ$1, 0))</f>
        <v/>
      </c>
    </row>
    <row r="219">
      <c r="A219">
        <f>INDEX(resultados!$A$2:$ZZ$402, 213, MATCH($B$1, resultados!$A$1:$ZZ$1, 0))</f>
        <v/>
      </c>
      <c r="B219">
        <f>INDEX(resultados!$A$2:$ZZ$402, 213, MATCH($B$2, resultados!$A$1:$ZZ$1, 0))</f>
        <v/>
      </c>
      <c r="C219">
        <f>INDEX(resultados!$A$2:$ZZ$402, 213, MATCH($B$3, resultados!$A$1:$ZZ$1, 0))</f>
        <v/>
      </c>
    </row>
    <row r="220">
      <c r="A220">
        <f>INDEX(resultados!$A$2:$ZZ$402, 214, MATCH($B$1, resultados!$A$1:$ZZ$1, 0))</f>
        <v/>
      </c>
      <c r="B220">
        <f>INDEX(resultados!$A$2:$ZZ$402, 214, MATCH($B$2, resultados!$A$1:$ZZ$1, 0))</f>
        <v/>
      </c>
      <c r="C220">
        <f>INDEX(resultados!$A$2:$ZZ$402, 214, MATCH($B$3, resultados!$A$1:$ZZ$1, 0))</f>
        <v/>
      </c>
    </row>
    <row r="221">
      <c r="A221">
        <f>INDEX(resultados!$A$2:$ZZ$402, 215, MATCH($B$1, resultados!$A$1:$ZZ$1, 0))</f>
        <v/>
      </c>
      <c r="B221">
        <f>INDEX(resultados!$A$2:$ZZ$402, 215, MATCH($B$2, resultados!$A$1:$ZZ$1, 0))</f>
        <v/>
      </c>
      <c r="C221">
        <f>INDEX(resultados!$A$2:$ZZ$402, 215, MATCH($B$3, resultados!$A$1:$ZZ$1, 0))</f>
        <v/>
      </c>
    </row>
    <row r="222">
      <c r="A222">
        <f>INDEX(resultados!$A$2:$ZZ$402, 216, MATCH($B$1, resultados!$A$1:$ZZ$1, 0))</f>
        <v/>
      </c>
      <c r="B222">
        <f>INDEX(resultados!$A$2:$ZZ$402, 216, MATCH($B$2, resultados!$A$1:$ZZ$1, 0))</f>
        <v/>
      </c>
      <c r="C222">
        <f>INDEX(resultados!$A$2:$ZZ$402, 216, MATCH($B$3, resultados!$A$1:$ZZ$1, 0))</f>
        <v/>
      </c>
    </row>
    <row r="223">
      <c r="A223">
        <f>INDEX(resultados!$A$2:$ZZ$402, 217, MATCH($B$1, resultados!$A$1:$ZZ$1, 0))</f>
        <v/>
      </c>
      <c r="B223">
        <f>INDEX(resultados!$A$2:$ZZ$402, 217, MATCH($B$2, resultados!$A$1:$ZZ$1, 0))</f>
        <v/>
      </c>
      <c r="C223">
        <f>INDEX(resultados!$A$2:$ZZ$402, 217, MATCH($B$3, resultados!$A$1:$ZZ$1, 0))</f>
        <v/>
      </c>
    </row>
    <row r="224">
      <c r="A224">
        <f>INDEX(resultados!$A$2:$ZZ$402, 218, MATCH($B$1, resultados!$A$1:$ZZ$1, 0))</f>
        <v/>
      </c>
      <c r="B224">
        <f>INDEX(resultados!$A$2:$ZZ$402, 218, MATCH($B$2, resultados!$A$1:$ZZ$1, 0))</f>
        <v/>
      </c>
      <c r="C224">
        <f>INDEX(resultados!$A$2:$ZZ$402, 218, MATCH($B$3, resultados!$A$1:$ZZ$1, 0))</f>
        <v/>
      </c>
    </row>
    <row r="225">
      <c r="A225">
        <f>INDEX(resultados!$A$2:$ZZ$402, 219, MATCH($B$1, resultados!$A$1:$ZZ$1, 0))</f>
        <v/>
      </c>
      <c r="B225">
        <f>INDEX(resultados!$A$2:$ZZ$402, 219, MATCH($B$2, resultados!$A$1:$ZZ$1, 0))</f>
        <v/>
      </c>
      <c r="C225">
        <f>INDEX(resultados!$A$2:$ZZ$402, 219, MATCH($B$3, resultados!$A$1:$ZZ$1, 0))</f>
        <v/>
      </c>
    </row>
    <row r="226">
      <c r="A226">
        <f>INDEX(resultados!$A$2:$ZZ$402, 220, MATCH($B$1, resultados!$A$1:$ZZ$1, 0))</f>
        <v/>
      </c>
      <c r="B226">
        <f>INDEX(resultados!$A$2:$ZZ$402, 220, MATCH($B$2, resultados!$A$1:$ZZ$1, 0))</f>
        <v/>
      </c>
      <c r="C226">
        <f>INDEX(resultados!$A$2:$ZZ$402, 220, MATCH($B$3, resultados!$A$1:$ZZ$1, 0))</f>
        <v/>
      </c>
    </row>
    <row r="227">
      <c r="A227">
        <f>INDEX(resultados!$A$2:$ZZ$402, 221, MATCH($B$1, resultados!$A$1:$ZZ$1, 0))</f>
        <v/>
      </c>
      <c r="B227">
        <f>INDEX(resultados!$A$2:$ZZ$402, 221, MATCH($B$2, resultados!$A$1:$ZZ$1, 0))</f>
        <v/>
      </c>
      <c r="C227">
        <f>INDEX(resultados!$A$2:$ZZ$402, 221, MATCH($B$3, resultados!$A$1:$ZZ$1, 0))</f>
        <v/>
      </c>
    </row>
    <row r="228">
      <c r="A228">
        <f>INDEX(resultados!$A$2:$ZZ$402, 222, MATCH($B$1, resultados!$A$1:$ZZ$1, 0))</f>
        <v/>
      </c>
      <c r="B228">
        <f>INDEX(resultados!$A$2:$ZZ$402, 222, MATCH($B$2, resultados!$A$1:$ZZ$1, 0))</f>
        <v/>
      </c>
      <c r="C228">
        <f>INDEX(resultados!$A$2:$ZZ$402, 222, MATCH($B$3, resultados!$A$1:$ZZ$1, 0))</f>
        <v/>
      </c>
    </row>
    <row r="229">
      <c r="A229">
        <f>INDEX(resultados!$A$2:$ZZ$402, 223, MATCH($B$1, resultados!$A$1:$ZZ$1, 0))</f>
        <v/>
      </c>
      <c r="B229">
        <f>INDEX(resultados!$A$2:$ZZ$402, 223, MATCH($B$2, resultados!$A$1:$ZZ$1, 0))</f>
        <v/>
      </c>
      <c r="C229">
        <f>INDEX(resultados!$A$2:$ZZ$402, 223, MATCH($B$3, resultados!$A$1:$ZZ$1, 0))</f>
        <v/>
      </c>
    </row>
    <row r="230">
      <c r="A230">
        <f>INDEX(resultados!$A$2:$ZZ$402, 224, MATCH($B$1, resultados!$A$1:$ZZ$1, 0))</f>
        <v/>
      </c>
      <c r="B230">
        <f>INDEX(resultados!$A$2:$ZZ$402, 224, MATCH($B$2, resultados!$A$1:$ZZ$1, 0))</f>
        <v/>
      </c>
      <c r="C230">
        <f>INDEX(resultados!$A$2:$ZZ$402, 224, MATCH($B$3, resultados!$A$1:$ZZ$1, 0))</f>
        <v/>
      </c>
    </row>
    <row r="231">
      <c r="A231">
        <f>INDEX(resultados!$A$2:$ZZ$402, 225, MATCH($B$1, resultados!$A$1:$ZZ$1, 0))</f>
        <v/>
      </c>
      <c r="B231">
        <f>INDEX(resultados!$A$2:$ZZ$402, 225, MATCH($B$2, resultados!$A$1:$ZZ$1, 0))</f>
        <v/>
      </c>
      <c r="C231">
        <f>INDEX(resultados!$A$2:$ZZ$402, 225, MATCH($B$3, resultados!$A$1:$ZZ$1, 0))</f>
        <v/>
      </c>
    </row>
    <row r="232">
      <c r="A232">
        <f>INDEX(resultados!$A$2:$ZZ$402, 226, MATCH($B$1, resultados!$A$1:$ZZ$1, 0))</f>
        <v/>
      </c>
      <c r="B232">
        <f>INDEX(resultados!$A$2:$ZZ$402, 226, MATCH($B$2, resultados!$A$1:$ZZ$1, 0))</f>
        <v/>
      </c>
      <c r="C232">
        <f>INDEX(resultados!$A$2:$ZZ$402, 226, MATCH($B$3, resultados!$A$1:$ZZ$1, 0))</f>
        <v/>
      </c>
    </row>
    <row r="233">
      <c r="A233">
        <f>INDEX(resultados!$A$2:$ZZ$402, 227, MATCH($B$1, resultados!$A$1:$ZZ$1, 0))</f>
        <v/>
      </c>
      <c r="B233">
        <f>INDEX(resultados!$A$2:$ZZ$402, 227, MATCH($B$2, resultados!$A$1:$ZZ$1, 0))</f>
        <v/>
      </c>
      <c r="C233">
        <f>INDEX(resultados!$A$2:$ZZ$402, 227, MATCH($B$3, resultados!$A$1:$ZZ$1, 0))</f>
        <v/>
      </c>
    </row>
    <row r="234">
      <c r="A234">
        <f>INDEX(resultados!$A$2:$ZZ$402, 228, MATCH($B$1, resultados!$A$1:$ZZ$1, 0))</f>
        <v/>
      </c>
      <c r="B234">
        <f>INDEX(resultados!$A$2:$ZZ$402, 228, MATCH($B$2, resultados!$A$1:$ZZ$1, 0))</f>
        <v/>
      </c>
      <c r="C234">
        <f>INDEX(resultados!$A$2:$ZZ$402, 228, MATCH($B$3, resultados!$A$1:$ZZ$1, 0))</f>
        <v/>
      </c>
    </row>
    <row r="235">
      <c r="A235">
        <f>INDEX(resultados!$A$2:$ZZ$402, 229, MATCH($B$1, resultados!$A$1:$ZZ$1, 0))</f>
        <v/>
      </c>
      <c r="B235">
        <f>INDEX(resultados!$A$2:$ZZ$402, 229, MATCH($B$2, resultados!$A$1:$ZZ$1, 0))</f>
        <v/>
      </c>
      <c r="C235">
        <f>INDEX(resultados!$A$2:$ZZ$402, 229, MATCH($B$3, resultados!$A$1:$ZZ$1, 0))</f>
        <v/>
      </c>
    </row>
    <row r="236">
      <c r="A236">
        <f>INDEX(resultados!$A$2:$ZZ$402, 230, MATCH($B$1, resultados!$A$1:$ZZ$1, 0))</f>
        <v/>
      </c>
      <c r="B236">
        <f>INDEX(resultados!$A$2:$ZZ$402, 230, MATCH($B$2, resultados!$A$1:$ZZ$1, 0))</f>
        <v/>
      </c>
      <c r="C236">
        <f>INDEX(resultados!$A$2:$ZZ$402, 230, MATCH($B$3, resultados!$A$1:$ZZ$1, 0))</f>
        <v/>
      </c>
    </row>
    <row r="237">
      <c r="A237">
        <f>INDEX(resultados!$A$2:$ZZ$402, 231, MATCH($B$1, resultados!$A$1:$ZZ$1, 0))</f>
        <v/>
      </c>
      <c r="B237">
        <f>INDEX(resultados!$A$2:$ZZ$402, 231, MATCH($B$2, resultados!$A$1:$ZZ$1, 0))</f>
        <v/>
      </c>
      <c r="C237">
        <f>INDEX(resultados!$A$2:$ZZ$402, 231, MATCH($B$3, resultados!$A$1:$ZZ$1, 0))</f>
        <v/>
      </c>
    </row>
    <row r="238">
      <c r="A238">
        <f>INDEX(resultados!$A$2:$ZZ$402, 232, MATCH($B$1, resultados!$A$1:$ZZ$1, 0))</f>
        <v/>
      </c>
      <c r="B238">
        <f>INDEX(resultados!$A$2:$ZZ$402, 232, MATCH($B$2, resultados!$A$1:$ZZ$1, 0))</f>
        <v/>
      </c>
      <c r="C238">
        <f>INDEX(resultados!$A$2:$ZZ$402, 232, MATCH($B$3, resultados!$A$1:$ZZ$1, 0))</f>
        <v/>
      </c>
    </row>
    <row r="239">
      <c r="A239">
        <f>INDEX(resultados!$A$2:$ZZ$402, 233, MATCH($B$1, resultados!$A$1:$ZZ$1, 0))</f>
        <v/>
      </c>
      <c r="B239">
        <f>INDEX(resultados!$A$2:$ZZ$402, 233, MATCH($B$2, resultados!$A$1:$ZZ$1, 0))</f>
        <v/>
      </c>
      <c r="C239">
        <f>INDEX(resultados!$A$2:$ZZ$402, 233, MATCH($B$3, resultados!$A$1:$ZZ$1, 0))</f>
        <v/>
      </c>
    </row>
    <row r="240">
      <c r="A240">
        <f>INDEX(resultados!$A$2:$ZZ$402, 234, MATCH($B$1, resultados!$A$1:$ZZ$1, 0))</f>
        <v/>
      </c>
      <c r="B240">
        <f>INDEX(resultados!$A$2:$ZZ$402, 234, MATCH($B$2, resultados!$A$1:$ZZ$1, 0))</f>
        <v/>
      </c>
      <c r="C240">
        <f>INDEX(resultados!$A$2:$ZZ$402, 234, MATCH($B$3, resultados!$A$1:$ZZ$1, 0))</f>
        <v/>
      </c>
    </row>
    <row r="241">
      <c r="A241">
        <f>INDEX(resultados!$A$2:$ZZ$402, 235, MATCH($B$1, resultados!$A$1:$ZZ$1, 0))</f>
        <v/>
      </c>
      <c r="B241">
        <f>INDEX(resultados!$A$2:$ZZ$402, 235, MATCH($B$2, resultados!$A$1:$ZZ$1, 0))</f>
        <v/>
      </c>
      <c r="C241">
        <f>INDEX(resultados!$A$2:$ZZ$402, 235, MATCH($B$3, resultados!$A$1:$ZZ$1, 0))</f>
        <v/>
      </c>
    </row>
    <row r="242">
      <c r="A242">
        <f>INDEX(resultados!$A$2:$ZZ$402, 236, MATCH($B$1, resultados!$A$1:$ZZ$1, 0))</f>
        <v/>
      </c>
      <c r="B242">
        <f>INDEX(resultados!$A$2:$ZZ$402, 236, MATCH($B$2, resultados!$A$1:$ZZ$1, 0))</f>
        <v/>
      </c>
      <c r="C242">
        <f>INDEX(resultados!$A$2:$ZZ$402, 236, MATCH($B$3, resultados!$A$1:$ZZ$1, 0))</f>
        <v/>
      </c>
    </row>
    <row r="243">
      <c r="A243">
        <f>INDEX(resultados!$A$2:$ZZ$402, 237, MATCH($B$1, resultados!$A$1:$ZZ$1, 0))</f>
        <v/>
      </c>
      <c r="B243">
        <f>INDEX(resultados!$A$2:$ZZ$402, 237, MATCH($B$2, resultados!$A$1:$ZZ$1, 0))</f>
        <v/>
      </c>
      <c r="C243">
        <f>INDEX(resultados!$A$2:$ZZ$402, 237, MATCH($B$3, resultados!$A$1:$ZZ$1, 0))</f>
        <v/>
      </c>
    </row>
    <row r="244">
      <c r="A244">
        <f>INDEX(resultados!$A$2:$ZZ$402, 238, MATCH($B$1, resultados!$A$1:$ZZ$1, 0))</f>
        <v/>
      </c>
      <c r="B244">
        <f>INDEX(resultados!$A$2:$ZZ$402, 238, MATCH($B$2, resultados!$A$1:$ZZ$1, 0))</f>
        <v/>
      </c>
      <c r="C244">
        <f>INDEX(resultados!$A$2:$ZZ$402, 238, MATCH($B$3, resultados!$A$1:$ZZ$1, 0))</f>
        <v/>
      </c>
    </row>
    <row r="245">
      <c r="A245">
        <f>INDEX(resultados!$A$2:$ZZ$402, 239, MATCH($B$1, resultados!$A$1:$ZZ$1, 0))</f>
        <v/>
      </c>
      <c r="B245">
        <f>INDEX(resultados!$A$2:$ZZ$402, 239, MATCH($B$2, resultados!$A$1:$ZZ$1, 0))</f>
        <v/>
      </c>
      <c r="C245">
        <f>INDEX(resultados!$A$2:$ZZ$402, 239, MATCH($B$3, resultados!$A$1:$ZZ$1, 0))</f>
        <v/>
      </c>
    </row>
    <row r="246">
      <c r="A246">
        <f>INDEX(resultados!$A$2:$ZZ$402, 240, MATCH($B$1, resultados!$A$1:$ZZ$1, 0))</f>
        <v/>
      </c>
      <c r="B246">
        <f>INDEX(resultados!$A$2:$ZZ$402, 240, MATCH($B$2, resultados!$A$1:$ZZ$1, 0))</f>
        <v/>
      </c>
      <c r="C246">
        <f>INDEX(resultados!$A$2:$ZZ$402, 240, MATCH($B$3, resultados!$A$1:$ZZ$1, 0))</f>
        <v/>
      </c>
    </row>
    <row r="247">
      <c r="A247">
        <f>INDEX(resultados!$A$2:$ZZ$402, 241, MATCH($B$1, resultados!$A$1:$ZZ$1, 0))</f>
        <v/>
      </c>
      <c r="B247">
        <f>INDEX(resultados!$A$2:$ZZ$402, 241, MATCH($B$2, resultados!$A$1:$ZZ$1, 0))</f>
        <v/>
      </c>
      <c r="C247">
        <f>INDEX(resultados!$A$2:$ZZ$402, 241, MATCH($B$3, resultados!$A$1:$ZZ$1, 0))</f>
        <v/>
      </c>
    </row>
    <row r="248">
      <c r="A248">
        <f>INDEX(resultados!$A$2:$ZZ$402, 242, MATCH($B$1, resultados!$A$1:$ZZ$1, 0))</f>
        <v/>
      </c>
      <c r="B248">
        <f>INDEX(resultados!$A$2:$ZZ$402, 242, MATCH($B$2, resultados!$A$1:$ZZ$1, 0))</f>
        <v/>
      </c>
      <c r="C248">
        <f>INDEX(resultados!$A$2:$ZZ$402, 242, MATCH($B$3, resultados!$A$1:$ZZ$1, 0))</f>
        <v/>
      </c>
    </row>
    <row r="249">
      <c r="A249">
        <f>INDEX(resultados!$A$2:$ZZ$402, 243, MATCH($B$1, resultados!$A$1:$ZZ$1, 0))</f>
        <v/>
      </c>
      <c r="B249">
        <f>INDEX(resultados!$A$2:$ZZ$402, 243, MATCH($B$2, resultados!$A$1:$ZZ$1, 0))</f>
        <v/>
      </c>
      <c r="C249">
        <f>INDEX(resultados!$A$2:$ZZ$402, 243, MATCH($B$3, resultados!$A$1:$ZZ$1, 0))</f>
        <v/>
      </c>
    </row>
    <row r="250">
      <c r="A250">
        <f>INDEX(resultados!$A$2:$ZZ$402, 244, MATCH($B$1, resultados!$A$1:$ZZ$1, 0))</f>
        <v/>
      </c>
      <c r="B250">
        <f>INDEX(resultados!$A$2:$ZZ$402, 244, MATCH($B$2, resultados!$A$1:$ZZ$1, 0))</f>
        <v/>
      </c>
      <c r="C250">
        <f>INDEX(resultados!$A$2:$ZZ$402, 244, MATCH($B$3, resultados!$A$1:$ZZ$1, 0))</f>
        <v/>
      </c>
    </row>
    <row r="251">
      <c r="A251">
        <f>INDEX(resultados!$A$2:$ZZ$402, 245, MATCH($B$1, resultados!$A$1:$ZZ$1, 0))</f>
        <v/>
      </c>
      <c r="B251">
        <f>INDEX(resultados!$A$2:$ZZ$402, 245, MATCH($B$2, resultados!$A$1:$ZZ$1, 0))</f>
        <v/>
      </c>
      <c r="C251">
        <f>INDEX(resultados!$A$2:$ZZ$402, 245, MATCH($B$3, resultados!$A$1:$ZZ$1, 0))</f>
        <v/>
      </c>
    </row>
    <row r="252">
      <c r="A252">
        <f>INDEX(resultados!$A$2:$ZZ$402, 246, MATCH($B$1, resultados!$A$1:$ZZ$1, 0))</f>
        <v/>
      </c>
      <c r="B252">
        <f>INDEX(resultados!$A$2:$ZZ$402, 246, MATCH($B$2, resultados!$A$1:$ZZ$1, 0))</f>
        <v/>
      </c>
      <c r="C252">
        <f>INDEX(resultados!$A$2:$ZZ$402, 246, MATCH($B$3, resultados!$A$1:$ZZ$1, 0))</f>
        <v/>
      </c>
    </row>
    <row r="253">
      <c r="A253">
        <f>INDEX(resultados!$A$2:$ZZ$402, 247, MATCH($B$1, resultados!$A$1:$ZZ$1, 0))</f>
        <v/>
      </c>
      <c r="B253">
        <f>INDEX(resultados!$A$2:$ZZ$402, 247, MATCH($B$2, resultados!$A$1:$ZZ$1, 0))</f>
        <v/>
      </c>
      <c r="C253">
        <f>INDEX(resultados!$A$2:$ZZ$402, 247, MATCH($B$3, resultados!$A$1:$ZZ$1, 0))</f>
        <v/>
      </c>
    </row>
    <row r="254">
      <c r="A254">
        <f>INDEX(resultados!$A$2:$ZZ$402, 248, MATCH($B$1, resultados!$A$1:$ZZ$1, 0))</f>
        <v/>
      </c>
      <c r="B254">
        <f>INDEX(resultados!$A$2:$ZZ$402, 248, MATCH($B$2, resultados!$A$1:$ZZ$1, 0))</f>
        <v/>
      </c>
      <c r="C254">
        <f>INDEX(resultados!$A$2:$ZZ$402, 248, MATCH($B$3, resultados!$A$1:$ZZ$1, 0))</f>
        <v/>
      </c>
    </row>
    <row r="255">
      <c r="A255">
        <f>INDEX(resultados!$A$2:$ZZ$402, 249, MATCH($B$1, resultados!$A$1:$ZZ$1, 0))</f>
        <v/>
      </c>
      <c r="B255">
        <f>INDEX(resultados!$A$2:$ZZ$402, 249, MATCH($B$2, resultados!$A$1:$ZZ$1, 0))</f>
        <v/>
      </c>
      <c r="C255">
        <f>INDEX(resultados!$A$2:$ZZ$402, 249, MATCH($B$3, resultados!$A$1:$ZZ$1, 0))</f>
        <v/>
      </c>
    </row>
    <row r="256">
      <c r="A256">
        <f>INDEX(resultados!$A$2:$ZZ$402, 250, MATCH($B$1, resultados!$A$1:$ZZ$1, 0))</f>
        <v/>
      </c>
      <c r="B256">
        <f>INDEX(resultados!$A$2:$ZZ$402, 250, MATCH($B$2, resultados!$A$1:$ZZ$1, 0))</f>
        <v/>
      </c>
      <c r="C256">
        <f>INDEX(resultados!$A$2:$ZZ$402, 250, MATCH($B$3, resultados!$A$1:$ZZ$1, 0))</f>
        <v/>
      </c>
    </row>
    <row r="257">
      <c r="A257">
        <f>INDEX(resultados!$A$2:$ZZ$402, 251, MATCH($B$1, resultados!$A$1:$ZZ$1, 0))</f>
        <v/>
      </c>
      <c r="B257">
        <f>INDEX(resultados!$A$2:$ZZ$402, 251, MATCH($B$2, resultados!$A$1:$ZZ$1, 0))</f>
        <v/>
      </c>
      <c r="C257">
        <f>INDEX(resultados!$A$2:$ZZ$402, 251, MATCH($B$3, resultados!$A$1:$ZZ$1, 0))</f>
        <v/>
      </c>
    </row>
    <row r="258">
      <c r="A258">
        <f>INDEX(resultados!$A$2:$ZZ$402, 252, MATCH($B$1, resultados!$A$1:$ZZ$1, 0))</f>
        <v/>
      </c>
      <c r="B258">
        <f>INDEX(resultados!$A$2:$ZZ$402, 252, MATCH($B$2, resultados!$A$1:$ZZ$1, 0))</f>
        <v/>
      </c>
      <c r="C258">
        <f>INDEX(resultados!$A$2:$ZZ$402, 252, MATCH($B$3, resultados!$A$1:$ZZ$1, 0))</f>
        <v/>
      </c>
    </row>
    <row r="259">
      <c r="A259">
        <f>INDEX(resultados!$A$2:$ZZ$402, 253, MATCH($B$1, resultados!$A$1:$ZZ$1, 0))</f>
        <v/>
      </c>
      <c r="B259">
        <f>INDEX(resultados!$A$2:$ZZ$402, 253, MATCH($B$2, resultados!$A$1:$ZZ$1, 0))</f>
        <v/>
      </c>
      <c r="C259">
        <f>INDEX(resultados!$A$2:$ZZ$402, 253, MATCH($B$3, resultados!$A$1:$ZZ$1, 0))</f>
        <v/>
      </c>
    </row>
    <row r="260">
      <c r="A260">
        <f>INDEX(resultados!$A$2:$ZZ$402, 254, MATCH($B$1, resultados!$A$1:$ZZ$1, 0))</f>
        <v/>
      </c>
      <c r="B260">
        <f>INDEX(resultados!$A$2:$ZZ$402, 254, MATCH($B$2, resultados!$A$1:$ZZ$1, 0))</f>
        <v/>
      </c>
      <c r="C260">
        <f>INDEX(resultados!$A$2:$ZZ$402, 254, MATCH($B$3, resultados!$A$1:$ZZ$1, 0))</f>
        <v/>
      </c>
    </row>
    <row r="261">
      <c r="A261">
        <f>INDEX(resultados!$A$2:$ZZ$402, 255, MATCH($B$1, resultados!$A$1:$ZZ$1, 0))</f>
        <v/>
      </c>
      <c r="B261">
        <f>INDEX(resultados!$A$2:$ZZ$402, 255, MATCH($B$2, resultados!$A$1:$ZZ$1, 0))</f>
        <v/>
      </c>
      <c r="C261">
        <f>INDEX(resultados!$A$2:$ZZ$402, 255, MATCH($B$3, resultados!$A$1:$ZZ$1, 0))</f>
        <v/>
      </c>
    </row>
    <row r="262">
      <c r="A262">
        <f>INDEX(resultados!$A$2:$ZZ$402, 256, MATCH($B$1, resultados!$A$1:$ZZ$1, 0))</f>
        <v/>
      </c>
      <c r="B262">
        <f>INDEX(resultados!$A$2:$ZZ$402, 256, MATCH($B$2, resultados!$A$1:$ZZ$1, 0))</f>
        <v/>
      </c>
      <c r="C262">
        <f>INDEX(resultados!$A$2:$ZZ$402, 256, MATCH($B$3, resultados!$A$1:$ZZ$1, 0))</f>
        <v/>
      </c>
    </row>
    <row r="263">
      <c r="A263">
        <f>INDEX(resultados!$A$2:$ZZ$402, 257, MATCH($B$1, resultados!$A$1:$ZZ$1, 0))</f>
        <v/>
      </c>
      <c r="B263">
        <f>INDEX(resultados!$A$2:$ZZ$402, 257, MATCH($B$2, resultados!$A$1:$ZZ$1, 0))</f>
        <v/>
      </c>
      <c r="C263">
        <f>INDEX(resultados!$A$2:$ZZ$402, 257, MATCH($B$3, resultados!$A$1:$ZZ$1, 0))</f>
        <v/>
      </c>
    </row>
    <row r="264">
      <c r="A264">
        <f>INDEX(resultados!$A$2:$ZZ$402, 258, MATCH($B$1, resultados!$A$1:$ZZ$1, 0))</f>
        <v/>
      </c>
      <c r="B264">
        <f>INDEX(resultados!$A$2:$ZZ$402, 258, MATCH($B$2, resultados!$A$1:$ZZ$1, 0))</f>
        <v/>
      </c>
      <c r="C264">
        <f>INDEX(resultados!$A$2:$ZZ$402, 258, MATCH($B$3, resultados!$A$1:$ZZ$1, 0))</f>
        <v/>
      </c>
    </row>
    <row r="265">
      <c r="A265">
        <f>INDEX(resultados!$A$2:$ZZ$402, 259, MATCH($B$1, resultados!$A$1:$ZZ$1, 0))</f>
        <v/>
      </c>
      <c r="B265">
        <f>INDEX(resultados!$A$2:$ZZ$402, 259, MATCH($B$2, resultados!$A$1:$ZZ$1, 0))</f>
        <v/>
      </c>
      <c r="C265">
        <f>INDEX(resultados!$A$2:$ZZ$402, 259, MATCH($B$3, resultados!$A$1:$ZZ$1, 0))</f>
        <v/>
      </c>
    </row>
    <row r="266">
      <c r="A266">
        <f>INDEX(resultados!$A$2:$ZZ$402, 260, MATCH($B$1, resultados!$A$1:$ZZ$1, 0))</f>
        <v/>
      </c>
      <c r="B266">
        <f>INDEX(resultados!$A$2:$ZZ$402, 260, MATCH($B$2, resultados!$A$1:$ZZ$1, 0))</f>
        <v/>
      </c>
      <c r="C266">
        <f>INDEX(resultados!$A$2:$ZZ$402, 260, MATCH($B$3, resultados!$A$1:$ZZ$1, 0))</f>
        <v/>
      </c>
    </row>
    <row r="267">
      <c r="A267">
        <f>INDEX(resultados!$A$2:$ZZ$402, 261, MATCH($B$1, resultados!$A$1:$ZZ$1, 0))</f>
        <v/>
      </c>
      <c r="B267">
        <f>INDEX(resultados!$A$2:$ZZ$402, 261, MATCH($B$2, resultados!$A$1:$ZZ$1, 0))</f>
        <v/>
      </c>
      <c r="C267">
        <f>INDEX(resultados!$A$2:$ZZ$402, 261, MATCH($B$3, resultados!$A$1:$ZZ$1, 0))</f>
        <v/>
      </c>
    </row>
    <row r="268">
      <c r="A268">
        <f>INDEX(resultados!$A$2:$ZZ$402, 262, MATCH($B$1, resultados!$A$1:$ZZ$1, 0))</f>
        <v/>
      </c>
      <c r="B268">
        <f>INDEX(resultados!$A$2:$ZZ$402, 262, MATCH($B$2, resultados!$A$1:$ZZ$1, 0))</f>
        <v/>
      </c>
      <c r="C268">
        <f>INDEX(resultados!$A$2:$ZZ$402, 262, MATCH($B$3, resultados!$A$1:$ZZ$1, 0))</f>
        <v/>
      </c>
    </row>
    <row r="269">
      <c r="A269">
        <f>INDEX(resultados!$A$2:$ZZ$402, 263, MATCH($B$1, resultados!$A$1:$ZZ$1, 0))</f>
        <v/>
      </c>
      <c r="B269">
        <f>INDEX(resultados!$A$2:$ZZ$402, 263, MATCH($B$2, resultados!$A$1:$ZZ$1, 0))</f>
        <v/>
      </c>
      <c r="C269">
        <f>INDEX(resultados!$A$2:$ZZ$402, 263, MATCH($B$3, resultados!$A$1:$ZZ$1, 0))</f>
        <v/>
      </c>
    </row>
    <row r="270">
      <c r="A270">
        <f>INDEX(resultados!$A$2:$ZZ$402, 264, MATCH($B$1, resultados!$A$1:$ZZ$1, 0))</f>
        <v/>
      </c>
      <c r="B270">
        <f>INDEX(resultados!$A$2:$ZZ$402, 264, MATCH($B$2, resultados!$A$1:$ZZ$1, 0))</f>
        <v/>
      </c>
      <c r="C270">
        <f>INDEX(resultados!$A$2:$ZZ$402, 264, MATCH($B$3, resultados!$A$1:$ZZ$1, 0))</f>
        <v/>
      </c>
    </row>
    <row r="271">
      <c r="A271">
        <f>INDEX(resultados!$A$2:$ZZ$402, 265, MATCH($B$1, resultados!$A$1:$ZZ$1, 0))</f>
        <v/>
      </c>
      <c r="B271">
        <f>INDEX(resultados!$A$2:$ZZ$402, 265, MATCH($B$2, resultados!$A$1:$ZZ$1, 0))</f>
        <v/>
      </c>
      <c r="C271">
        <f>INDEX(resultados!$A$2:$ZZ$402, 265, MATCH($B$3, resultados!$A$1:$ZZ$1, 0))</f>
        <v/>
      </c>
    </row>
    <row r="272">
      <c r="A272">
        <f>INDEX(resultados!$A$2:$ZZ$402, 266, MATCH($B$1, resultados!$A$1:$ZZ$1, 0))</f>
        <v/>
      </c>
      <c r="B272">
        <f>INDEX(resultados!$A$2:$ZZ$402, 266, MATCH($B$2, resultados!$A$1:$ZZ$1, 0))</f>
        <v/>
      </c>
      <c r="C272">
        <f>INDEX(resultados!$A$2:$ZZ$402, 266, MATCH($B$3, resultados!$A$1:$ZZ$1, 0))</f>
        <v/>
      </c>
    </row>
    <row r="273">
      <c r="A273">
        <f>INDEX(resultados!$A$2:$ZZ$402, 267, MATCH($B$1, resultados!$A$1:$ZZ$1, 0))</f>
        <v/>
      </c>
      <c r="B273">
        <f>INDEX(resultados!$A$2:$ZZ$402, 267, MATCH($B$2, resultados!$A$1:$ZZ$1, 0))</f>
        <v/>
      </c>
      <c r="C273">
        <f>INDEX(resultados!$A$2:$ZZ$402, 267, MATCH($B$3, resultados!$A$1:$ZZ$1, 0))</f>
        <v/>
      </c>
    </row>
    <row r="274">
      <c r="A274">
        <f>INDEX(resultados!$A$2:$ZZ$402, 268, MATCH($B$1, resultados!$A$1:$ZZ$1, 0))</f>
        <v/>
      </c>
      <c r="B274">
        <f>INDEX(resultados!$A$2:$ZZ$402, 268, MATCH($B$2, resultados!$A$1:$ZZ$1, 0))</f>
        <v/>
      </c>
      <c r="C274">
        <f>INDEX(resultados!$A$2:$ZZ$402, 268, MATCH($B$3, resultados!$A$1:$ZZ$1, 0))</f>
        <v/>
      </c>
    </row>
    <row r="275">
      <c r="A275">
        <f>INDEX(resultados!$A$2:$ZZ$402, 269, MATCH($B$1, resultados!$A$1:$ZZ$1, 0))</f>
        <v/>
      </c>
      <c r="B275">
        <f>INDEX(resultados!$A$2:$ZZ$402, 269, MATCH($B$2, resultados!$A$1:$ZZ$1, 0))</f>
        <v/>
      </c>
      <c r="C275">
        <f>INDEX(resultados!$A$2:$ZZ$402, 269, MATCH($B$3, resultados!$A$1:$ZZ$1, 0))</f>
        <v/>
      </c>
    </row>
    <row r="276">
      <c r="A276">
        <f>INDEX(resultados!$A$2:$ZZ$402, 270, MATCH($B$1, resultados!$A$1:$ZZ$1, 0))</f>
        <v/>
      </c>
      <c r="B276">
        <f>INDEX(resultados!$A$2:$ZZ$402, 270, MATCH($B$2, resultados!$A$1:$ZZ$1, 0))</f>
        <v/>
      </c>
      <c r="C276">
        <f>INDEX(resultados!$A$2:$ZZ$402, 270, MATCH($B$3, resultados!$A$1:$ZZ$1, 0))</f>
        <v/>
      </c>
    </row>
    <row r="277">
      <c r="A277">
        <f>INDEX(resultados!$A$2:$ZZ$402, 271, MATCH($B$1, resultados!$A$1:$ZZ$1, 0))</f>
        <v/>
      </c>
      <c r="B277">
        <f>INDEX(resultados!$A$2:$ZZ$402, 271, MATCH($B$2, resultados!$A$1:$ZZ$1, 0))</f>
        <v/>
      </c>
      <c r="C277">
        <f>INDEX(resultados!$A$2:$ZZ$402, 271, MATCH($B$3, resultados!$A$1:$ZZ$1, 0))</f>
        <v/>
      </c>
    </row>
    <row r="278">
      <c r="A278">
        <f>INDEX(resultados!$A$2:$ZZ$402, 272, MATCH($B$1, resultados!$A$1:$ZZ$1, 0))</f>
        <v/>
      </c>
      <c r="B278">
        <f>INDEX(resultados!$A$2:$ZZ$402, 272, MATCH($B$2, resultados!$A$1:$ZZ$1, 0))</f>
        <v/>
      </c>
      <c r="C278">
        <f>INDEX(resultados!$A$2:$ZZ$402, 272, MATCH($B$3, resultados!$A$1:$ZZ$1, 0))</f>
        <v/>
      </c>
    </row>
    <row r="279">
      <c r="A279">
        <f>INDEX(resultados!$A$2:$ZZ$402, 273, MATCH($B$1, resultados!$A$1:$ZZ$1, 0))</f>
        <v/>
      </c>
      <c r="B279">
        <f>INDEX(resultados!$A$2:$ZZ$402, 273, MATCH($B$2, resultados!$A$1:$ZZ$1, 0))</f>
        <v/>
      </c>
      <c r="C279">
        <f>INDEX(resultados!$A$2:$ZZ$402, 273, MATCH($B$3, resultados!$A$1:$ZZ$1, 0))</f>
        <v/>
      </c>
    </row>
    <row r="280">
      <c r="A280">
        <f>INDEX(resultados!$A$2:$ZZ$402, 274, MATCH($B$1, resultados!$A$1:$ZZ$1, 0))</f>
        <v/>
      </c>
      <c r="B280">
        <f>INDEX(resultados!$A$2:$ZZ$402, 274, MATCH($B$2, resultados!$A$1:$ZZ$1, 0))</f>
        <v/>
      </c>
      <c r="C280">
        <f>INDEX(resultados!$A$2:$ZZ$402, 274, MATCH($B$3, resultados!$A$1:$ZZ$1, 0))</f>
        <v/>
      </c>
    </row>
    <row r="281">
      <c r="A281">
        <f>INDEX(resultados!$A$2:$ZZ$402, 275, MATCH($B$1, resultados!$A$1:$ZZ$1, 0))</f>
        <v/>
      </c>
      <c r="B281">
        <f>INDEX(resultados!$A$2:$ZZ$402, 275, MATCH($B$2, resultados!$A$1:$ZZ$1, 0))</f>
        <v/>
      </c>
      <c r="C281">
        <f>INDEX(resultados!$A$2:$ZZ$402, 275, MATCH($B$3, resultados!$A$1:$ZZ$1, 0))</f>
        <v/>
      </c>
    </row>
    <row r="282">
      <c r="A282">
        <f>INDEX(resultados!$A$2:$ZZ$402, 276, MATCH($B$1, resultados!$A$1:$ZZ$1, 0))</f>
        <v/>
      </c>
      <c r="B282">
        <f>INDEX(resultados!$A$2:$ZZ$402, 276, MATCH($B$2, resultados!$A$1:$ZZ$1, 0))</f>
        <v/>
      </c>
      <c r="C282">
        <f>INDEX(resultados!$A$2:$ZZ$402, 276, MATCH($B$3, resultados!$A$1:$ZZ$1, 0))</f>
        <v/>
      </c>
    </row>
    <row r="283">
      <c r="A283">
        <f>INDEX(resultados!$A$2:$ZZ$402, 277, MATCH($B$1, resultados!$A$1:$ZZ$1, 0))</f>
        <v/>
      </c>
      <c r="B283">
        <f>INDEX(resultados!$A$2:$ZZ$402, 277, MATCH($B$2, resultados!$A$1:$ZZ$1, 0))</f>
        <v/>
      </c>
      <c r="C283">
        <f>INDEX(resultados!$A$2:$ZZ$402, 277, MATCH($B$3, resultados!$A$1:$ZZ$1, 0))</f>
        <v/>
      </c>
    </row>
    <row r="284">
      <c r="A284">
        <f>INDEX(resultados!$A$2:$ZZ$402, 278, MATCH($B$1, resultados!$A$1:$ZZ$1, 0))</f>
        <v/>
      </c>
      <c r="B284">
        <f>INDEX(resultados!$A$2:$ZZ$402, 278, MATCH($B$2, resultados!$A$1:$ZZ$1, 0))</f>
        <v/>
      </c>
      <c r="C284">
        <f>INDEX(resultados!$A$2:$ZZ$402, 278, MATCH($B$3, resultados!$A$1:$ZZ$1, 0))</f>
        <v/>
      </c>
    </row>
    <row r="285">
      <c r="A285">
        <f>INDEX(resultados!$A$2:$ZZ$402, 279, MATCH($B$1, resultados!$A$1:$ZZ$1, 0))</f>
        <v/>
      </c>
      <c r="B285">
        <f>INDEX(resultados!$A$2:$ZZ$402, 279, MATCH($B$2, resultados!$A$1:$ZZ$1, 0))</f>
        <v/>
      </c>
      <c r="C285">
        <f>INDEX(resultados!$A$2:$ZZ$402, 279, MATCH($B$3, resultados!$A$1:$ZZ$1, 0))</f>
        <v/>
      </c>
    </row>
    <row r="286">
      <c r="A286">
        <f>INDEX(resultados!$A$2:$ZZ$402, 280, MATCH($B$1, resultados!$A$1:$ZZ$1, 0))</f>
        <v/>
      </c>
      <c r="B286">
        <f>INDEX(resultados!$A$2:$ZZ$402, 280, MATCH($B$2, resultados!$A$1:$ZZ$1, 0))</f>
        <v/>
      </c>
      <c r="C286">
        <f>INDEX(resultados!$A$2:$ZZ$402, 280, MATCH($B$3, resultados!$A$1:$ZZ$1, 0))</f>
        <v/>
      </c>
    </row>
    <row r="287">
      <c r="A287">
        <f>INDEX(resultados!$A$2:$ZZ$402, 281, MATCH($B$1, resultados!$A$1:$ZZ$1, 0))</f>
        <v/>
      </c>
      <c r="B287">
        <f>INDEX(resultados!$A$2:$ZZ$402, 281, MATCH($B$2, resultados!$A$1:$ZZ$1, 0))</f>
        <v/>
      </c>
      <c r="C287">
        <f>INDEX(resultados!$A$2:$ZZ$402, 281, MATCH($B$3, resultados!$A$1:$ZZ$1, 0))</f>
        <v/>
      </c>
    </row>
    <row r="288">
      <c r="A288">
        <f>INDEX(resultados!$A$2:$ZZ$402, 282, MATCH($B$1, resultados!$A$1:$ZZ$1, 0))</f>
        <v/>
      </c>
      <c r="B288">
        <f>INDEX(resultados!$A$2:$ZZ$402, 282, MATCH($B$2, resultados!$A$1:$ZZ$1, 0))</f>
        <v/>
      </c>
      <c r="C288">
        <f>INDEX(resultados!$A$2:$ZZ$402, 282, MATCH($B$3, resultados!$A$1:$ZZ$1, 0))</f>
        <v/>
      </c>
    </row>
    <row r="289">
      <c r="A289">
        <f>INDEX(resultados!$A$2:$ZZ$402, 283, MATCH($B$1, resultados!$A$1:$ZZ$1, 0))</f>
        <v/>
      </c>
      <c r="B289">
        <f>INDEX(resultados!$A$2:$ZZ$402, 283, MATCH($B$2, resultados!$A$1:$ZZ$1, 0))</f>
        <v/>
      </c>
      <c r="C289">
        <f>INDEX(resultados!$A$2:$ZZ$402, 283, MATCH($B$3, resultados!$A$1:$ZZ$1, 0))</f>
        <v/>
      </c>
    </row>
    <row r="290">
      <c r="A290">
        <f>INDEX(resultados!$A$2:$ZZ$402, 284, MATCH($B$1, resultados!$A$1:$ZZ$1, 0))</f>
        <v/>
      </c>
      <c r="B290">
        <f>INDEX(resultados!$A$2:$ZZ$402, 284, MATCH($B$2, resultados!$A$1:$ZZ$1, 0))</f>
        <v/>
      </c>
      <c r="C290">
        <f>INDEX(resultados!$A$2:$ZZ$402, 284, MATCH($B$3, resultados!$A$1:$ZZ$1, 0))</f>
        <v/>
      </c>
    </row>
    <row r="291">
      <c r="A291">
        <f>INDEX(resultados!$A$2:$ZZ$402, 285, MATCH($B$1, resultados!$A$1:$ZZ$1, 0))</f>
        <v/>
      </c>
      <c r="B291">
        <f>INDEX(resultados!$A$2:$ZZ$402, 285, MATCH($B$2, resultados!$A$1:$ZZ$1, 0))</f>
        <v/>
      </c>
      <c r="C291">
        <f>INDEX(resultados!$A$2:$ZZ$402, 285, MATCH($B$3, resultados!$A$1:$ZZ$1, 0))</f>
        <v/>
      </c>
    </row>
    <row r="292">
      <c r="A292">
        <f>INDEX(resultados!$A$2:$ZZ$402, 286, MATCH($B$1, resultados!$A$1:$ZZ$1, 0))</f>
        <v/>
      </c>
      <c r="B292">
        <f>INDEX(resultados!$A$2:$ZZ$402, 286, MATCH($B$2, resultados!$A$1:$ZZ$1, 0))</f>
        <v/>
      </c>
      <c r="C292">
        <f>INDEX(resultados!$A$2:$ZZ$402, 286, MATCH($B$3, resultados!$A$1:$ZZ$1, 0))</f>
        <v/>
      </c>
    </row>
    <row r="293">
      <c r="A293">
        <f>INDEX(resultados!$A$2:$ZZ$402, 287, MATCH($B$1, resultados!$A$1:$ZZ$1, 0))</f>
        <v/>
      </c>
      <c r="B293">
        <f>INDEX(resultados!$A$2:$ZZ$402, 287, MATCH($B$2, resultados!$A$1:$ZZ$1, 0))</f>
        <v/>
      </c>
      <c r="C293">
        <f>INDEX(resultados!$A$2:$ZZ$402, 287, MATCH($B$3, resultados!$A$1:$ZZ$1, 0))</f>
        <v/>
      </c>
    </row>
    <row r="294">
      <c r="A294">
        <f>INDEX(resultados!$A$2:$ZZ$402, 288, MATCH($B$1, resultados!$A$1:$ZZ$1, 0))</f>
        <v/>
      </c>
      <c r="B294">
        <f>INDEX(resultados!$A$2:$ZZ$402, 288, MATCH($B$2, resultados!$A$1:$ZZ$1, 0))</f>
        <v/>
      </c>
      <c r="C294">
        <f>INDEX(resultados!$A$2:$ZZ$402, 288, MATCH($B$3, resultados!$A$1:$ZZ$1, 0))</f>
        <v/>
      </c>
    </row>
    <row r="295">
      <c r="A295">
        <f>INDEX(resultados!$A$2:$ZZ$402, 289, MATCH($B$1, resultados!$A$1:$ZZ$1, 0))</f>
        <v/>
      </c>
      <c r="B295">
        <f>INDEX(resultados!$A$2:$ZZ$402, 289, MATCH($B$2, resultados!$A$1:$ZZ$1, 0))</f>
        <v/>
      </c>
      <c r="C295">
        <f>INDEX(resultados!$A$2:$ZZ$402, 289, MATCH($B$3, resultados!$A$1:$ZZ$1, 0))</f>
        <v/>
      </c>
    </row>
    <row r="296">
      <c r="A296">
        <f>INDEX(resultados!$A$2:$ZZ$402, 290, MATCH($B$1, resultados!$A$1:$ZZ$1, 0))</f>
        <v/>
      </c>
      <c r="B296">
        <f>INDEX(resultados!$A$2:$ZZ$402, 290, MATCH($B$2, resultados!$A$1:$ZZ$1, 0))</f>
        <v/>
      </c>
      <c r="C296">
        <f>INDEX(resultados!$A$2:$ZZ$402, 290, MATCH($B$3, resultados!$A$1:$ZZ$1, 0))</f>
        <v/>
      </c>
    </row>
    <row r="297">
      <c r="A297">
        <f>INDEX(resultados!$A$2:$ZZ$402, 291, MATCH($B$1, resultados!$A$1:$ZZ$1, 0))</f>
        <v/>
      </c>
      <c r="B297">
        <f>INDEX(resultados!$A$2:$ZZ$402, 291, MATCH($B$2, resultados!$A$1:$ZZ$1, 0))</f>
        <v/>
      </c>
      <c r="C297">
        <f>INDEX(resultados!$A$2:$ZZ$402, 291, MATCH($B$3, resultados!$A$1:$ZZ$1, 0))</f>
        <v/>
      </c>
    </row>
    <row r="298">
      <c r="A298">
        <f>INDEX(resultados!$A$2:$ZZ$402, 292, MATCH($B$1, resultados!$A$1:$ZZ$1, 0))</f>
        <v/>
      </c>
      <c r="B298">
        <f>INDEX(resultados!$A$2:$ZZ$402, 292, MATCH($B$2, resultados!$A$1:$ZZ$1, 0))</f>
        <v/>
      </c>
      <c r="C298">
        <f>INDEX(resultados!$A$2:$ZZ$402, 292, MATCH($B$3, resultados!$A$1:$ZZ$1, 0))</f>
        <v/>
      </c>
    </row>
    <row r="299">
      <c r="A299">
        <f>INDEX(resultados!$A$2:$ZZ$402, 293, MATCH($B$1, resultados!$A$1:$ZZ$1, 0))</f>
        <v/>
      </c>
      <c r="B299">
        <f>INDEX(resultados!$A$2:$ZZ$402, 293, MATCH($B$2, resultados!$A$1:$ZZ$1, 0))</f>
        <v/>
      </c>
      <c r="C299">
        <f>INDEX(resultados!$A$2:$ZZ$402, 293, MATCH($B$3, resultados!$A$1:$ZZ$1, 0))</f>
        <v/>
      </c>
    </row>
    <row r="300">
      <c r="A300">
        <f>INDEX(resultados!$A$2:$ZZ$402, 294, MATCH($B$1, resultados!$A$1:$ZZ$1, 0))</f>
        <v/>
      </c>
      <c r="B300">
        <f>INDEX(resultados!$A$2:$ZZ$402, 294, MATCH($B$2, resultados!$A$1:$ZZ$1, 0))</f>
        <v/>
      </c>
      <c r="C300">
        <f>INDEX(resultados!$A$2:$ZZ$402, 294, MATCH($B$3, resultados!$A$1:$ZZ$1, 0))</f>
        <v/>
      </c>
    </row>
    <row r="301">
      <c r="A301">
        <f>INDEX(resultados!$A$2:$ZZ$402, 295, MATCH($B$1, resultados!$A$1:$ZZ$1, 0))</f>
        <v/>
      </c>
      <c r="B301">
        <f>INDEX(resultados!$A$2:$ZZ$402, 295, MATCH($B$2, resultados!$A$1:$ZZ$1, 0))</f>
        <v/>
      </c>
      <c r="C301">
        <f>INDEX(resultados!$A$2:$ZZ$402, 295, MATCH($B$3, resultados!$A$1:$ZZ$1, 0))</f>
        <v/>
      </c>
    </row>
    <row r="302">
      <c r="A302">
        <f>INDEX(resultados!$A$2:$ZZ$402, 296, MATCH($B$1, resultados!$A$1:$ZZ$1, 0))</f>
        <v/>
      </c>
      <c r="B302">
        <f>INDEX(resultados!$A$2:$ZZ$402, 296, MATCH($B$2, resultados!$A$1:$ZZ$1, 0))</f>
        <v/>
      </c>
      <c r="C302">
        <f>INDEX(resultados!$A$2:$ZZ$402, 296, MATCH($B$3, resultados!$A$1:$ZZ$1, 0))</f>
        <v/>
      </c>
    </row>
    <row r="303">
      <c r="A303">
        <f>INDEX(resultados!$A$2:$ZZ$402, 297, MATCH($B$1, resultados!$A$1:$ZZ$1, 0))</f>
        <v/>
      </c>
      <c r="B303">
        <f>INDEX(resultados!$A$2:$ZZ$402, 297, MATCH($B$2, resultados!$A$1:$ZZ$1, 0))</f>
        <v/>
      </c>
      <c r="C303">
        <f>INDEX(resultados!$A$2:$ZZ$402, 297, MATCH($B$3, resultados!$A$1:$ZZ$1, 0))</f>
        <v/>
      </c>
    </row>
    <row r="304">
      <c r="A304">
        <f>INDEX(resultados!$A$2:$ZZ$402, 298, MATCH($B$1, resultados!$A$1:$ZZ$1, 0))</f>
        <v/>
      </c>
      <c r="B304">
        <f>INDEX(resultados!$A$2:$ZZ$402, 298, MATCH($B$2, resultados!$A$1:$ZZ$1, 0))</f>
        <v/>
      </c>
      <c r="C304">
        <f>INDEX(resultados!$A$2:$ZZ$402, 298, MATCH($B$3, resultados!$A$1:$ZZ$1, 0))</f>
        <v/>
      </c>
    </row>
    <row r="305">
      <c r="A305">
        <f>INDEX(resultados!$A$2:$ZZ$402, 299, MATCH($B$1, resultados!$A$1:$ZZ$1, 0))</f>
        <v/>
      </c>
      <c r="B305">
        <f>INDEX(resultados!$A$2:$ZZ$402, 299, MATCH($B$2, resultados!$A$1:$ZZ$1, 0))</f>
        <v/>
      </c>
      <c r="C305">
        <f>INDEX(resultados!$A$2:$ZZ$402, 299, MATCH($B$3, resultados!$A$1:$ZZ$1, 0))</f>
        <v/>
      </c>
    </row>
    <row r="306">
      <c r="A306">
        <f>INDEX(resultados!$A$2:$ZZ$402, 300, MATCH($B$1, resultados!$A$1:$ZZ$1, 0))</f>
        <v/>
      </c>
      <c r="B306">
        <f>INDEX(resultados!$A$2:$ZZ$402, 300, MATCH($B$2, resultados!$A$1:$ZZ$1, 0))</f>
        <v/>
      </c>
      <c r="C306">
        <f>INDEX(resultados!$A$2:$ZZ$402, 300, MATCH($B$3, resultados!$A$1:$ZZ$1, 0))</f>
        <v/>
      </c>
    </row>
    <row r="307">
      <c r="A307">
        <f>INDEX(resultados!$A$2:$ZZ$402, 301, MATCH($B$1, resultados!$A$1:$ZZ$1, 0))</f>
        <v/>
      </c>
      <c r="B307">
        <f>INDEX(resultados!$A$2:$ZZ$402, 301, MATCH($B$2, resultados!$A$1:$ZZ$1, 0))</f>
        <v/>
      </c>
      <c r="C307">
        <f>INDEX(resultados!$A$2:$ZZ$402, 301, MATCH($B$3, resultados!$A$1:$ZZ$1, 0))</f>
        <v/>
      </c>
    </row>
    <row r="308">
      <c r="A308">
        <f>INDEX(resultados!$A$2:$ZZ$402, 302, MATCH($B$1, resultados!$A$1:$ZZ$1, 0))</f>
        <v/>
      </c>
      <c r="B308">
        <f>INDEX(resultados!$A$2:$ZZ$402, 302, MATCH($B$2, resultados!$A$1:$ZZ$1, 0))</f>
        <v/>
      </c>
      <c r="C308">
        <f>INDEX(resultados!$A$2:$ZZ$402, 302, MATCH($B$3, resultados!$A$1:$ZZ$1, 0))</f>
        <v/>
      </c>
    </row>
    <row r="309">
      <c r="A309">
        <f>INDEX(resultados!$A$2:$ZZ$402, 303, MATCH($B$1, resultados!$A$1:$ZZ$1, 0))</f>
        <v/>
      </c>
      <c r="B309">
        <f>INDEX(resultados!$A$2:$ZZ$402, 303, MATCH($B$2, resultados!$A$1:$ZZ$1, 0))</f>
        <v/>
      </c>
      <c r="C309">
        <f>INDEX(resultados!$A$2:$ZZ$402, 303, MATCH($B$3, resultados!$A$1:$ZZ$1, 0))</f>
        <v/>
      </c>
    </row>
    <row r="310">
      <c r="A310">
        <f>INDEX(resultados!$A$2:$ZZ$402, 304, MATCH($B$1, resultados!$A$1:$ZZ$1, 0))</f>
        <v/>
      </c>
      <c r="B310">
        <f>INDEX(resultados!$A$2:$ZZ$402, 304, MATCH($B$2, resultados!$A$1:$ZZ$1, 0))</f>
        <v/>
      </c>
      <c r="C310">
        <f>INDEX(resultados!$A$2:$ZZ$402, 304, MATCH($B$3, resultados!$A$1:$ZZ$1, 0))</f>
        <v/>
      </c>
    </row>
    <row r="311">
      <c r="A311">
        <f>INDEX(resultados!$A$2:$ZZ$402, 305, MATCH($B$1, resultados!$A$1:$ZZ$1, 0))</f>
        <v/>
      </c>
      <c r="B311">
        <f>INDEX(resultados!$A$2:$ZZ$402, 305, MATCH($B$2, resultados!$A$1:$ZZ$1, 0))</f>
        <v/>
      </c>
      <c r="C311">
        <f>INDEX(resultados!$A$2:$ZZ$402, 305, MATCH($B$3, resultados!$A$1:$ZZ$1, 0))</f>
        <v/>
      </c>
    </row>
    <row r="312">
      <c r="A312">
        <f>INDEX(resultados!$A$2:$ZZ$402, 306, MATCH($B$1, resultados!$A$1:$ZZ$1, 0))</f>
        <v/>
      </c>
      <c r="B312">
        <f>INDEX(resultados!$A$2:$ZZ$402, 306, MATCH($B$2, resultados!$A$1:$ZZ$1, 0))</f>
        <v/>
      </c>
      <c r="C312">
        <f>INDEX(resultados!$A$2:$ZZ$402, 306, MATCH($B$3, resultados!$A$1:$ZZ$1, 0))</f>
        <v/>
      </c>
    </row>
    <row r="313">
      <c r="A313">
        <f>INDEX(resultados!$A$2:$ZZ$402, 307, MATCH($B$1, resultados!$A$1:$ZZ$1, 0))</f>
        <v/>
      </c>
      <c r="B313">
        <f>INDEX(resultados!$A$2:$ZZ$402, 307, MATCH($B$2, resultados!$A$1:$ZZ$1, 0))</f>
        <v/>
      </c>
      <c r="C313">
        <f>INDEX(resultados!$A$2:$ZZ$402, 307, MATCH($B$3, resultados!$A$1:$ZZ$1, 0))</f>
        <v/>
      </c>
    </row>
    <row r="314">
      <c r="A314">
        <f>INDEX(resultados!$A$2:$ZZ$402, 308, MATCH($B$1, resultados!$A$1:$ZZ$1, 0))</f>
        <v/>
      </c>
      <c r="B314">
        <f>INDEX(resultados!$A$2:$ZZ$402, 308, MATCH($B$2, resultados!$A$1:$ZZ$1, 0))</f>
        <v/>
      </c>
      <c r="C314">
        <f>INDEX(resultados!$A$2:$ZZ$402, 308, MATCH($B$3, resultados!$A$1:$ZZ$1, 0))</f>
        <v/>
      </c>
    </row>
    <row r="315">
      <c r="A315">
        <f>INDEX(resultados!$A$2:$ZZ$402, 309, MATCH($B$1, resultados!$A$1:$ZZ$1, 0))</f>
        <v/>
      </c>
      <c r="B315">
        <f>INDEX(resultados!$A$2:$ZZ$402, 309, MATCH($B$2, resultados!$A$1:$ZZ$1, 0))</f>
        <v/>
      </c>
      <c r="C315">
        <f>INDEX(resultados!$A$2:$ZZ$402, 309, MATCH($B$3, resultados!$A$1:$ZZ$1, 0))</f>
        <v/>
      </c>
    </row>
    <row r="316">
      <c r="A316">
        <f>INDEX(resultados!$A$2:$ZZ$402, 310, MATCH($B$1, resultados!$A$1:$ZZ$1, 0))</f>
        <v/>
      </c>
      <c r="B316">
        <f>INDEX(resultados!$A$2:$ZZ$402, 310, MATCH($B$2, resultados!$A$1:$ZZ$1, 0))</f>
        <v/>
      </c>
      <c r="C316">
        <f>INDEX(resultados!$A$2:$ZZ$402, 310, MATCH($B$3, resultados!$A$1:$ZZ$1, 0))</f>
        <v/>
      </c>
    </row>
    <row r="317">
      <c r="A317">
        <f>INDEX(resultados!$A$2:$ZZ$402, 311, MATCH($B$1, resultados!$A$1:$ZZ$1, 0))</f>
        <v/>
      </c>
      <c r="B317">
        <f>INDEX(resultados!$A$2:$ZZ$402, 311, MATCH($B$2, resultados!$A$1:$ZZ$1, 0))</f>
        <v/>
      </c>
      <c r="C317">
        <f>INDEX(resultados!$A$2:$ZZ$402, 311, MATCH($B$3, resultados!$A$1:$ZZ$1, 0))</f>
        <v/>
      </c>
    </row>
    <row r="318">
      <c r="A318">
        <f>INDEX(resultados!$A$2:$ZZ$402, 312, MATCH($B$1, resultados!$A$1:$ZZ$1, 0))</f>
        <v/>
      </c>
      <c r="B318">
        <f>INDEX(resultados!$A$2:$ZZ$402, 312, MATCH($B$2, resultados!$A$1:$ZZ$1, 0))</f>
        <v/>
      </c>
      <c r="C318">
        <f>INDEX(resultados!$A$2:$ZZ$402, 312, MATCH($B$3, resultados!$A$1:$ZZ$1, 0))</f>
        <v/>
      </c>
    </row>
    <row r="319">
      <c r="A319">
        <f>INDEX(resultados!$A$2:$ZZ$402, 313, MATCH($B$1, resultados!$A$1:$ZZ$1, 0))</f>
        <v/>
      </c>
      <c r="B319">
        <f>INDEX(resultados!$A$2:$ZZ$402, 313, MATCH($B$2, resultados!$A$1:$ZZ$1, 0))</f>
        <v/>
      </c>
      <c r="C319">
        <f>INDEX(resultados!$A$2:$ZZ$402, 313, MATCH($B$3, resultados!$A$1:$ZZ$1, 0))</f>
        <v/>
      </c>
    </row>
    <row r="320">
      <c r="A320">
        <f>INDEX(resultados!$A$2:$ZZ$402, 314, MATCH($B$1, resultados!$A$1:$ZZ$1, 0))</f>
        <v/>
      </c>
      <c r="B320">
        <f>INDEX(resultados!$A$2:$ZZ$402, 314, MATCH($B$2, resultados!$A$1:$ZZ$1, 0))</f>
        <v/>
      </c>
      <c r="C320">
        <f>INDEX(resultados!$A$2:$ZZ$402, 314, MATCH($B$3, resultados!$A$1:$ZZ$1, 0))</f>
        <v/>
      </c>
    </row>
    <row r="321">
      <c r="A321">
        <f>INDEX(resultados!$A$2:$ZZ$402, 315, MATCH($B$1, resultados!$A$1:$ZZ$1, 0))</f>
        <v/>
      </c>
      <c r="B321">
        <f>INDEX(resultados!$A$2:$ZZ$402, 315, MATCH($B$2, resultados!$A$1:$ZZ$1, 0))</f>
        <v/>
      </c>
      <c r="C321">
        <f>INDEX(resultados!$A$2:$ZZ$402, 315, MATCH($B$3, resultados!$A$1:$ZZ$1, 0))</f>
        <v/>
      </c>
    </row>
    <row r="322">
      <c r="A322">
        <f>INDEX(resultados!$A$2:$ZZ$402, 316, MATCH($B$1, resultados!$A$1:$ZZ$1, 0))</f>
        <v/>
      </c>
      <c r="B322">
        <f>INDEX(resultados!$A$2:$ZZ$402, 316, MATCH($B$2, resultados!$A$1:$ZZ$1, 0))</f>
        <v/>
      </c>
      <c r="C322">
        <f>INDEX(resultados!$A$2:$ZZ$402, 316, MATCH($B$3, resultados!$A$1:$ZZ$1, 0))</f>
        <v/>
      </c>
    </row>
    <row r="323">
      <c r="A323">
        <f>INDEX(resultados!$A$2:$ZZ$402, 317, MATCH($B$1, resultados!$A$1:$ZZ$1, 0))</f>
        <v/>
      </c>
      <c r="B323">
        <f>INDEX(resultados!$A$2:$ZZ$402, 317, MATCH($B$2, resultados!$A$1:$ZZ$1, 0))</f>
        <v/>
      </c>
      <c r="C323">
        <f>INDEX(resultados!$A$2:$ZZ$402, 317, MATCH($B$3, resultados!$A$1:$ZZ$1, 0))</f>
        <v/>
      </c>
    </row>
    <row r="324">
      <c r="A324">
        <f>INDEX(resultados!$A$2:$ZZ$402, 318, MATCH($B$1, resultados!$A$1:$ZZ$1, 0))</f>
        <v/>
      </c>
      <c r="B324">
        <f>INDEX(resultados!$A$2:$ZZ$402, 318, MATCH($B$2, resultados!$A$1:$ZZ$1, 0))</f>
        <v/>
      </c>
      <c r="C324">
        <f>INDEX(resultados!$A$2:$ZZ$402, 318, MATCH($B$3, resultados!$A$1:$ZZ$1, 0))</f>
        <v/>
      </c>
    </row>
    <row r="325">
      <c r="A325">
        <f>INDEX(resultados!$A$2:$ZZ$402, 319, MATCH($B$1, resultados!$A$1:$ZZ$1, 0))</f>
        <v/>
      </c>
      <c r="B325">
        <f>INDEX(resultados!$A$2:$ZZ$402, 319, MATCH($B$2, resultados!$A$1:$ZZ$1, 0))</f>
        <v/>
      </c>
      <c r="C325">
        <f>INDEX(resultados!$A$2:$ZZ$402, 319, MATCH($B$3, resultados!$A$1:$ZZ$1, 0))</f>
        <v/>
      </c>
    </row>
    <row r="326">
      <c r="A326">
        <f>INDEX(resultados!$A$2:$ZZ$402, 320, MATCH($B$1, resultados!$A$1:$ZZ$1, 0))</f>
        <v/>
      </c>
      <c r="B326">
        <f>INDEX(resultados!$A$2:$ZZ$402, 320, MATCH($B$2, resultados!$A$1:$ZZ$1, 0))</f>
        <v/>
      </c>
      <c r="C326">
        <f>INDEX(resultados!$A$2:$ZZ$402, 320, MATCH($B$3, resultados!$A$1:$ZZ$1, 0))</f>
        <v/>
      </c>
    </row>
    <row r="327">
      <c r="A327">
        <f>INDEX(resultados!$A$2:$ZZ$402, 321, MATCH($B$1, resultados!$A$1:$ZZ$1, 0))</f>
        <v/>
      </c>
      <c r="B327">
        <f>INDEX(resultados!$A$2:$ZZ$402, 321, MATCH($B$2, resultados!$A$1:$ZZ$1, 0))</f>
        <v/>
      </c>
      <c r="C327">
        <f>INDEX(resultados!$A$2:$ZZ$402, 321, MATCH($B$3, resultados!$A$1:$ZZ$1, 0))</f>
        <v/>
      </c>
    </row>
    <row r="328">
      <c r="A328">
        <f>INDEX(resultados!$A$2:$ZZ$402, 322, MATCH($B$1, resultados!$A$1:$ZZ$1, 0))</f>
        <v/>
      </c>
      <c r="B328">
        <f>INDEX(resultados!$A$2:$ZZ$402, 322, MATCH($B$2, resultados!$A$1:$ZZ$1, 0))</f>
        <v/>
      </c>
      <c r="C328">
        <f>INDEX(resultados!$A$2:$ZZ$402, 322, MATCH($B$3, resultados!$A$1:$ZZ$1, 0))</f>
        <v/>
      </c>
    </row>
    <row r="329">
      <c r="A329">
        <f>INDEX(resultados!$A$2:$ZZ$402, 323, MATCH($B$1, resultados!$A$1:$ZZ$1, 0))</f>
        <v/>
      </c>
      <c r="B329">
        <f>INDEX(resultados!$A$2:$ZZ$402, 323, MATCH($B$2, resultados!$A$1:$ZZ$1, 0))</f>
        <v/>
      </c>
      <c r="C329">
        <f>INDEX(resultados!$A$2:$ZZ$402, 323, MATCH($B$3, resultados!$A$1:$ZZ$1, 0))</f>
        <v/>
      </c>
    </row>
    <row r="330">
      <c r="A330">
        <f>INDEX(resultados!$A$2:$ZZ$402, 324, MATCH($B$1, resultados!$A$1:$ZZ$1, 0))</f>
        <v/>
      </c>
      <c r="B330">
        <f>INDEX(resultados!$A$2:$ZZ$402, 324, MATCH($B$2, resultados!$A$1:$ZZ$1, 0))</f>
        <v/>
      </c>
      <c r="C330">
        <f>INDEX(resultados!$A$2:$ZZ$402, 324, MATCH($B$3, resultados!$A$1:$ZZ$1, 0))</f>
        <v/>
      </c>
    </row>
    <row r="331">
      <c r="A331">
        <f>INDEX(resultados!$A$2:$ZZ$402, 325, MATCH($B$1, resultados!$A$1:$ZZ$1, 0))</f>
        <v/>
      </c>
      <c r="B331">
        <f>INDEX(resultados!$A$2:$ZZ$402, 325, MATCH($B$2, resultados!$A$1:$ZZ$1, 0))</f>
        <v/>
      </c>
      <c r="C331">
        <f>INDEX(resultados!$A$2:$ZZ$402, 325, MATCH($B$3, resultados!$A$1:$ZZ$1, 0))</f>
        <v/>
      </c>
    </row>
    <row r="332">
      <c r="A332">
        <f>INDEX(resultados!$A$2:$ZZ$402, 326, MATCH($B$1, resultados!$A$1:$ZZ$1, 0))</f>
        <v/>
      </c>
      <c r="B332">
        <f>INDEX(resultados!$A$2:$ZZ$402, 326, MATCH($B$2, resultados!$A$1:$ZZ$1, 0))</f>
        <v/>
      </c>
      <c r="C332">
        <f>INDEX(resultados!$A$2:$ZZ$402, 326, MATCH($B$3, resultados!$A$1:$ZZ$1, 0))</f>
        <v/>
      </c>
    </row>
    <row r="333">
      <c r="A333">
        <f>INDEX(resultados!$A$2:$ZZ$402, 327, MATCH($B$1, resultados!$A$1:$ZZ$1, 0))</f>
        <v/>
      </c>
      <c r="B333">
        <f>INDEX(resultados!$A$2:$ZZ$402, 327, MATCH($B$2, resultados!$A$1:$ZZ$1, 0))</f>
        <v/>
      </c>
      <c r="C333">
        <f>INDEX(resultados!$A$2:$ZZ$402, 327, MATCH($B$3, resultados!$A$1:$ZZ$1, 0))</f>
        <v/>
      </c>
    </row>
    <row r="334">
      <c r="A334">
        <f>INDEX(resultados!$A$2:$ZZ$402, 328, MATCH($B$1, resultados!$A$1:$ZZ$1, 0))</f>
        <v/>
      </c>
      <c r="B334">
        <f>INDEX(resultados!$A$2:$ZZ$402, 328, MATCH($B$2, resultados!$A$1:$ZZ$1, 0))</f>
        <v/>
      </c>
      <c r="C334">
        <f>INDEX(resultados!$A$2:$ZZ$402, 328, MATCH($B$3, resultados!$A$1:$ZZ$1, 0))</f>
        <v/>
      </c>
    </row>
    <row r="335">
      <c r="A335">
        <f>INDEX(resultados!$A$2:$ZZ$402, 329, MATCH($B$1, resultados!$A$1:$ZZ$1, 0))</f>
        <v/>
      </c>
      <c r="B335">
        <f>INDEX(resultados!$A$2:$ZZ$402, 329, MATCH($B$2, resultados!$A$1:$ZZ$1, 0))</f>
        <v/>
      </c>
      <c r="C335">
        <f>INDEX(resultados!$A$2:$ZZ$402, 329, MATCH($B$3, resultados!$A$1:$ZZ$1, 0))</f>
        <v/>
      </c>
    </row>
    <row r="336">
      <c r="A336">
        <f>INDEX(resultados!$A$2:$ZZ$402, 330, MATCH($B$1, resultados!$A$1:$ZZ$1, 0))</f>
        <v/>
      </c>
      <c r="B336">
        <f>INDEX(resultados!$A$2:$ZZ$402, 330, MATCH($B$2, resultados!$A$1:$ZZ$1, 0))</f>
        <v/>
      </c>
      <c r="C336">
        <f>INDEX(resultados!$A$2:$ZZ$402, 330, MATCH($B$3, resultados!$A$1:$ZZ$1, 0))</f>
        <v/>
      </c>
    </row>
    <row r="337">
      <c r="A337">
        <f>INDEX(resultados!$A$2:$ZZ$402, 331, MATCH($B$1, resultados!$A$1:$ZZ$1, 0))</f>
        <v/>
      </c>
      <c r="B337">
        <f>INDEX(resultados!$A$2:$ZZ$402, 331, MATCH($B$2, resultados!$A$1:$ZZ$1, 0))</f>
        <v/>
      </c>
      <c r="C337">
        <f>INDEX(resultados!$A$2:$ZZ$402, 331, MATCH($B$3, resultados!$A$1:$ZZ$1, 0))</f>
        <v/>
      </c>
    </row>
    <row r="338">
      <c r="A338">
        <f>INDEX(resultados!$A$2:$ZZ$402, 332, MATCH($B$1, resultados!$A$1:$ZZ$1, 0))</f>
        <v/>
      </c>
      <c r="B338">
        <f>INDEX(resultados!$A$2:$ZZ$402, 332, MATCH($B$2, resultados!$A$1:$ZZ$1, 0))</f>
        <v/>
      </c>
      <c r="C338">
        <f>INDEX(resultados!$A$2:$ZZ$402, 332, MATCH($B$3, resultados!$A$1:$ZZ$1, 0))</f>
        <v/>
      </c>
    </row>
    <row r="339">
      <c r="A339">
        <f>INDEX(resultados!$A$2:$ZZ$402, 333, MATCH($B$1, resultados!$A$1:$ZZ$1, 0))</f>
        <v/>
      </c>
      <c r="B339">
        <f>INDEX(resultados!$A$2:$ZZ$402, 333, MATCH($B$2, resultados!$A$1:$ZZ$1, 0))</f>
        <v/>
      </c>
      <c r="C339">
        <f>INDEX(resultados!$A$2:$ZZ$402, 333, MATCH($B$3, resultados!$A$1:$ZZ$1, 0))</f>
        <v/>
      </c>
    </row>
    <row r="340">
      <c r="A340">
        <f>INDEX(resultados!$A$2:$ZZ$402, 334, MATCH($B$1, resultados!$A$1:$ZZ$1, 0))</f>
        <v/>
      </c>
      <c r="B340">
        <f>INDEX(resultados!$A$2:$ZZ$402, 334, MATCH($B$2, resultados!$A$1:$ZZ$1, 0))</f>
        <v/>
      </c>
      <c r="C340">
        <f>INDEX(resultados!$A$2:$ZZ$402, 334, MATCH($B$3, resultados!$A$1:$ZZ$1, 0))</f>
        <v/>
      </c>
    </row>
    <row r="341">
      <c r="A341">
        <f>INDEX(resultados!$A$2:$ZZ$402, 335, MATCH($B$1, resultados!$A$1:$ZZ$1, 0))</f>
        <v/>
      </c>
      <c r="B341">
        <f>INDEX(resultados!$A$2:$ZZ$402, 335, MATCH($B$2, resultados!$A$1:$ZZ$1, 0))</f>
        <v/>
      </c>
      <c r="C341">
        <f>INDEX(resultados!$A$2:$ZZ$402, 335, MATCH($B$3, resultados!$A$1:$ZZ$1, 0))</f>
        <v/>
      </c>
    </row>
    <row r="342">
      <c r="A342">
        <f>INDEX(resultados!$A$2:$ZZ$402, 336, MATCH($B$1, resultados!$A$1:$ZZ$1, 0))</f>
        <v/>
      </c>
      <c r="B342">
        <f>INDEX(resultados!$A$2:$ZZ$402, 336, MATCH($B$2, resultados!$A$1:$ZZ$1, 0))</f>
        <v/>
      </c>
      <c r="C342">
        <f>INDEX(resultados!$A$2:$ZZ$402, 336, MATCH($B$3, resultados!$A$1:$ZZ$1, 0))</f>
        <v/>
      </c>
    </row>
    <row r="343">
      <c r="A343">
        <f>INDEX(resultados!$A$2:$ZZ$402, 337, MATCH($B$1, resultados!$A$1:$ZZ$1, 0))</f>
        <v/>
      </c>
      <c r="B343">
        <f>INDEX(resultados!$A$2:$ZZ$402, 337, MATCH($B$2, resultados!$A$1:$ZZ$1, 0))</f>
        <v/>
      </c>
      <c r="C343">
        <f>INDEX(resultados!$A$2:$ZZ$402, 337, MATCH($B$3, resultados!$A$1:$ZZ$1, 0))</f>
        <v/>
      </c>
    </row>
    <row r="344">
      <c r="A344">
        <f>INDEX(resultados!$A$2:$ZZ$402, 338, MATCH($B$1, resultados!$A$1:$ZZ$1, 0))</f>
        <v/>
      </c>
      <c r="B344">
        <f>INDEX(resultados!$A$2:$ZZ$402, 338, MATCH($B$2, resultados!$A$1:$ZZ$1, 0))</f>
        <v/>
      </c>
      <c r="C344">
        <f>INDEX(resultados!$A$2:$ZZ$402, 338, MATCH($B$3, resultados!$A$1:$ZZ$1, 0))</f>
        <v/>
      </c>
    </row>
    <row r="345">
      <c r="A345">
        <f>INDEX(resultados!$A$2:$ZZ$402, 339, MATCH($B$1, resultados!$A$1:$ZZ$1, 0))</f>
        <v/>
      </c>
      <c r="B345">
        <f>INDEX(resultados!$A$2:$ZZ$402, 339, MATCH($B$2, resultados!$A$1:$ZZ$1, 0))</f>
        <v/>
      </c>
      <c r="C345">
        <f>INDEX(resultados!$A$2:$ZZ$402, 339, MATCH($B$3, resultados!$A$1:$ZZ$1, 0))</f>
        <v/>
      </c>
    </row>
    <row r="346">
      <c r="A346">
        <f>INDEX(resultados!$A$2:$ZZ$402, 340, MATCH($B$1, resultados!$A$1:$ZZ$1, 0))</f>
        <v/>
      </c>
      <c r="B346">
        <f>INDEX(resultados!$A$2:$ZZ$402, 340, MATCH($B$2, resultados!$A$1:$ZZ$1, 0))</f>
        <v/>
      </c>
      <c r="C346">
        <f>INDEX(resultados!$A$2:$ZZ$402, 340, MATCH($B$3, resultados!$A$1:$ZZ$1, 0))</f>
        <v/>
      </c>
    </row>
    <row r="347">
      <c r="A347">
        <f>INDEX(resultados!$A$2:$ZZ$402, 341, MATCH($B$1, resultados!$A$1:$ZZ$1, 0))</f>
        <v/>
      </c>
      <c r="B347">
        <f>INDEX(resultados!$A$2:$ZZ$402, 341, MATCH($B$2, resultados!$A$1:$ZZ$1, 0))</f>
        <v/>
      </c>
      <c r="C347">
        <f>INDEX(resultados!$A$2:$ZZ$402, 341, MATCH($B$3, resultados!$A$1:$ZZ$1, 0))</f>
        <v/>
      </c>
    </row>
    <row r="348">
      <c r="A348">
        <f>INDEX(resultados!$A$2:$ZZ$402, 342, MATCH($B$1, resultados!$A$1:$ZZ$1, 0))</f>
        <v/>
      </c>
      <c r="B348">
        <f>INDEX(resultados!$A$2:$ZZ$402, 342, MATCH($B$2, resultados!$A$1:$ZZ$1, 0))</f>
        <v/>
      </c>
      <c r="C348">
        <f>INDEX(resultados!$A$2:$ZZ$402, 342, MATCH($B$3, resultados!$A$1:$ZZ$1, 0))</f>
        <v/>
      </c>
    </row>
    <row r="349">
      <c r="A349">
        <f>INDEX(resultados!$A$2:$ZZ$402, 343, MATCH($B$1, resultados!$A$1:$ZZ$1, 0))</f>
        <v/>
      </c>
      <c r="B349">
        <f>INDEX(resultados!$A$2:$ZZ$402, 343, MATCH($B$2, resultados!$A$1:$ZZ$1, 0))</f>
        <v/>
      </c>
      <c r="C349">
        <f>INDEX(resultados!$A$2:$ZZ$402, 343, MATCH($B$3, resultados!$A$1:$ZZ$1, 0))</f>
        <v/>
      </c>
    </row>
    <row r="350">
      <c r="A350">
        <f>INDEX(resultados!$A$2:$ZZ$402, 344, MATCH($B$1, resultados!$A$1:$ZZ$1, 0))</f>
        <v/>
      </c>
      <c r="B350">
        <f>INDEX(resultados!$A$2:$ZZ$402, 344, MATCH($B$2, resultados!$A$1:$ZZ$1, 0))</f>
        <v/>
      </c>
      <c r="C350">
        <f>INDEX(resultados!$A$2:$ZZ$402, 344, MATCH($B$3, resultados!$A$1:$ZZ$1, 0))</f>
        <v/>
      </c>
    </row>
    <row r="351">
      <c r="A351">
        <f>INDEX(resultados!$A$2:$ZZ$402, 345, MATCH($B$1, resultados!$A$1:$ZZ$1, 0))</f>
        <v/>
      </c>
      <c r="B351">
        <f>INDEX(resultados!$A$2:$ZZ$402, 345, MATCH($B$2, resultados!$A$1:$ZZ$1, 0))</f>
        <v/>
      </c>
      <c r="C351">
        <f>INDEX(resultados!$A$2:$ZZ$402, 345, MATCH($B$3, resultados!$A$1:$ZZ$1, 0))</f>
        <v/>
      </c>
    </row>
    <row r="352">
      <c r="A352">
        <f>INDEX(resultados!$A$2:$ZZ$402, 346, MATCH($B$1, resultados!$A$1:$ZZ$1, 0))</f>
        <v/>
      </c>
      <c r="B352">
        <f>INDEX(resultados!$A$2:$ZZ$402, 346, MATCH($B$2, resultados!$A$1:$ZZ$1, 0))</f>
        <v/>
      </c>
      <c r="C352">
        <f>INDEX(resultados!$A$2:$ZZ$402, 346, MATCH($B$3, resultados!$A$1:$ZZ$1, 0))</f>
        <v/>
      </c>
    </row>
    <row r="353">
      <c r="A353">
        <f>INDEX(resultados!$A$2:$ZZ$402, 347, MATCH($B$1, resultados!$A$1:$ZZ$1, 0))</f>
        <v/>
      </c>
      <c r="B353">
        <f>INDEX(resultados!$A$2:$ZZ$402, 347, MATCH($B$2, resultados!$A$1:$ZZ$1, 0))</f>
        <v/>
      </c>
      <c r="C353">
        <f>INDEX(resultados!$A$2:$ZZ$402, 347, MATCH($B$3, resultados!$A$1:$ZZ$1, 0))</f>
        <v/>
      </c>
    </row>
    <row r="354">
      <c r="A354">
        <f>INDEX(resultados!$A$2:$ZZ$402, 348, MATCH($B$1, resultados!$A$1:$ZZ$1, 0))</f>
        <v/>
      </c>
      <c r="B354">
        <f>INDEX(resultados!$A$2:$ZZ$402, 348, MATCH($B$2, resultados!$A$1:$ZZ$1, 0))</f>
        <v/>
      </c>
      <c r="C354">
        <f>INDEX(resultados!$A$2:$ZZ$402, 348, MATCH($B$3, resultados!$A$1:$ZZ$1, 0))</f>
        <v/>
      </c>
    </row>
    <row r="355">
      <c r="A355">
        <f>INDEX(resultados!$A$2:$ZZ$402, 349, MATCH($B$1, resultados!$A$1:$ZZ$1, 0))</f>
        <v/>
      </c>
      <c r="B355">
        <f>INDEX(resultados!$A$2:$ZZ$402, 349, MATCH($B$2, resultados!$A$1:$ZZ$1, 0))</f>
        <v/>
      </c>
      <c r="C355">
        <f>INDEX(resultados!$A$2:$ZZ$402, 349, MATCH($B$3, resultados!$A$1:$ZZ$1, 0))</f>
        <v/>
      </c>
    </row>
    <row r="356">
      <c r="A356">
        <f>INDEX(resultados!$A$2:$ZZ$402, 350, MATCH($B$1, resultados!$A$1:$ZZ$1, 0))</f>
        <v/>
      </c>
      <c r="B356">
        <f>INDEX(resultados!$A$2:$ZZ$402, 350, MATCH($B$2, resultados!$A$1:$ZZ$1, 0))</f>
        <v/>
      </c>
      <c r="C356">
        <f>INDEX(resultados!$A$2:$ZZ$402, 350, MATCH($B$3, resultados!$A$1:$ZZ$1, 0))</f>
        <v/>
      </c>
    </row>
    <row r="357">
      <c r="A357">
        <f>INDEX(resultados!$A$2:$ZZ$402, 351, MATCH($B$1, resultados!$A$1:$ZZ$1, 0))</f>
        <v/>
      </c>
      <c r="B357">
        <f>INDEX(resultados!$A$2:$ZZ$402, 351, MATCH($B$2, resultados!$A$1:$ZZ$1, 0))</f>
        <v/>
      </c>
      <c r="C357">
        <f>INDEX(resultados!$A$2:$ZZ$402, 351, MATCH($B$3, resultados!$A$1:$ZZ$1, 0))</f>
        <v/>
      </c>
    </row>
    <row r="358">
      <c r="A358">
        <f>INDEX(resultados!$A$2:$ZZ$402, 352, MATCH($B$1, resultados!$A$1:$ZZ$1, 0))</f>
        <v/>
      </c>
      <c r="B358">
        <f>INDEX(resultados!$A$2:$ZZ$402, 352, MATCH($B$2, resultados!$A$1:$ZZ$1, 0))</f>
        <v/>
      </c>
      <c r="C358">
        <f>INDEX(resultados!$A$2:$ZZ$402, 352, MATCH($B$3, resultados!$A$1:$ZZ$1, 0))</f>
        <v/>
      </c>
    </row>
    <row r="359">
      <c r="A359">
        <f>INDEX(resultados!$A$2:$ZZ$402, 353, MATCH($B$1, resultados!$A$1:$ZZ$1, 0))</f>
        <v/>
      </c>
      <c r="B359">
        <f>INDEX(resultados!$A$2:$ZZ$402, 353, MATCH($B$2, resultados!$A$1:$ZZ$1, 0))</f>
        <v/>
      </c>
      <c r="C359">
        <f>INDEX(resultados!$A$2:$ZZ$402, 353, MATCH($B$3, resultados!$A$1:$ZZ$1, 0))</f>
        <v/>
      </c>
    </row>
    <row r="360">
      <c r="A360">
        <f>INDEX(resultados!$A$2:$ZZ$402, 354, MATCH($B$1, resultados!$A$1:$ZZ$1, 0))</f>
        <v/>
      </c>
      <c r="B360">
        <f>INDEX(resultados!$A$2:$ZZ$402, 354, MATCH($B$2, resultados!$A$1:$ZZ$1, 0))</f>
        <v/>
      </c>
      <c r="C360">
        <f>INDEX(resultados!$A$2:$ZZ$402, 354, MATCH($B$3, resultados!$A$1:$ZZ$1, 0))</f>
        <v/>
      </c>
    </row>
    <row r="361">
      <c r="A361">
        <f>INDEX(resultados!$A$2:$ZZ$402, 355, MATCH($B$1, resultados!$A$1:$ZZ$1, 0))</f>
        <v/>
      </c>
      <c r="B361">
        <f>INDEX(resultados!$A$2:$ZZ$402, 355, MATCH($B$2, resultados!$A$1:$ZZ$1, 0))</f>
        <v/>
      </c>
      <c r="C361">
        <f>INDEX(resultados!$A$2:$ZZ$402, 355, MATCH($B$3, resultados!$A$1:$ZZ$1, 0))</f>
        <v/>
      </c>
    </row>
    <row r="362">
      <c r="A362">
        <f>INDEX(resultados!$A$2:$ZZ$402, 356, MATCH($B$1, resultados!$A$1:$ZZ$1, 0))</f>
        <v/>
      </c>
      <c r="B362">
        <f>INDEX(resultados!$A$2:$ZZ$402, 356, MATCH($B$2, resultados!$A$1:$ZZ$1, 0))</f>
        <v/>
      </c>
      <c r="C362">
        <f>INDEX(resultados!$A$2:$ZZ$402, 356, MATCH($B$3, resultados!$A$1:$ZZ$1, 0))</f>
        <v/>
      </c>
    </row>
    <row r="363">
      <c r="A363">
        <f>INDEX(resultados!$A$2:$ZZ$402, 357, MATCH($B$1, resultados!$A$1:$ZZ$1, 0))</f>
        <v/>
      </c>
      <c r="B363">
        <f>INDEX(resultados!$A$2:$ZZ$402, 357, MATCH($B$2, resultados!$A$1:$ZZ$1, 0))</f>
        <v/>
      </c>
      <c r="C363">
        <f>INDEX(resultados!$A$2:$ZZ$402, 357, MATCH($B$3, resultados!$A$1:$ZZ$1, 0))</f>
        <v/>
      </c>
    </row>
    <row r="364">
      <c r="A364">
        <f>INDEX(resultados!$A$2:$ZZ$402, 358, MATCH($B$1, resultados!$A$1:$ZZ$1, 0))</f>
        <v/>
      </c>
      <c r="B364">
        <f>INDEX(resultados!$A$2:$ZZ$402, 358, MATCH($B$2, resultados!$A$1:$ZZ$1, 0))</f>
        <v/>
      </c>
      <c r="C364">
        <f>INDEX(resultados!$A$2:$ZZ$402, 358, MATCH($B$3, resultados!$A$1:$ZZ$1, 0))</f>
        <v/>
      </c>
    </row>
    <row r="365">
      <c r="A365">
        <f>INDEX(resultados!$A$2:$ZZ$402, 359, MATCH($B$1, resultados!$A$1:$ZZ$1, 0))</f>
        <v/>
      </c>
      <c r="B365">
        <f>INDEX(resultados!$A$2:$ZZ$402, 359, MATCH($B$2, resultados!$A$1:$ZZ$1, 0))</f>
        <v/>
      </c>
      <c r="C365">
        <f>INDEX(resultados!$A$2:$ZZ$402, 359, MATCH($B$3, resultados!$A$1:$ZZ$1, 0))</f>
        <v/>
      </c>
    </row>
    <row r="366">
      <c r="A366">
        <f>INDEX(resultados!$A$2:$ZZ$402, 360, MATCH($B$1, resultados!$A$1:$ZZ$1, 0))</f>
        <v/>
      </c>
      <c r="B366">
        <f>INDEX(resultados!$A$2:$ZZ$402, 360, MATCH($B$2, resultados!$A$1:$ZZ$1, 0))</f>
        <v/>
      </c>
      <c r="C366">
        <f>INDEX(resultados!$A$2:$ZZ$402, 360, MATCH($B$3, resultados!$A$1:$ZZ$1, 0))</f>
        <v/>
      </c>
    </row>
    <row r="367">
      <c r="A367">
        <f>INDEX(resultados!$A$2:$ZZ$402, 361, MATCH($B$1, resultados!$A$1:$ZZ$1, 0))</f>
        <v/>
      </c>
      <c r="B367">
        <f>INDEX(resultados!$A$2:$ZZ$402, 361, MATCH($B$2, resultados!$A$1:$ZZ$1, 0))</f>
        <v/>
      </c>
      <c r="C367">
        <f>INDEX(resultados!$A$2:$ZZ$402, 361, MATCH($B$3, resultados!$A$1:$ZZ$1, 0))</f>
        <v/>
      </c>
    </row>
    <row r="368">
      <c r="A368">
        <f>INDEX(resultados!$A$2:$ZZ$402, 362, MATCH($B$1, resultados!$A$1:$ZZ$1, 0))</f>
        <v/>
      </c>
      <c r="B368">
        <f>INDEX(resultados!$A$2:$ZZ$402, 362, MATCH($B$2, resultados!$A$1:$ZZ$1, 0))</f>
        <v/>
      </c>
      <c r="C368">
        <f>INDEX(resultados!$A$2:$ZZ$402, 362, MATCH($B$3, resultados!$A$1:$ZZ$1, 0))</f>
        <v/>
      </c>
    </row>
    <row r="369">
      <c r="A369">
        <f>INDEX(resultados!$A$2:$ZZ$402, 363, MATCH($B$1, resultados!$A$1:$ZZ$1, 0))</f>
        <v/>
      </c>
      <c r="B369">
        <f>INDEX(resultados!$A$2:$ZZ$402, 363, MATCH($B$2, resultados!$A$1:$ZZ$1, 0))</f>
        <v/>
      </c>
      <c r="C369">
        <f>INDEX(resultados!$A$2:$ZZ$402, 363, MATCH($B$3, resultados!$A$1:$ZZ$1, 0))</f>
        <v/>
      </c>
    </row>
    <row r="370">
      <c r="A370">
        <f>INDEX(resultados!$A$2:$ZZ$402, 364, MATCH($B$1, resultados!$A$1:$ZZ$1, 0))</f>
        <v/>
      </c>
      <c r="B370">
        <f>INDEX(resultados!$A$2:$ZZ$402, 364, MATCH($B$2, resultados!$A$1:$ZZ$1, 0))</f>
        <v/>
      </c>
      <c r="C370">
        <f>INDEX(resultados!$A$2:$ZZ$402, 364, MATCH($B$3, resultados!$A$1:$ZZ$1, 0))</f>
        <v/>
      </c>
    </row>
    <row r="371">
      <c r="A371">
        <f>INDEX(resultados!$A$2:$ZZ$402, 365, MATCH($B$1, resultados!$A$1:$ZZ$1, 0))</f>
        <v/>
      </c>
      <c r="B371">
        <f>INDEX(resultados!$A$2:$ZZ$402, 365, MATCH($B$2, resultados!$A$1:$ZZ$1, 0))</f>
        <v/>
      </c>
      <c r="C371">
        <f>INDEX(resultados!$A$2:$ZZ$402, 365, MATCH($B$3, resultados!$A$1:$ZZ$1, 0))</f>
        <v/>
      </c>
    </row>
    <row r="372">
      <c r="A372">
        <f>INDEX(resultados!$A$2:$ZZ$402, 366, MATCH($B$1, resultados!$A$1:$ZZ$1, 0))</f>
        <v/>
      </c>
      <c r="B372">
        <f>INDEX(resultados!$A$2:$ZZ$402, 366, MATCH($B$2, resultados!$A$1:$ZZ$1, 0))</f>
        <v/>
      </c>
      <c r="C372">
        <f>INDEX(resultados!$A$2:$ZZ$402, 366, MATCH($B$3, resultados!$A$1:$ZZ$1, 0))</f>
        <v/>
      </c>
    </row>
    <row r="373">
      <c r="A373">
        <f>INDEX(resultados!$A$2:$ZZ$402, 367, MATCH($B$1, resultados!$A$1:$ZZ$1, 0))</f>
        <v/>
      </c>
      <c r="B373">
        <f>INDEX(resultados!$A$2:$ZZ$402, 367, MATCH($B$2, resultados!$A$1:$ZZ$1, 0))</f>
        <v/>
      </c>
      <c r="C373">
        <f>INDEX(resultados!$A$2:$ZZ$402, 367, MATCH($B$3, resultados!$A$1:$ZZ$1, 0))</f>
        <v/>
      </c>
    </row>
    <row r="374">
      <c r="A374">
        <f>INDEX(resultados!$A$2:$ZZ$402, 368, MATCH($B$1, resultados!$A$1:$ZZ$1, 0))</f>
        <v/>
      </c>
      <c r="B374">
        <f>INDEX(resultados!$A$2:$ZZ$402, 368, MATCH($B$2, resultados!$A$1:$ZZ$1, 0))</f>
        <v/>
      </c>
      <c r="C374">
        <f>INDEX(resultados!$A$2:$ZZ$402, 368, MATCH($B$3, resultados!$A$1:$ZZ$1, 0))</f>
        <v/>
      </c>
    </row>
    <row r="375">
      <c r="A375">
        <f>INDEX(resultados!$A$2:$ZZ$402, 369, MATCH($B$1, resultados!$A$1:$ZZ$1, 0))</f>
        <v/>
      </c>
      <c r="B375">
        <f>INDEX(resultados!$A$2:$ZZ$402, 369, MATCH($B$2, resultados!$A$1:$ZZ$1, 0))</f>
        <v/>
      </c>
      <c r="C375">
        <f>INDEX(resultados!$A$2:$ZZ$402, 369, MATCH($B$3, resultados!$A$1:$ZZ$1, 0))</f>
        <v/>
      </c>
    </row>
    <row r="376">
      <c r="A376">
        <f>INDEX(resultados!$A$2:$ZZ$402, 370, MATCH($B$1, resultados!$A$1:$ZZ$1, 0))</f>
        <v/>
      </c>
      <c r="B376">
        <f>INDEX(resultados!$A$2:$ZZ$402, 370, MATCH($B$2, resultados!$A$1:$ZZ$1, 0))</f>
        <v/>
      </c>
      <c r="C376">
        <f>INDEX(resultados!$A$2:$ZZ$402, 370, MATCH($B$3, resultados!$A$1:$ZZ$1, 0))</f>
        <v/>
      </c>
    </row>
    <row r="377">
      <c r="A377">
        <f>INDEX(resultados!$A$2:$ZZ$402, 371, MATCH($B$1, resultados!$A$1:$ZZ$1, 0))</f>
        <v/>
      </c>
      <c r="B377">
        <f>INDEX(resultados!$A$2:$ZZ$402, 371, MATCH($B$2, resultados!$A$1:$ZZ$1, 0))</f>
        <v/>
      </c>
      <c r="C377">
        <f>INDEX(resultados!$A$2:$ZZ$402, 371, MATCH($B$3, resultados!$A$1:$ZZ$1, 0))</f>
        <v/>
      </c>
    </row>
    <row r="378">
      <c r="A378">
        <f>INDEX(resultados!$A$2:$ZZ$402, 372, MATCH($B$1, resultados!$A$1:$ZZ$1, 0))</f>
        <v/>
      </c>
      <c r="B378">
        <f>INDEX(resultados!$A$2:$ZZ$402, 372, MATCH($B$2, resultados!$A$1:$ZZ$1, 0))</f>
        <v/>
      </c>
      <c r="C378">
        <f>INDEX(resultados!$A$2:$ZZ$402, 372, MATCH($B$3, resultados!$A$1:$ZZ$1, 0))</f>
        <v/>
      </c>
    </row>
    <row r="379">
      <c r="A379">
        <f>INDEX(resultados!$A$2:$ZZ$402, 373, MATCH($B$1, resultados!$A$1:$ZZ$1, 0))</f>
        <v/>
      </c>
      <c r="B379">
        <f>INDEX(resultados!$A$2:$ZZ$402, 373, MATCH($B$2, resultados!$A$1:$ZZ$1, 0))</f>
        <v/>
      </c>
      <c r="C379">
        <f>INDEX(resultados!$A$2:$ZZ$402, 373, MATCH($B$3, resultados!$A$1:$ZZ$1, 0))</f>
        <v/>
      </c>
    </row>
    <row r="380">
      <c r="A380">
        <f>INDEX(resultados!$A$2:$ZZ$402, 374, MATCH($B$1, resultados!$A$1:$ZZ$1, 0))</f>
        <v/>
      </c>
      <c r="B380">
        <f>INDEX(resultados!$A$2:$ZZ$402, 374, MATCH($B$2, resultados!$A$1:$ZZ$1, 0))</f>
        <v/>
      </c>
      <c r="C380">
        <f>INDEX(resultados!$A$2:$ZZ$402, 374, MATCH($B$3, resultados!$A$1:$ZZ$1, 0))</f>
        <v/>
      </c>
    </row>
    <row r="381">
      <c r="A381">
        <f>INDEX(resultados!$A$2:$ZZ$402, 375, MATCH($B$1, resultados!$A$1:$ZZ$1, 0))</f>
        <v/>
      </c>
      <c r="B381">
        <f>INDEX(resultados!$A$2:$ZZ$402, 375, MATCH($B$2, resultados!$A$1:$ZZ$1, 0))</f>
        <v/>
      </c>
      <c r="C381">
        <f>INDEX(resultados!$A$2:$ZZ$402, 375, MATCH($B$3, resultados!$A$1:$ZZ$1, 0))</f>
        <v/>
      </c>
    </row>
    <row r="382">
      <c r="A382">
        <f>INDEX(resultados!$A$2:$ZZ$402, 376, MATCH($B$1, resultados!$A$1:$ZZ$1, 0))</f>
        <v/>
      </c>
      <c r="B382">
        <f>INDEX(resultados!$A$2:$ZZ$402, 376, MATCH($B$2, resultados!$A$1:$ZZ$1, 0))</f>
        <v/>
      </c>
      <c r="C382">
        <f>INDEX(resultados!$A$2:$ZZ$402, 376, MATCH($B$3, resultados!$A$1:$ZZ$1, 0))</f>
        <v/>
      </c>
    </row>
    <row r="383">
      <c r="A383">
        <f>INDEX(resultados!$A$2:$ZZ$402, 377, MATCH($B$1, resultados!$A$1:$ZZ$1, 0))</f>
        <v/>
      </c>
      <c r="B383">
        <f>INDEX(resultados!$A$2:$ZZ$402, 377, MATCH($B$2, resultados!$A$1:$ZZ$1, 0))</f>
        <v/>
      </c>
      <c r="C383">
        <f>INDEX(resultados!$A$2:$ZZ$402, 377, MATCH($B$3, resultados!$A$1:$ZZ$1, 0))</f>
        <v/>
      </c>
    </row>
    <row r="384">
      <c r="A384">
        <f>INDEX(resultados!$A$2:$ZZ$402, 378, MATCH($B$1, resultados!$A$1:$ZZ$1, 0))</f>
        <v/>
      </c>
      <c r="B384">
        <f>INDEX(resultados!$A$2:$ZZ$402, 378, MATCH($B$2, resultados!$A$1:$ZZ$1, 0))</f>
        <v/>
      </c>
      <c r="C384">
        <f>INDEX(resultados!$A$2:$ZZ$402, 378, MATCH($B$3, resultados!$A$1:$ZZ$1, 0))</f>
        <v/>
      </c>
    </row>
    <row r="385">
      <c r="A385">
        <f>INDEX(resultados!$A$2:$ZZ$402, 379, MATCH($B$1, resultados!$A$1:$ZZ$1, 0))</f>
        <v/>
      </c>
      <c r="B385">
        <f>INDEX(resultados!$A$2:$ZZ$402, 379, MATCH($B$2, resultados!$A$1:$ZZ$1, 0))</f>
        <v/>
      </c>
      <c r="C385">
        <f>INDEX(resultados!$A$2:$ZZ$402, 379, MATCH($B$3, resultados!$A$1:$ZZ$1, 0))</f>
        <v/>
      </c>
    </row>
    <row r="386">
      <c r="A386">
        <f>INDEX(resultados!$A$2:$ZZ$402, 380, MATCH($B$1, resultados!$A$1:$ZZ$1, 0))</f>
        <v/>
      </c>
      <c r="B386">
        <f>INDEX(resultados!$A$2:$ZZ$402, 380, MATCH($B$2, resultados!$A$1:$ZZ$1, 0))</f>
        <v/>
      </c>
      <c r="C386">
        <f>INDEX(resultados!$A$2:$ZZ$402, 380, MATCH($B$3, resultados!$A$1:$ZZ$1, 0))</f>
        <v/>
      </c>
    </row>
    <row r="387">
      <c r="A387">
        <f>INDEX(resultados!$A$2:$ZZ$402, 381, MATCH($B$1, resultados!$A$1:$ZZ$1, 0))</f>
        <v/>
      </c>
      <c r="B387">
        <f>INDEX(resultados!$A$2:$ZZ$402, 381, MATCH($B$2, resultados!$A$1:$ZZ$1, 0))</f>
        <v/>
      </c>
      <c r="C387">
        <f>INDEX(resultados!$A$2:$ZZ$402, 381, MATCH($B$3, resultados!$A$1:$ZZ$1, 0))</f>
        <v/>
      </c>
    </row>
    <row r="388">
      <c r="A388">
        <f>INDEX(resultados!$A$2:$ZZ$402, 382, MATCH($B$1, resultados!$A$1:$ZZ$1, 0))</f>
        <v/>
      </c>
      <c r="B388">
        <f>INDEX(resultados!$A$2:$ZZ$402, 382, MATCH($B$2, resultados!$A$1:$ZZ$1, 0))</f>
        <v/>
      </c>
      <c r="C388">
        <f>INDEX(resultados!$A$2:$ZZ$402, 382, MATCH($B$3, resultados!$A$1:$ZZ$1, 0))</f>
        <v/>
      </c>
    </row>
    <row r="389">
      <c r="A389">
        <f>INDEX(resultados!$A$2:$ZZ$402, 383, MATCH($B$1, resultados!$A$1:$ZZ$1, 0))</f>
        <v/>
      </c>
      <c r="B389">
        <f>INDEX(resultados!$A$2:$ZZ$402, 383, MATCH($B$2, resultados!$A$1:$ZZ$1, 0))</f>
        <v/>
      </c>
      <c r="C389">
        <f>INDEX(resultados!$A$2:$ZZ$402, 383, MATCH($B$3, resultados!$A$1:$ZZ$1, 0))</f>
        <v/>
      </c>
    </row>
    <row r="390">
      <c r="A390">
        <f>INDEX(resultados!$A$2:$ZZ$402, 384, MATCH($B$1, resultados!$A$1:$ZZ$1, 0))</f>
        <v/>
      </c>
      <c r="B390">
        <f>INDEX(resultados!$A$2:$ZZ$402, 384, MATCH($B$2, resultados!$A$1:$ZZ$1, 0))</f>
        <v/>
      </c>
      <c r="C390">
        <f>INDEX(resultados!$A$2:$ZZ$402, 384, MATCH($B$3, resultados!$A$1:$ZZ$1, 0))</f>
        <v/>
      </c>
    </row>
    <row r="391">
      <c r="A391">
        <f>INDEX(resultados!$A$2:$ZZ$402, 385, MATCH($B$1, resultados!$A$1:$ZZ$1, 0))</f>
        <v/>
      </c>
      <c r="B391">
        <f>INDEX(resultados!$A$2:$ZZ$402, 385, MATCH($B$2, resultados!$A$1:$ZZ$1, 0))</f>
        <v/>
      </c>
      <c r="C391">
        <f>INDEX(resultados!$A$2:$ZZ$402, 385, MATCH($B$3, resultados!$A$1:$ZZ$1, 0))</f>
        <v/>
      </c>
    </row>
    <row r="392">
      <c r="A392">
        <f>INDEX(resultados!$A$2:$ZZ$402, 386, MATCH($B$1, resultados!$A$1:$ZZ$1, 0))</f>
        <v/>
      </c>
      <c r="B392">
        <f>INDEX(resultados!$A$2:$ZZ$402, 386, MATCH($B$2, resultados!$A$1:$ZZ$1, 0))</f>
        <v/>
      </c>
      <c r="C392">
        <f>INDEX(resultados!$A$2:$ZZ$402, 386, MATCH($B$3, resultados!$A$1:$ZZ$1, 0))</f>
        <v/>
      </c>
    </row>
    <row r="393">
      <c r="A393">
        <f>INDEX(resultados!$A$2:$ZZ$402, 387, MATCH($B$1, resultados!$A$1:$ZZ$1, 0))</f>
        <v/>
      </c>
      <c r="B393">
        <f>INDEX(resultados!$A$2:$ZZ$402, 387, MATCH($B$2, resultados!$A$1:$ZZ$1, 0))</f>
        <v/>
      </c>
      <c r="C393">
        <f>INDEX(resultados!$A$2:$ZZ$402, 387, MATCH($B$3, resultados!$A$1:$ZZ$1, 0))</f>
        <v/>
      </c>
    </row>
    <row r="394">
      <c r="A394">
        <f>INDEX(resultados!$A$2:$ZZ$402, 388, MATCH($B$1, resultados!$A$1:$ZZ$1, 0))</f>
        <v/>
      </c>
      <c r="B394">
        <f>INDEX(resultados!$A$2:$ZZ$402, 388, MATCH($B$2, resultados!$A$1:$ZZ$1, 0))</f>
        <v/>
      </c>
      <c r="C394">
        <f>INDEX(resultados!$A$2:$ZZ$402, 388, MATCH($B$3, resultados!$A$1:$ZZ$1, 0))</f>
        <v/>
      </c>
    </row>
    <row r="395">
      <c r="A395">
        <f>INDEX(resultados!$A$2:$ZZ$402, 389, MATCH($B$1, resultados!$A$1:$ZZ$1, 0))</f>
        <v/>
      </c>
      <c r="B395">
        <f>INDEX(resultados!$A$2:$ZZ$402, 389, MATCH($B$2, resultados!$A$1:$ZZ$1, 0))</f>
        <v/>
      </c>
      <c r="C395">
        <f>INDEX(resultados!$A$2:$ZZ$402, 389, MATCH($B$3, resultados!$A$1:$ZZ$1, 0))</f>
        <v/>
      </c>
    </row>
    <row r="396">
      <c r="A396">
        <f>INDEX(resultados!$A$2:$ZZ$402, 390, MATCH($B$1, resultados!$A$1:$ZZ$1, 0))</f>
        <v/>
      </c>
      <c r="B396">
        <f>INDEX(resultados!$A$2:$ZZ$402, 390, MATCH($B$2, resultados!$A$1:$ZZ$1, 0))</f>
        <v/>
      </c>
      <c r="C396">
        <f>INDEX(resultados!$A$2:$ZZ$402, 390, MATCH($B$3, resultados!$A$1:$ZZ$1, 0))</f>
        <v/>
      </c>
    </row>
    <row r="397">
      <c r="A397">
        <f>INDEX(resultados!$A$2:$ZZ$402, 391, MATCH($B$1, resultados!$A$1:$ZZ$1, 0))</f>
        <v/>
      </c>
      <c r="B397">
        <f>INDEX(resultados!$A$2:$ZZ$402, 391, MATCH($B$2, resultados!$A$1:$ZZ$1, 0))</f>
        <v/>
      </c>
      <c r="C397">
        <f>INDEX(resultados!$A$2:$ZZ$402, 391, MATCH($B$3, resultados!$A$1:$ZZ$1, 0))</f>
        <v/>
      </c>
    </row>
    <row r="398">
      <c r="A398">
        <f>INDEX(resultados!$A$2:$ZZ$402, 392, MATCH($B$1, resultados!$A$1:$ZZ$1, 0))</f>
        <v/>
      </c>
      <c r="B398">
        <f>INDEX(resultados!$A$2:$ZZ$402, 392, MATCH($B$2, resultados!$A$1:$ZZ$1, 0))</f>
        <v/>
      </c>
      <c r="C398">
        <f>INDEX(resultados!$A$2:$ZZ$402, 392, MATCH($B$3, resultados!$A$1:$ZZ$1, 0))</f>
        <v/>
      </c>
    </row>
    <row r="399">
      <c r="A399">
        <f>INDEX(resultados!$A$2:$ZZ$402, 393, MATCH($B$1, resultados!$A$1:$ZZ$1, 0))</f>
        <v/>
      </c>
      <c r="B399">
        <f>INDEX(resultados!$A$2:$ZZ$402, 393, MATCH($B$2, resultados!$A$1:$ZZ$1, 0))</f>
        <v/>
      </c>
      <c r="C399">
        <f>INDEX(resultados!$A$2:$ZZ$402, 393, MATCH($B$3, resultados!$A$1:$ZZ$1, 0))</f>
        <v/>
      </c>
    </row>
    <row r="400">
      <c r="A400">
        <f>INDEX(resultados!$A$2:$ZZ$402, 394, MATCH($B$1, resultados!$A$1:$ZZ$1, 0))</f>
        <v/>
      </c>
      <c r="B400">
        <f>INDEX(resultados!$A$2:$ZZ$402, 394, MATCH($B$2, resultados!$A$1:$ZZ$1, 0))</f>
        <v/>
      </c>
      <c r="C400">
        <f>INDEX(resultados!$A$2:$ZZ$402, 394, MATCH($B$3, resultados!$A$1:$ZZ$1, 0))</f>
        <v/>
      </c>
    </row>
    <row r="401">
      <c r="A401">
        <f>INDEX(resultados!$A$2:$ZZ$402, 395, MATCH($B$1, resultados!$A$1:$ZZ$1, 0))</f>
        <v/>
      </c>
      <c r="B401">
        <f>INDEX(resultados!$A$2:$ZZ$402, 395, MATCH($B$2, resultados!$A$1:$ZZ$1, 0))</f>
        <v/>
      </c>
      <c r="C401">
        <f>INDEX(resultados!$A$2:$ZZ$402, 395, MATCH($B$3, resultados!$A$1:$ZZ$1, 0))</f>
        <v/>
      </c>
    </row>
    <row r="402">
      <c r="A402">
        <f>INDEX(resultados!$A$2:$ZZ$402, 396, MATCH($B$1, resultados!$A$1:$ZZ$1, 0))</f>
        <v/>
      </c>
      <c r="B402">
        <f>INDEX(resultados!$A$2:$ZZ$402, 396, MATCH($B$2, resultados!$A$1:$ZZ$1, 0))</f>
        <v/>
      </c>
      <c r="C402">
        <f>INDEX(resultados!$A$2:$ZZ$402, 396, MATCH($B$3, resultados!$A$1:$ZZ$1, 0))</f>
        <v/>
      </c>
    </row>
    <row r="403">
      <c r="A403">
        <f>INDEX(resultados!$A$2:$ZZ$402, 397, MATCH($B$1, resultados!$A$1:$ZZ$1, 0))</f>
        <v/>
      </c>
      <c r="B403">
        <f>INDEX(resultados!$A$2:$ZZ$402, 397, MATCH($B$2, resultados!$A$1:$ZZ$1, 0))</f>
        <v/>
      </c>
      <c r="C403">
        <f>INDEX(resultados!$A$2:$ZZ$402, 397, MATCH($B$3, resultados!$A$1:$ZZ$1, 0))</f>
        <v/>
      </c>
    </row>
    <row r="404">
      <c r="A404">
        <f>INDEX(resultados!$A$2:$ZZ$402, 398, MATCH($B$1, resultados!$A$1:$ZZ$1, 0))</f>
        <v/>
      </c>
      <c r="B404">
        <f>INDEX(resultados!$A$2:$ZZ$402, 398, MATCH($B$2, resultados!$A$1:$ZZ$1, 0))</f>
        <v/>
      </c>
      <c r="C404">
        <f>INDEX(resultados!$A$2:$ZZ$402, 398, MATCH($B$3, resultados!$A$1:$ZZ$1, 0))</f>
        <v/>
      </c>
    </row>
    <row r="405">
      <c r="A405">
        <f>INDEX(resultados!$A$2:$ZZ$402, 399, MATCH($B$1, resultados!$A$1:$ZZ$1, 0))</f>
        <v/>
      </c>
      <c r="B405">
        <f>INDEX(resultados!$A$2:$ZZ$402, 399, MATCH($B$2, resultados!$A$1:$ZZ$1, 0))</f>
        <v/>
      </c>
      <c r="C405">
        <f>INDEX(resultados!$A$2:$ZZ$402, 399, MATCH($B$3, resultados!$A$1:$ZZ$1, 0))</f>
        <v/>
      </c>
    </row>
    <row r="406">
      <c r="A406">
        <f>INDEX(resultados!$A$2:$ZZ$402, 400, MATCH($B$1, resultados!$A$1:$ZZ$1, 0))</f>
        <v/>
      </c>
      <c r="B406">
        <f>INDEX(resultados!$A$2:$ZZ$402, 400, MATCH($B$2, resultados!$A$1:$ZZ$1, 0))</f>
        <v/>
      </c>
      <c r="C406">
        <f>INDEX(resultados!$A$2:$ZZ$402, 400, MATCH($B$3, resultados!$A$1:$ZZ$1, 0))</f>
        <v/>
      </c>
    </row>
    <row r="407">
      <c r="A407">
        <f>INDEX(resultados!$A$2:$ZZ$402, 401, MATCH($B$1, resultados!$A$1:$ZZ$1, 0))</f>
        <v/>
      </c>
      <c r="B407">
        <f>INDEX(resultados!$A$2:$ZZ$402, 401, MATCH($B$2, resultados!$A$1:$ZZ$1, 0))</f>
        <v/>
      </c>
      <c r="C407">
        <f>INDEX(resultados!$A$2:$ZZ$402, 401,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5.4271</v>
      </c>
      <c r="E2" t="n">
        <v>18.43</v>
      </c>
      <c r="F2" t="n">
        <v>10.19</v>
      </c>
      <c r="G2" t="n">
        <v>5.27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160.14</v>
      </c>
      <c r="Q2" t="n">
        <v>1361.68</v>
      </c>
      <c r="R2" t="n">
        <v>100.91</v>
      </c>
      <c r="S2" t="n">
        <v>25.13</v>
      </c>
      <c r="T2" t="n">
        <v>36745.21</v>
      </c>
      <c r="U2" t="n">
        <v>0.25</v>
      </c>
      <c r="V2" t="n">
        <v>0.71</v>
      </c>
      <c r="W2" t="n">
        <v>1.36</v>
      </c>
      <c r="X2" t="n">
        <v>2.37</v>
      </c>
      <c r="Y2" t="n">
        <v>1</v>
      </c>
      <c r="Z2" t="n">
        <v>10</v>
      </c>
      <c r="AA2" t="n">
        <v>247.2270018045385</v>
      </c>
      <c r="AB2" t="n">
        <v>338.2668907543614</v>
      </c>
      <c r="AC2" t="n">
        <v>305.9831734614289</v>
      </c>
      <c r="AD2" t="n">
        <v>247227.0018045385</v>
      </c>
      <c r="AE2" t="n">
        <v>338266.8907543614</v>
      </c>
      <c r="AF2" t="n">
        <v>2.989339307229491e-06</v>
      </c>
      <c r="AG2" t="n">
        <v>0.7679166666666667</v>
      </c>
      <c r="AH2" t="n">
        <v>305983.1734614288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6.078</v>
      </c>
      <c r="E3" t="n">
        <v>16.45</v>
      </c>
      <c r="F3" t="n">
        <v>9.59</v>
      </c>
      <c r="G3" t="n">
        <v>6.61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149.34</v>
      </c>
      <c r="Q3" t="n">
        <v>1361.77</v>
      </c>
      <c r="R3" t="n">
        <v>81.59999999999999</v>
      </c>
      <c r="S3" t="n">
        <v>25.13</v>
      </c>
      <c r="T3" t="n">
        <v>27233.29</v>
      </c>
      <c r="U3" t="n">
        <v>0.31</v>
      </c>
      <c r="V3" t="n">
        <v>0.75</v>
      </c>
      <c r="W3" t="n">
        <v>1.33</v>
      </c>
      <c r="X3" t="n">
        <v>1.77</v>
      </c>
      <c r="Y3" t="n">
        <v>1</v>
      </c>
      <c r="Z3" t="n">
        <v>10</v>
      </c>
      <c r="AA3" t="n">
        <v>207.0903107123114</v>
      </c>
      <c r="AB3" t="n">
        <v>283.350099296163</v>
      </c>
      <c r="AC3" t="n">
        <v>256.3075635037825</v>
      </c>
      <c r="AD3" t="n">
        <v>207090.3107123114</v>
      </c>
      <c r="AE3" t="n">
        <v>283350.099296163</v>
      </c>
      <c r="AF3" t="n">
        <v>3.347866136489257e-06</v>
      </c>
      <c r="AG3" t="n">
        <v>0.6854166666666667</v>
      </c>
      <c r="AH3" t="n">
        <v>256307.5635037825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6.5672</v>
      </c>
      <c r="E4" t="n">
        <v>15.23</v>
      </c>
      <c r="F4" t="n">
        <v>9.210000000000001</v>
      </c>
      <c r="G4" t="n">
        <v>8.01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142.2</v>
      </c>
      <c r="Q4" t="n">
        <v>1361.7</v>
      </c>
      <c r="R4" t="n">
        <v>69.98</v>
      </c>
      <c r="S4" t="n">
        <v>25.13</v>
      </c>
      <c r="T4" t="n">
        <v>21515.65</v>
      </c>
      <c r="U4" t="n">
        <v>0.36</v>
      </c>
      <c r="V4" t="n">
        <v>0.78</v>
      </c>
      <c r="W4" t="n">
        <v>1.29</v>
      </c>
      <c r="X4" t="n">
        <v>1.39</v>
      </c>
      <c r="Y4" t="n">
        <v>1</v>
      </c>
      <c r="Z4" t="n">
        <v>10</v>
      </c>
      <c r="AA4" t="n">
        <v>183.4241553355179</v>
      </c>
      <c r="AB4" t="n">
        <v>250.9690214325624</v>
      </c>
      <c r="AC4" t="n">
        <v>227.0168902643454</v>
      </c>
      <c r="AD4" t="n">
        <v>183424.1553355179</v>
      </c>
      <c r="AE4" t="n">
        <v>250969.0214325624</v>
      </c>
      <c r="AF4" t="n">
        <v>3.617325845928306e-06</v>
      </c>
      <c r="AG4" t="n">
        <v>0.6345833333333334</v>
      </c>
      <c r="AH4" t="n">
        <v>227016.8902643454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6.9066</v>
      </c>
      <c r="E5" t="n">
        <v>14.48</v>
      </c>
      <c r="F5" t="n">
        <v>8.98</v>
      </c>
      <c r="G5" t="n">
        <v>9.289999999999999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137.59</v>
      </c>
      <c r="Q5" t="n">
        <v>1361.42</v>
      </c>
      <c r="R5" t="n">
        <v>62.73</v>
      </c>
      <c r="S5" t="n">
        <v>25.13</v>
      </c>
      <c r="T5" t="n">
        <v>17946.13</v>
      </c>
      <c r="U5" t="n">
        <v>0.4</v>
      </c>
      <c r="V5" t="n">
        <v>0.8</v>
      </c>
      <c r="W5" t="n">
        <v>1.28</v>
      </c>
      <c r="X5" t="n">
        <v>1.16</v>
      </c>
      <c r="Y5" t="n">
        <v>1</v>
      </c>
      <c r="Z5" t="n">
        <v>10</v>
      </c>
      <c r="AA5" t="n">
        <v>169.4458823826792</v>
      </c>
      <c r="AB5" t="n">
        <v>231.8433317006183</v>
      </c>
      <c r="AC5" t="n">
        <v>209.7165295173379</v>
      </c>
      <c r="AD5" t="n">
        <v>169445.8823826792</v>
      </c>
      <c r="AE5" t="n">
        <v>231843.3317006183</v>
      </c>
      <c r="AF5" t="n">
        <v>3.804273158650329e-06</v>
      </c>
      <c r="AG5" t="n">
        <v>0.6033333333333334</v>
      </c>
      <c r="AH5" t="n">
        <v>209716.5295173379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7.2114</v>
      </c>
      <c r="E6" t="n">
        <v>13.87</v>
      </c>
      <c r="F6" t="n">
        <v>8.800000000000001</v>
      </c>
      <c r="G6" t="n">
        <v>10.77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133.4</v>
      </c>
      <c r="Q6" t="n">
        <v>1361.45</v>
      </c>
      <c r="R6" t="n">
        <v>57.09</v>
      </c>
      <c r="S6" t="n">
        <v>25.13</v>
      </c>
      <c r="T6" t="n">
        <v>15170.17</v>
      </c>
      <c r="U6" t="n">
        <v>0.44</v>
      </c>
      <c r="V6" t="n">
        <v>0.82</v>
      </c>
      <c r="W6" t="n">
        <v>1.26</v>
      </c>
      <c r="X6" t="n">
        <v>0.97</v>
      </c>
      <c r="Y6" t="n">
        <v>1</v>
      </c>
      <c r="Z6" t="n">
        <v>10</v>
      </c>
      <c r="AA6" t="n">
        <v>158.1307370732615</v>
      </c>
      <c r="AB6" t="n">
        <v>216.3614506993007</v>
      </c>
      <c r="AC6" t="n">
        <v>195.7122175098247</v>
      </c>
      <c r="AD6" t="n">
        <v>158130.7370732615</v>
      </c>
      <c r="AE6" t="n">
        <v>216361.4506993007</v>
      </c>
      <c r="AF6" t="n">
        <v>3.972162200835575e-06</v>
      </c>
      <c r="AG6" t="n">
        <v>0.5779166666666666</v>
      </c>
      <c r="AH6" t="n">
        <v>195712.2175098247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7.4383</v>
      </c>
      <c r="E7" t="n">
        <v>13.44</v>
      </c>
      <c r="F7" t="n">
        <v>8.66</v>
      </c>
      <c r="G7" t="n">
        <v>12.08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129.87</v>
      </c>
      <c r="Q7" t="n">
        <v>1361.49</v>
      </c>
      <c r="R7" t="n">
        <v>52.92</v>
      </c>
      <c r="S7" t="n">
        <v>25.13</v>
      </c>
      <c r="T7" t="n">
        <v>13113.58</v>
      </c>
      <c r="U7" t="n">
        <v>0.47</v>
      </c>
      <c r="V7" t="n">
        <v>0.83</v>
      </c>
      <c r="W7" t="n">
        <v>1.24</v>
      </c>
      <c r="X7" t="n">
        <v>0.84</v>
      </c>
      <c r="Y7" t="n">
        <v>1</v>
      </c>
      <c r="Z7" t="n">
        <v>10</v>
      </c>
      <c r="AA7" t="n">
        <v>149.9720282200688</v>
      </c>
      <c r="AB7" t="n">
        <v>205.1983453095365</v>
      </c>
      <c r="AC7" t="n">
        <v>185.6145032309392</v>
      </c>
      <c r="AD7" t="n">
        <v>149972.0282200688</v>
      </c>
      <c r="AE7" t="n">
        <v>205198.3453095365</v>
      </c>
      <c r="AF7" t="n">
        <v>4.097142593459697e-06</v>
      </c>
      <c r="AG7" t="n">
        <v>0.5599999999999999</v>
      </c>
      <c r="AH7" t="n">
        <v>185614.5032309392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7.6266</v>
      </c>
      <c r="E8" t="n">
        <v>13.11</v>
      </c>
      <c r="F8" t="n">
        <v>8.56</v>
      </c>
      <c r="G8" t="n">
        <v>13.52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127.13</v>
      </c>
      <c r="Q8" t="n">
        <v>1361.42</v>
      </c>
      <c r="R8" t="n">
        <v>49.65</v>
      </c>
      <c r="S8" t="n">
        <v>25.13</v>
      </c>
      <c r="T8" t="n">
        <v>11503.84</v>
      </c>
      <c r="U8" t="n">
        <v>0.51</v>
      </c>
      <c r="V8" t="n">
        <v>0.84</v>
      </c>
      <c r="W8" t="n">
        <v>1.24</v>
      </c>
      <c r="X8" t="n">
        <v>0.74</v>
      </c>
      <c r="Y8" t="n">
        <v>1</v>
      </c>
      <c r="Z8" t="n">
        <v>10</v>
      </c>
      <c r="AA8" t="n">
        <v>143.7963165976723</v>
      </c>
      <c r="AB8" t="n">
        <v>196.7484642146098</v>
      </c>
      <c r="AC8" t="n">
        <v>177.9710669282271</v>
      </c>
      <c r="AD8" t="n">
        <v>143796.3165976723</v>
      </c>
      <c r="AE8" t="n">
        <v>196748.4642146098</v>
      </c>
      <c r="AF8" t="n">
        <v>4.200861447276895e-06</v>
      </c>
      <c r="AG8" t="n">
        <v>0.54625</v>
      </c>
      <c r="AH8" t="n">
        <v>177971.0669282271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7.7755</v>
      </c>
      <c r="E9" t="n">
        <v>12.86</v>
      </c>
      <c r="F9" t="n">
        <v>8.5</v>
      </c>
      <c r="G9" t="n">
        <v>15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124.93</v>
      </c>
      <c r="Q9" t="n">
        <v>1361.43</v>
      </c>
      <c r="R9" t="n">
        <v>47.68</v>
      </c>
      <c r="S9" t="n">
        <v>25.13</v>
      </c>
      <c r="T9" t="n">
        <v>10539.27</v>
      </c>
      <c r="U9" t="n">
        <v>0.53</v>
      </c>
      <c r="V9" t="n">
        <v>0.85</v>
      </c>
      <c r="W9" t="n">
        <v>1.24</v>
      </c>
      <c r="X9" t="n">
        <v>0.68</v>
      </c>
      <c r="Y9" t="n">
        <v>1</v>
      </c>
      <c r="Z9" t="n">
        <v>10</v>
      </c>
      <c r="AA9" t="n">
        <v>139.2031062245163</v>
      </c>
      <c r="AB9" t="n">
        <v>190.4638311439208</v>
      </c>
      <c r="AC9" t="n">
        <v>172.2862304172646</v>
      </c>
      <c r="AD9" t="n">
        <v>139203.1062245163</v>
      </c>
      <c r="AE9" t="n">
        <v>190463.8311439208</v>
      </c>
      <c r="AF9" t="n">
        <v>4.282878108633139e-06</v>
      </c>
      <c r="AG9" t="n">
        <v>0.5358333333333333</v>
      </c>
      <c r="AH9" t="n">
        <v>172286.2304172647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7.9105</v>
      </c>
      <c r="E10" t="n">
        <v>12.64</v>
      </c>
      <c r="F10" t="n">
        <v>8.42</v>
      </c>
      <c r="G10" t="n">
        <v>16.3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122.5</v>
      </c>
      <c r="Q10" t="n">
        <v>1361.38</v>
      </c>
      <c r="R10" t="n">
        <v>45.55</v>
      </c>
      <c r="S10" t="n">
        <v>25.13</v>
      </c>
      <c r="T10" t="n">
        <v>9491.49</v>
      </c>
      <c r="U10" t="n">
        <v>0.55</v>
      </c>
      <c r="V10" t="n">
        <v>0.85</v>
      </c>
      <c r="W10" t="n">
        <v>1.22</v>
      </c>
      <c r="X10" t="n">
        <v>0.6</v>
      </c>
      <c r="Y10" t="n">
        <v>1</v>
      </c>
      <c r="Z10" t="n">
        <v>10</v>
      </c>
      <c r="AA10" t="n">
        <v>134.7534973719846</v>
      </c>
      <c r="AB10" t="n">
        <v>184.3756800090017</v>
      </c>
      <c r="AC10" t="n">
        <v>166.7791238818865</v>
      </c>
      <c r="AD10" t="n">
        <v>134753.4973719846</v>
      </c>
      <c r="AE10" t="n">
        <v>184375.6800090017</v>
      </c>
      <c r="AF10" t="n">
        <v>4.35723841275062e-06</v>
      </c>
      <c r="AG10" t="n">
        <v>0.5266666666666667</v>
      </c>
      <c r="AH10" t="n">
        <v>166779.1238818865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8.0321</v>
      </c>
      <c r="E11" t="n">
        <v>12.45</v>
      </c>
      <c r="F11" t="n">
        <v>8.369999999999999</v>
      </c>
      <c r="G11" t="n">
        <v>17.94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120.68</v>
      </c>
      <c r="Q11" t="n">
        <v>1361.34</v>
      </c>
      <c r="R11" t="n">
        <v>43.7</v>
      </c>
      <c r="S11" t="n">
        <v>25.13</v>
      </c>
      <c r="T11" t="n">
        <v>8578.809999999999</v>
      </c>
      <c r="U11" t="n">
        <v>0.58</v>
      </c>
      <c r="V11" t="n">
        <v>0.86</v>
      </c>
      <c r="W11" t="n">
        <v>1.23</v>
      </c>
      <c r="X11" t="n">
        <v>0.55</v>
      </c>
      <c r="Y11" t="n">
        <v>1</v>
      </c>
      <c r="Z11" t="n">
        <v>10</v>
      </c>
      <c r="AA11" t="n">
        <v>131.2383739241825</v>
      </c>
      <c r="AB11" t="n">
        <v>179.5661330314196</v>
      </c>
      <c r="AC11" t="n">
        <v>162.4285933176018</v>
      </c>
      <c r="AD11" t="n">
        <v>131238.3739241825</v>
      </c>
      <c r="AE11" t="n">
        <v>179566.1330314196</v>
      </c>
      <c r="AF11" t="n">
        <v>4.424217768163106e-06</v>
      </c>
      <c r="AG11" t="n">
        <v>0.5187499999999999</v>
      </c>
      <c r="AH11" t="n">
        <v>162428.5933176018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8.129200000000001</v>
      </c>
      <c r="E12" t="n">
        <v>12.3</v>
      </c>
      <c r="F12" t="n">
        <v>8.32</v>
      </c>
      <c r="G12" t="n">
        <v>19.19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118.14</v>
      </c>
      <c r="Q12" t="n">
        <v>1361.34</v>
      </c>
      <c r="R12" t="n">
        <v>42.35</v>
      </c>
      <c r="S12" t="n">
        <v>25.13</v>
      </c>
      <c r="T12" t="n">
        <v>7917.84</v>
      </c>
      <c r="U12" t="n">
        <v>0.59</v>
      </c>
      <c r="V12" t="n">
        <v>0.86</v>
      </c>
      <c r="W12" t="n">
        <v>1.22</v>
      </c>
      <c r="X12" t="n">
        <v>0.5</v>
      </c>
      <c r="Y12" t="n">
        <v>1</v>
      </c>
      <c r="Z12" t="n">
        <v>10</v>
      </c>
      <c r="AA12" t="n">
        <v>127.7270462599597</v>
      </c>
      <c r="AB12" t="n">
        <v>174.7617796123888</v>
      </c>
      <c r="AC12" t="n">
        <v>158.0827606459293</v>
      </c>
      <c r="AD12" t="n">
        <v>127727.0462599597</v>
      </c>
      <c r="AE12" t="n">
        <v>174761.7796123888</v>
      </c>
      <c r="AF12" t="n">
        <v>4.47770210542094e-06</v>
      </c>
      <c r="AG12" t="n">
        <v>0.5125000000000001</v>
      </c>
      <c r="AH12" t="n">
        <v>158082.7606459293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8.2074</v>
      </c>
      <c r="E13" t="n">
        <v>12.18</v>
      </c>
      <c r="F13" t="n">
        <v>8.289999999999999</v>
      </c>
      <c r="G13" t="n">
        <v>20.73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117.07</v>
      </c>
      <c r="Q13" t="n">
        <v>1361.44</v>
      </c>
      <c r="R13" t="n">
        <v>41.32</v>
      </c>
      <c r="S13" t="n">
        <v>25.13</v>
      </c>
      <c r="T13" t="n">
        <v>7411.61</v>
      </c>
      <c r="U13" t="n">
        <v>0.61</v>
      </c>
      <c r="V13" t="n">
        <v>0.87</v>
      </c>
      <c r="W13" t="n">
        <v>1.22</v>
      </c>
      <c r="X13" t="n">
        <v>0.47</v>
      </c>
      <c r="Y13" t="n">
        <v>1</v>
      </c>
      <c r="Z13" t="n">
        <v>10</v>
      </c>
      <c r="AA13" t="n">
        <v>125.6577339629088</v>
      </c>
      <c r="AB13" t="n">
        <v>171.9304552359496</v>
      </c>
      <c r="AC13" t="n">
        <v>155.5216538941878</v>
      </c>
      <c r="AD13" t="n">
        <v>125657.7339629088</v>
      </c>
      <c r="AE13" t="n">
        <v>171930.4552359495</v>
      </c>
      <c r="AF13" t="n">
        <v>4.520776000102324e-06</v>
      </c>
      <c r="AG13" t="n">
        <v>0.5075</v>
      </c>
      <c r="AH13" t="n">
        <v>155521.6538941878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8.311</v>
      </c>
      <c r="E14" t="n">
        <v>12.03</v>
      </c>
      <c r="F14" t="n">
        <v>8.24</v>
      </c>
      <c r="G14" t="n">
        <v>22.46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114.79</v>
      </c>
      <c r="Q14" t="n">
        <v>1361.43</v>
      </c>
      <c r="R14" t="n">
        <v>39.54</v>
      </c>
      <c r="S14" t="n">
        <v>25.13</v>
      </c>
      <c r="T14" t="n">
        <v>6530.89</v>
      </c>
      <c r="U14" t="n">
        <v>0.64</v>
      </c>
      <c r="V14" t="n">
        <v>0.87</v>
      </c>
      <c r="W14" t="n">
        <v>1.22</v>
      </c>
      <c r="X14" t="n">
        <v>0.42</v>
      </c>
      <c r="Y14" t="n">
        <v>1</v>
      </c>
      <c r="Z14" t="n">
        <v>10</v>
      </c>
      <c r="AA14" t="n">
        <v>122.3624860285203</v>
      </c>
      <c r="AB14" t="n">
        <v>167.4217516360428</v>
      </c>
      <c r="AC14" t="n">
        <v>151.4432546378495</v>
      </c>
      <c r="AD14" t="n">
        <v>122362.4860285203</v>
      </c>
      <c r="AE14" t="n">
        <v>167421.7516360428</v>
      </c>
      <c r="AF14" t="n">
        <v>4.577840648299147e-06</v>
      </c>
      <c r="AG14" t="n">
        <v>0.50125</v>
      </c>
      <c r="AH14" t="n">
        <v>151443.2546378495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8.403</v>
      </c>
      <c r="E15" t="n">
        <v>11.9</v>
      </c>
      <c r="F15" t="n">
        <v>8.199999999999999</v>
      </c>
      <c r="G15" t="n">
        <v>24.6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112.23</v>
      </c>
      <c r="Q15" t="n">
        <v>1361.39</v>
      </c>
      <c r="R15" t="n">
        <v>38.55</v>
      </c>
      <c r="S15" t="n">
        <v>25.13</v>
      </c>
      <c r="T15" t="n">
        <v>6045.91</v>
      </c>
      <c r="U15" t="n">
        <v>0.65</v>
      </c>
      <c r="V15" t="n">
        <v>0.88</v>
      </c>
      <c r="W15" t="n">
        <v>1.21</v>
      </c>
      <c r="X15" t="n">
        <v>0.38</v>
      </c>
      <c r="Y15" t="n">
        <v>1</v>
      </c>
      <c r="Z15" t="n">
        <v>10</v>
      </c>
      <c r="AA15" t="n">
        <v>119.0779859376267</v>
      </c>
      <c r="AB15" t="n">
        <v>162.927753709767</v>
      </c>
      <c r="AC15" t="n">
        <v>147.3781575662904</v>
      </c>
      <c r="AD15" t="n">
        <v>119077.9859376267</v>
      </c>
      <c r="AE15" t="n">
        <v>162927.753709767</v>
      </c>
      <c r="AF15" t="n">
        <v>4.628515818512542e-06</v>
      </c>
      <c r="AG15" t="n">
        <v>0.4958333333333333</v>
      </c>
      <c r="AH15" t="n">
        <v>147378.1575662904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8.451700000000001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110.91</v>
      </c>
      <c r="Q16" t="n">
        <v>1361.52</v>
      </c>
      <c r="R16" t="n">
        <v>37.81</v>
      </c>
      <c r="S16" t="n">
        <v>25.13</v>
      </c>
      <c r="T16" t="n">
        <v>5680.14</v>
      </c>
      <c r="U16" t="n">
        <v>0.66</v>
      </c>
      <c r="V16" t="n">
        <v>0.88</v>
      </c>
      <c r="W16" t="n">
        <v>1.21</v>
      </c>
      <c r="X16" t="n">
        <v>0.36</v>
      </c>
      <c r="Y16" t="n">
        <v>1</v>
      </c>
      <c r="Z16" t="n">
        <v>10</v>
      </c>
      <c r="AA16" t="n">
        <v>117.4485554007909</v>
      </c>
      <c r="AB16" t="n">
        <v>160.6982949638675</v>
      </c>
      <c r="AC16" t="n">
        <v>145.3614752340339</v>
      </c>
      <c r="AD16" t="n">
        <v>117448.5554007909</v>
      </c>
      <c r="AE16" t="n">
        <v>160698.2949638675</v>
      </c>
      <c r="AF16" t="n">
        <v>4.655340609701588e-06</v>
      </c>
      <c r="AG16" t="n">
        <v>0.4929166666666667</v>
      </c>
      <c r="AH16" t="n">
        <v>145361.4752340339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8.503</v>
      </c>
      <c r="E17" t="n">
        <v>11.76</v>
      </c>
      <c r="F17" t="n">
        <v>8.15</v>
      </c>
      <c r="G17" t="n">
        <v>27.18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108.53</v>
      </c>
      <c r="Q17" t="n">
        <v>1361.58</v>
      </c>
      <c r="R17" t="n">
        <v>36.96</v>
      </c>
      <c r="S17" t="n">
        <v>25.13</v>
      </c>
      <c r="T17" t="n">
        <v>5262.93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115.0765235214585</v>
      </c>
      <c r="AB17" t="n">
        <v>157.4527762999057</v>
      </c>
      <c r="AC17" t="n">
        <v>142.4257043162453</v>
      </c>
      <c r="AD17" t="n">
        <v>115076.5235214585</v>
      </c>
      <c r="AE17" t="n">
        <v>157452.7762999056</v>
      </c>
      <c r="AF17" t="n">
        <v>4.683597525266232e-06</v>
      </c>
      <c r="AG17" t="n">
        <v>0.49</v>
      </c>
      <c r="AH17" t="n">
        <v>142425.7043162453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8.542299999999999</v>
      </c>
      <c r="E18" t="n">
        <v>11.71</v>
      </c>
      <c r="F18" t="n">
        <v>8.15</v>
      </c>
      <c r="G18" t="n">
        <v>28.75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106.62</v>
      </c>
      <c r="Q18" t="n">
        <v>1361.5</v>
      </c>
      <c r="R18" t="n">
        <v>36.9</v>
      </c>
      <c r="S18" t="n">
        <v>25.13</v>
      </c>
      <c r="T18" t="n">
        <v>5234.77</v>
      </c>
      <c r="U18" t="n">
        <v>0.68</v>
      </c>
      <c r="V18" t="n">
        <v>0.88</v>
      </c>
      <c r="W18" t="n">
        <v>1.21</v>
      </c>
      <c r="X18" t="n">
        <v>0.33</v>
      </c>
      <c r="Y18" t="n">
        <v>1</v>
      </c>
      <c r="Z18" t="n">
        <v>10</v>
      </c>
      <c r="AA18" t="n">
        <v>113.3364588490721</v>
      </c>
      <c r="AB18" t="n">
        <v>155.0719430489124</v>
      </c>
      <c r="AC18" t="n">
        <v>140.2720944492057</v>
      </c>
      <c r="AD18" t="n">
        <v>113336.4588490721</v>
      </c>
      <c r="AE18" t="n">
        <v>155071.9430489124</v>
      </c>
      <c r="AF18" t="n">
        <v>4.705244636020431e-06</v>
      </c>
      <c r="AG18" t="n">
        <v>0.4879166666666667</v>
      </c>
      <c r="AH18" t="n">
        <v>140272.0944492057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8.587</v>
      </c>
      <c r="E19" t="n">
        <v>11.65</v>
      </c>
      <c r="F19" t="n">
        <v>8.130000000000001</v>
      </c>
      <c r="G19" t="n">
        <v>30.5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</v>
      </c>
      <c r="Q19" t="n">
        <v>1361.34</v>
      </c>
      <c r="R19" t="n">
        <v>36.49</v>
      </c>
      <c r="S19" t="n">
        <v>25.13</v>
      </c>
      <c r="T19" t="n">
        <v>5033.74</v>
      </c>
      <c r="U19" t="n">
        <v>0.6899999999999999</v>
      </c>
      <c r="V19" t="n">
        <v>0.88</v>
      </c>
      <c r="W19" t="n">
        <v>1.2</v>
      </c>
      <c r="X19" t="n">
        <v>0.31</v>
      </c>
      <c r="Y19" t="n">
        <v>1</v>
      </c>
      <c r="Z19" t="n">
        <v>10</v>
      </c>
      <c r="AA19" t="n">
        <v>112.1988188099437</v>
      </c>
      <c r="AB19" t="n">
        <v>153.5153737582413</v>
      </c>
      <c r="AC19" t="n">
        <v>138.864081946977</v>
      </c>
      <c r="AD19" t="n">
        <v>112198.8188099437</v>
      </c>
      <c r="AE19" t="n">
        <v>153515.3737582413</v>
      </c>
      <c r="AF19" t="n">
        <v>4.72986615893933e-06</v>
      </c>
      <c r="AG19" t="n">
        <v>0.4854166666666667</v>
      </c>
      <c r="AH19" t="n">
        <v>138864.081946977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8.648899999999999</v>
      </c>
      <c r="E20" t="n">
        <v>11.56</v>
      </c>
      <c r="F20" t="n">
        <v>8.1</v>
      </c>
      <c r="G20" t="n">
        <v>32.39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104.33</v>
      </c>
      <c r="Q20" t="n">
        <v>1361.41</v>
      </c>
      <c r="R20" t="n">
        <v>35.27</v>
      </c>
      <c r="S20" t="n">
        <v>25.13</v>
      </c>
      <c r="T20" t="n">
        <v>4429.58</v>
      </c>
      <c r="U20" t="n">
        <v>0.71</v>
      </c>
      <c r="V20" t="n">
        <v>0.89</v>
      </c>
      <c r="W20" t="n">
        <v>1.2</v>
      </c>
      <c r="X20" t="n">
        <v>0.28</v>
      </c>
      <c r="Y20" t="n">
        <v>1</v>
      </c>
      <c r="Z20" t="n">
        <v>10</v>
      </c>
      <c r="AA20" t="n">
        <v>110.2680229113549</v>
      </c>
      <c r="AB20" t="n">
        <v>150.8735736290901</v>
      </c>
      <c r="AC20" t="n">
        <v>136.4744115143614</v>
      </c>
      <c r="AD20" t="n">
        <v>110268.0229113549</v>
      </c>
      <c r="AE20" t="n">
        <v>150873.5736290902</v>
      </c>
      <c r="AF20" t="n">
        <v>4.763961735419863e-06</v>
      </c>
      <c r="AG20" t="n">
        <v>0.4816666666666667</v>
      </c>
      <c r="AH20" t="n">
        <v>136474.4115143614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8.694000000000001</v>
      </c>
      <c r="E21" t="n">
        <v>11.5</v>
      </c>
      <c r="F21" t="n">
        <v>8.08</v>
      </c>
      <c r="G21" t="n">
        <v>34.65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11</v>
      </c>
      <c r="N21" t="n">
        <v>61.87</v>
      </c>
      <c r="O21" t="n">
        <v>31202.53</v>
      </c>
      <c r="P21" t="n">
        <v>102.1</v>
      </c>
      <c r="Q21" t="n">
        <v>1361.38</v>
      </c>
      <c r="R21" t="n">
        <v>34.89</v>
      </c>
      <c r="S21" t="n">
        <v>25.13</v>
      </c>
      <c r="T21" t="n">
        <v>4244.73</v>
      </c>
      <c r="U21" t="n">
        <v>0.72</v>
      </c>
      <c r="V21" t="n">
        <v>0.89</v>
      </c>
      <c r="W21" t="n">
        <v>1.2</v>
      </c>
      <c r="X21" t="n">
        <v>0.26</v>
      </c>
      <c r="Y21" t="n">
        <v>1</v>
      </c>
      <c r="Z21" t="n">
        <v>10</v>
      </c>
      <c r="AA21" t="n">
        <v>108.2095567566678</v>
      </c>
      <c r="AB21" t="n">
        <v>148.0570894231311</v>
      </c>
      <c r="AC21" t="n">
        <v>133.9267286080578</v>
      </c>
      <c r="AD21" t="n">
        <v>108209.5567566678</v>
      </c>
      <c r="AE21" t="n">
        <v>148057.0894231311</v>
      </c>
      <c r="AF21" t="n">
        <v>4.788803585165778e-06</v>
      </c>
      <c r="AG21" t="n">
        <v>0.4791666666666667</v>
      </c>
      <c r="AH21" t="n">
        <v>133926.7286080578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8.745900000000001</v>
      </c>
      <c r="E22" t="n">
        <v>11.43</v>
      </c>
      <c r="F22" t="n">
        <v>8.06</v>
      </c>
      <c r="G22" t="n">
        <v>37.21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100.18</v>
      </c>
      <c r="Q22" t="n">
        <v>1361.34</v>
      </c>
      <c r="R22" t="n">
        <v>34.03</v>
      </c>
      <c r="S22" t="n">
        <v>25.13</v>
      </c>
      <c r="T22" t="n">
        <v>3819.14</v>
      </c>
      <c r="U22" t="n">
        <v>0.74</v>
      </c>
      <c r="V22" t="n">
        <v>0.89</v>
      </c>
      <c r="W22" t="n">
        <v>1.21</v>
      </c>
      <c r="X22" t="n">
        <v>0.24</v>
      </c>
      <c r="Y22" t="n">
        <v>1</v>
      </c>
      <c r="Z22" t="n">
        <v>10</v>
      </c>
      <c r="AA22" t="n">
        <v>106.2827292840178</v>
      </c>
      <c r="AB22" t="n">
        <v>145.4207190694241</v>
      </c>
      <c r="AC22" t="n">
        <v>131.5419697407388</v>
      </c>
      <c r="AD22" t="n">
        <v>106282.7292840178</v>
      </c>
      <c r="AE22" t="n">
        <v>145420.7190694241</v>
      </c>
      <c r="AF22" t="n">
        <v>4.817390990970943e-06</v>
      </c>
      <c r="AG22" t="n">
        <v>0.47625</v>
      </c>
      <c r="AH22" t="n">
        <v>131541.9697407388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8.747</v>
      </c>
      <c r="E23" t="n">
        <v>11.43</v>
      </c>
      <c r="F23" t="n">
        <v>8.06</v>
      </c>
      <c r="G23" t="n">
        <v>37.21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98.81</v>
      </c>
      <c r="Q23" t="n">
        <v>1361.54</v>
      </c>
      <c r="R23" t="n">
        <v>33.78</v>
      </c>
      <c r="S23" t="n">
        <v>25.13</v>
      </c>
      <c r="T23" t="n">
        <v>3693.37</v>
      </c>
      <c r="U23" t="n">
        <v>0.74</v>
      </c>
      <c r="V23" t="n">
        <v>0.89</v>
      </c>
      <c r="W23" t="n">
        <v>1.21</v>
      </c>
      <c r="X23" t="n">
        <v>0.24</v>
      </c>
      <c r="Y23" t="n">
        <v>1</v>
      </c>
      <c r="Z23" t="n">
        <v>10</v>
      </c>
      <c r="AA23" t="n">
        <v>105.4177253298825</v>
      </c>
      <c r="AB23" t="n">
        <v>144.2371824980957</v>
      </c>
      <c r="AC23" t="n">
        <v>130.4713882386735</v>
      </c>
      <c r="AD23" t="n">
        <v>105417.7253298825</v>
      </c>
      <c r="AE23" t="n">
        <v>144237.1824980957</v>
      </c>
      <c r="AF23" t="n">
        <v>4.817996889745234e-06</v>
      </c>
      <c r="AG23" t="n">
        <v>0.47625</v>
      </c>
      <c r="AH23" t="n">
        <v>130471.3882386735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8.7432</v>
      </c>
      <c r="E24" t="n">
        <v>11.44</v>
      </c>
      <c r="F24" t="n">
        <v>8.07</v>
      </c>
      <c r="G24" t="n">
        <v>37.23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4</v>
      </c>
      <c r="N24" t="n">
        <v>62.47</v>
      </c>
      <c r="O24" t="n">
        <v>31369.49</v>
      </c>
      <c r="P24" t="n">
        <v>97.41</v>
      </c>
      <c r="Q24" t="n">
        <v>1361.34</v>
      </c>
      <c r="R24" t="n">
        <v>34.16</v>
      </c>
      <c r="S24" t="n">
        <v>25.13</v>
      </c>
      <c r="T24" t="n">
        <v>3884.02</v>
      </c>
      <c r="U24" t="n">
        <v>0.74</v>
      </c>
      <c r="V24" t="n">
        <v>0.89</v>
      </c>
      <c r="W24" t="n">
        <v>1.21</v>
      </c>
      <c r="X24" t="n">
        <v>0.25</v>
      </c>
      <c r="Y24" t="n">
        <v>1</v>
      </c>
      <c r="Z24" t="n">
        <v>10</v>
      </c>
      <c r="AA24" t="n">
        <v>104.641327497494</v>
      </c>
      <c r="AB24" t="n">
        <v>143.1748807315672</v>
      </c>
      <c r="AC24" t="n">
        <v>129.5104710617923</v>
      </c>
      <c r="AD24" t="n">
        <v>104641.327497494</v>
      </c>
      <c r="AE24" t="n">
        <v>143174.8807315672</v>
      </c>
      <c r="AF24" t="n">
        <v>4.815903784888594e-06</v>
      </c>
      <c r="AG24" t="n">
        <v>0.4766666666666666</v>
      </c>
      <c r="AH24" t="n">
        <v>129510.4710617923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8.799200000000001</v>
      </c>
      <c r="E25" t="n">
        <v>11.36</v>
      </c>
      <c r="F25" t="n">
        <v>8.039999999999999</v>
      </c>
      <c r="G25" t="n">
        <v>40.21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2</v>
      </c>
      <c r="N25" t="n">
        <v>62.68</v>
      </c>
      <c r="O25" t="n">
        <v>31425.3</v>
      </c>
      <c r="P25" t="n">
        <v>97.42</v>
      </c>
      <c r="Q25" t="n">
        <v>1361.34</v>
      </c>
      <c r="R25" t="n">
        <v>33.24</v>
      </c>
      <c r="S25" t="n">
        <v>25.13</v>
      </c>
      <c r="T25" t="n">
        <v>3432.11</v>
      </c>
      <c r="U25" t="n">
        <v>0.76</v>
      </c>
      <c r="V25" t="n">
        <v>0.89</v>
      </c>
      <c r="W25" t="n">
        <v>1.21</v>
      </c>
      <c r="X25" t="n">
        <v>0.22</v>
      </c>
      <c r="Y25" t="n">
        <v>1</v>
      </c>
      <c r="Z25" t="n">
        <v>10</v>
      </c>
      <c r="AA25" t="n">
        <v>103.8430767611136</v>
      </c>
      <c r="AB25" t="n">
        <v>142.0826788577151</v>
      </c>
      <c r="AC25" t="n">
        <v>128.5225074018653</v>
      </c>
      <c r="AD25" t="n">
        <v>103843.0767611136</v>
      </c>
      <c r="AE25" t="n">
        <v>142082.678857715</v>
      </c>
      <c r="AF25" t="n">
        <v>4.846749540670661e-06</v>
      </c>
      <c r="AG25" t="n">
        <v>0.4733333333333333</v>
      </c>
      <c r="AH25" t="n">
        <v>128522.5074018653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8.8002</v>
      </c>
      <c r="E26" t="n">
        <v>11.36</v>
      </c>
      <c r="F26" t="n">
        <v>8.039999999999999</v>
      </c>
      <c r="G26" t="n">
        <v>40.2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</v>
      </c>
      <c r="N26" t="n">
        <v>62.88</v>
      </c>
      <c r="O26" t="n">
        <v>31481.17</v>
      </c>
      <c r="P26" t="n">
        <v>97.79000000000001</v>
      </c>
      <c r="Q26" t="n">
        <v>1361.34</v>
      </c>
      <c r="R26" t="n">
        <v>33.1</v>
      </c>
      <c r="S26" t="n">
        <v>25.13</v>
      </c>
      <c r="T26" t="n">
        <v>3361.19</v>
      </c>
      <c r="U26" t="n">
        <v>0.76</v>
      </c>
      <c r="V26" t="n">
        <v>0.89</v>
      </c>
      <c r="W26" t="n">
        <v>1.21</v>
      </c>
      <c r="X26" t="n">
        <v>0.22</v>
      </c>
      <c r="Y26" t="n">
        <v>1</v>
      </c>
      <c r="Z26" t="n">
        <v>10</v>
      </c>
      <c r="AA26" t="n">
        <v>104.0607188136088</v>
      </c>
      <c r="AB26" t="n">
        <v>142.3804663156286</v>
      </c>
      <c r="AC26" t="n">
        <v>128.7918744427429</v>
      </c>
      <c r="AD26" t="n">
        <v>104060.7188136088</v>
      </c>
      <c r="AE26" t="n">
        <v>142380.4663156286</v>
      </c>
      <c r="AF26" t="n">
        <v>4.847300357738197e-06</v>
      </c>
      <c r="AG26" t="n">
        <v>0.4733333333333333</v>
      </c>
      <c r="AH26" t="n">
        <v>128791.8744427429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8.7994</v>
      </c>
      <c r="E27" t="n">
        <v>11.36</v>
      </c>
      <c r="F27" t="n">
        <v>8.039999999999999</v>
      </c>
      <c r="G27" t="n">
        <v>40.2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97.95999999999999</v>
      </c>
      <c r="Q27" t="n">
        <v>1361.34</v>
      </c>
      <c r="R27" t="n">
        <v>33.1</v>
      </c>
      <c r="S27" t="n">
        <v>25.13</v>
      </c>
      <c r="T27" t="n">
        <v>3359.74</v>
      </c>
      <c r="U27" t="n">
        <v>0.76</v>
      </c>
      <c r="V27" t="n">
        <v>0.89</v>
      </c>
      <c r="W27" t="n">
        <v>1.21</v>
      </c>
      <c r="X27" t="n">
        <v>0.22</v>
      </c>
      <c r="Y27" t="n">
        <v>1</v>
      </c>
      <c r="Z27" t="n">
        <v>10</v>
      </c>
      <c r="AA27" t="n">
        <v>104.17480522104</v>
      </c>
      <c r="AB27" t="n">
        <v>142.5365643714129</v>
      </c>
      <c r="AC27" t="n">
        <v>128.9330747191683</v>
      </c>
      <c r="AD27" t="n">
        <v>104174.80522104</v>
      </c>
      <c r="AE27" t="n">
        <v>142536.5643714129</v>
      </c>
      <c r="AF27" t="n">
        <v>4.846859704084167e-06</v>
      </c>
      <c r="AG27" t="n">
        <v>0.4733333333333333</v>
      </c>
      <c r="AH27" t="n">
        <v>128933.0747191683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8.7768</v>
      </c>
      <c r="E2" t="n">
        <v>11.39</v>
      </c>
      <c r="F2" t="n">
        <v>8.82</v>
      </c>
      <c r="G2" t="n">
        <v>11.26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50.84</v>
      </c>
      <c r="Q2" t="n">
        <v>1362.13</v>
      </c>
      <c r="R2" t="n">
        <v>55.96</v>
      </c>
      <c r="S2" t="n">
        <v>25.13</v>
      </c>
      <c r="T2" t="n">
        <v>14616.01</v>
      </c>
      <c r="U2" t="n">
        <v>0.45</v>
      </c>
      <c r="V2" t="n">
        <v>0.82</v>
      </c>
      <c r="W2" t="n">
        <v>1.31</v>
      </c>
      <c r="X2" t="n">
        <v>1</v>
      </c>
      <c r="Y2" t="n">
        <v>1</v>
      </c>
      <c r="Z2" t="n">
        <v>10</v>
      </c>
      <c r="AA2" t="n">
        <v>60.35173565403404</v>
      </c>
      <c r="AB2" t="n">
        <v>82.57590725248424</v>
      </c>
      <c r="AC2" t="n">
        <v>74.69497856034027</v>
      </c>
      <c r="AD2" t="n">
        <v>60351.73565403405</v>
      </c>
      <c r="AE2" t="n">
        <v>82575.90725248425</v>
      </c>
      <c r="AF2" t="n">
        <v>8.596992526297859e-06</v>
      </c>
      <c r="AG2" t="n">
        <v>0.4745833333333334</v>
      </c>
      <c r="AH2" t="n">
        <v>74694.97856034027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8.7828</v>
      </c>
      <c r="E3" t="n">
        <v>11.39</v>
      </c>
      <c r="F3" t="n">
        <v>8.81</v>
      </c>
      <c r="G3" t="n">
        <v>11.25</v>
      </c>
      <c r="H3" t="n">
        <v>0.3</v>
      </c>
      <c r="I3" t="n">
        <v>47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50.87</v>
      </c>
      <c r="Q3" t="n">
        <v>1361.53</v>
      </c>
      <c r="R3" t="n">
        <v>55.78</v>
      </c>
      <c r="S3" t="n">
        <v>25.13</v>
      </c>
      <c r="T3" t="n">
        <v>14524.77</v>
      </c>
      <c r="U3" t="n">
        <v>0.45</v>
      </c>
      <c r="V3" t="n">
        <v>0.82</v>
      </c>
      <c r="W3" t="n">
        <v>1.31</v>
      </c>
      <c r="X3" t="n">
        <v>0.99</v>
      </c>
      <c r="Y3" t="n">
        <v>1</v>
      </c>
      <c r="Z3" t="n">
        <v>10</v>
      </c>
      <c r="AA3" t="n">
        <v>60.3061278878948</v>
      </c>
      <c r="AB3" t="n">
        <v>82.51350469477993</v>
      </c>
      <c r="AC3" t="n">
        <v>74.6385316151607</v>
      </c>
      <c r="AD3" t="n">
        <v>60306.1278878948</v>
      </c>
      <c r="AE3" t="n">
        <v>82513.50469477993</v>
      </c>
      <c r="AF3" t="n">
        <v>8.602869606231069e-06</v>
      </c>
      <c r="AG3" t="n">
        <v>0.4745833333333334</v>
      </c>
      <c r="AH3" t="n">
        <v>74638.5316151607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7.9901</v>
      </c>
      <c r="E2" t="n">
        <v>12.52</v>
      </c>
      <c r="F2" t="n">
        <v>9.789999999999999</v>
      </c>
      <c r="G2" t="n">
        <v>6.39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38.76</v>
      </c>
      <c r="Q2" t="n">
        <v>1362.44</v>
      </c>
      <c r="R2" t="n">
        <v>84.33</v>
      </c>
      <c r="S2" t="n">
        <v>25.13</v>
      </c>
      <c r="T2" t="n">
        <v>28573.27</v>
      </c>
      <c r="U2" t="n">
        <v>0.3</v>
      </c>
      <c r="V2" t="n">
        <v>0.73</v>
      </c>
      <c r="W2" t="n">
        <v>1.45</v>
      </c>
      <c r="X2" t="n">
        <v>1.97</v>
      </c>
      <c r="Y2" t="n">
        <v>1</v>
      </c>
      <c r="Z2" t="n">
        <v>10</v>
      </c>
      <c r="AA2" t="n">
        <v>53.82939014494976</v>
      </c>
      <c r="AB2" t="n">
        <v>73.65174638138382</v>
      </c>
      <c r="AC2" t="n">
        <v>66.62252707763639</v>
      </c>
      <c r="AD2" t="n">
        <v>53829.39014494976</v>
      </c>
      <c r="AE2" t="n">
        <v>73651.74638138381</v>
      </c>
      <c r="AF2" t="n">
        <v>1.035114595511147e-05</v>
      </c>
      <c r="AG2" t="n">
        <v>0.5216666666666666</v>
      </c>
      <c r="AH2" t="n">
        <v>66622.52707763639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7.3615</v>
      </c>
      <c r="E2" t="n">
        <v>13.58</v>
      </c>
      <c r="F2" t="n">
        <v>9.279999999999999</v>
      </c>
      <c r="G2" t="n">
        <v>7.73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98.90000000000001</v>
      </c>
      <c r="Q2" t="n">
        <v>1361.86</v>
      </c>
      <c r="R2" t="n">
        <v>72.04000000000001</v>
      </c>
      <c r="S2" t="n">
        <v>25.13</v>
      </c>
      <c r="T2" t="n">
        <v>22530.52</v>
      </c>
      <c r="U2" t="n">
        <v>0.35</v>
      </c>
      <c r="V2" t="n">
        <v>0.78</v>
      </c>
      <c r="W2" t="n">
        <v>1.3</v>
      </c>
      <c r="X2" t="n">
        <v>1.45</v>
      </c>
      <c r="Y2" t="n">
        <v>1</v>
      </c>
      <c r="Z2" t="n">
        <v>10</v>
      </c>
      <c r="AA2" t="n">
        <v>121.0421425408</v>
      </c>
      <c r="AB2" t="n">
        <v>165.6151994267012</v>
      </c>
      <c r="AC2" t="n">
        <v>149.809117235855</v>
      </c>
      <c r="AD2" t="n">
        <v>121042.1425408</v>
      </c>
      <c r="AE2" t="n">
        <v>165615.1994267012</v>
      </c>
      <c r="AF2" t="n">
        <v>5.123262398856352e-06</v>
      </c>
      <c r="AG2" t="n">
        <v>0.5658333333333333</v>
      </c>
      <c r="AH2" t="n">
        <v>149809.117235855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7.8871</v>
      </c>
      <c r="E3" t="n">
        <v>12.68</v>
      </c>
      <c r="F3" t="n">
        <v>8.890000000000001</v>
      </c>
      <c r="G3" t="n">
        <v>9.880000000000001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92.31</v>
      </c>
      <c r="Q3" t="n">
        <v>1361.52</v>
      </c>
      <c r="R3" t="n">
        <v>59.99</v>
      </c>
      <c r="S3" t="n">
        <v>25.13</v>
      </c>
      <c r="T3" t="n">
        <v>16593.99</v>
      </c>
      <c r="U3" t="n">
        <v>0.42</v>
      </c>
      <c r="V3" t="n">
        <v>0.8100000000000001</v>
      </c>
      <c r="W3" t="n">
        <v>1.26</v>
      </c>
      <c r="X3" t="n">
        <v>1.07</v>
      </c>
      <c r="Y3" t="n">
        <v>1</v>
      </c>
      <c r="Z3" t="n">
        <v>10</v>
      </c>
      <c r="AA3" t="n">
        <v>106.8755627540647</v>
      </c>
      <c r="AB3" t="n">
        <v>146.2318599771087</v>
      </c>
      <c r="AC3" t="n">
        <v>132.2756964986376</v>
      </c>
      <c r="AD3" t="n">
        <v>106875.5627540647</v>
      </c>
      <c r="AE3" t="n">
        <v>146231.8599771087</v>
      </c>
      <c r="AF3" t="n">
        <v>5.489055609049777e-06</v>
      </c>
      <c r="AG3" t="n">
        <v>0.5283333333333333</v>
      </c>
      <c r="AH3" t="n">
        <v>132275.6964986376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8.236499999999999</v>
      </c>
      <c r="E4" t="n">
        <v>12.14</v>
      </c>
      <c r="F4" t="n">
        <v>8.67</v>
      </c>
      <c r="G4" t="n">
        <v>12.1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87.48999999999999</v>
      </c>
      <c r="Q4" t="n">
        <v>1361.57</v>
      </c>
      <c r="R4" t="n">
        <v>53.07</v>
      </c>
      <c r="S4" t="n">
        <v>25.13</v>
      </c>
      <c r="T4" t="n">
        <v>13192.28</v>
      </c>
      <c r="U4" t="n">
        <v>0.47</v>
      </c>
      <c r="V4" t="n">
        <v>0.83</v>
      </c>
      <c r="W4" t="n">
        <v>1.25</v>
      </c>
      <c r="X4" t="n">
        <v>0.85</v>
      </c>
      <c r="Y4" t="n">
        <v>1</v>
      </c>
      <c r="Z4" t="n">
        <v>10</v>
      </c>
      <c r="AA4" t="n">
        <v>98.32311247072425</v>
      </c>
      <c r="AB4" t="n">
        <v>134.5300201919707</v>
      </c>
      <c r="AC4" t="n">
        <v>121.6906638789541</v>
      </c>
      <c r="AD4" t="n">
        <v>98323.11247072426</v>
      </c>
      <c r="AE4" t="n">
        <v>134530.0201919707</v>
      </c>
      <c r="AF4" t="n">
        <v>5.732221795582468e-06</v>
      </c>
      <c r="AG4" t="n">
        <v>0.5058333333333334</v>
      </c>
      <c r="AH4" t="n">
        <v>121690.6638789541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8.465199999999999</v>
      </c>
      <c r="E5" t="n">
        <v>11.81</v>
      </c>
      <c r="F5" t="n">
        <v>8.539999999999999</v>
      </c>
      <c r="G5" t="n">
        <v>14.24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83.47</v>
      </c>
      <c r="Q5" t="n">
        <v>1361.47</v>
      </c>
      <c r="R5" t="n">
        <v>49.11</v>
      </c>
      <c r="S5" t="n">
        <v>25.13</v>
      </c>
      <c r="T5" t="n">
        <v>11244.73</v>
      </c>
      <c r="U5" t="n">
        <v>0.51</v>
      </c>
      <c r="V5" t="n">
        <v>0.84</v>
      </c>
      <c r="W5" t="n">
        <v>1.24</v>
      </c>
      <c r="X5" t="n">
        <v>0.72</v>
      </c>
      <c r="Y5" t="n">
        <v>1</v>
      </c>
      <c r="Z5" t="n">
        <v>10</v>
      </c>
      <c r="AA5" t="n">
        <v>92.50393591605695</v>
      </c>
      <c r="AB5" t="n">
        <v>126.5679661059279</v>
      </c>
      <c r="AC5" t="n">
        <v>114.4884970600677</v>
      </c>
      <c r="AD5" t="n">
        <v>92503.93591605694</v>
      </c>
      <c r="AE5" t="n">
        <v>126567.9661059279</v>
      </c>
      <c r="AF5" t="n">
        <v>5.891386383046768e-06</v>
      </c>
      <c r="AG5" t="n">
        <v>0.4920833333333334</v>
      </c>
      <c r="AH5" t="n">
        <v>114488.4970600677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8.699</v>
      </c>
      <c r="E6" t="n">
        <v>11.5</v>
      </c>
      <c r="F6" t="n">
        <v>8.4</v>
      </c>
      <c r="G6" t="n">
        <v>16.8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79.98</v>
      </c>
      <c r="Q6" t="n">
        <v>1361.4</v>
      </c>
      <c r="R6" t="n">
        <v>44.63</v>
      </c>
      <c r="S6" t="n">
        <v>25.13</v>
      </c>
      <c r="T6" t="n">
        <v>9034.58</v>
      </c>
      <c r="U6" t="n">
        <v>0.5600000000000001</v>
      </c>
      <c r="V6" t="n">
        <v>0.86</v>
      </c>
      <c r="W6" t="n">
        <v>1.23</v>
      </c>
      <c r="X6" t="n">
        <v>0.58</v>
      </c>
      <c r="Y6" t="n">
        <v>1</v>
      </c>
      <c r="Z6" t="n">
        <v>10</v>
      </c>
      <c r="AA6" t="n">
        <v>87.33403447061956</v>
      </c>
      <c r="AB6" t="n">
        <v>119.4942788683294</v>
      </c>
      <c r="AC6" t="n">
        <v>108.0899126044409</v>
      </c>
      <c r="AD6" t="n">
        <v>87334.03447061956</v>
      </c>
      <c r="AE6" t="n">
        <v>119494.2788683294</v>
      </c>
      <c r="AF6" t="n">
        <v>6.054100333851987e-06</v>
      </c>
      <c r="AG6" t="n">
        <v>0.4791666666666667</v>
      </c>
      <c r="AH6" t="n">
        <v>108089.9126044409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8.841100000000001</v>
      </c>
      <c r="E7" t="n">
        <v>11.31</v>
      </c>
      <c r="F7" t="n">
        <v>8.33</v>
      </c>
      <c r="G7" t="n">
        <v>19.23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22</v>
      </c>
      <c r="N7" t="n">
        <v>23.44</v>
      </c>
      <c r="O7" t="n">
        <v>17934.06</v>
      </c>
      <c r="P7" t="n">
        <v>75.8</v>
      </c>
      <c r="Q7" t="n">
        <v>1361.48</v>
      </c>
      <c r="R7" t="n">
        <v>42.2</v>
      </c>
      <c r="S7" t="n">
        <v>25.13</v>
      </c>
      <c r="T7" t="n">
        <v>7841.43</v>
      </c>
      <c r="U7" t="n">
        <v>0.6</v>
      </c>
      <c r="V7" t="n">
        <v>0.86</v>
      </c>
      <c r="W7" t="n">
        <v>1.23</v>
      </c>
      <c r="X7" t="n">
        <v>0.51</v>
      </c>
      <c r="Y7" t="n">
        <v>1</v>
      </c>
      <c r="Z7" t="n">
        <v>10</v>
      </c>
      <c r="AA7" t="n">
        <v>83.11051836586577</v>
      </c>
      <c r="AB7" t="n">
        <v>113.715477805428</v>
      </c>
      <c r="AC7" t="n">
        <v>102.8626322043827</v>
      </c>
      <c r="AD7" t="n">
        <v>83110.51836586578</v>
      </c>
      <c r="AE7" t="n">
        <v>113715.477805428</v>
      </c>
      <c r="AF7" t="n">
        <v>6.152995339880309e-06</v>
      </c>
      <c r="AG7" t="n">
        <v>0.47125</v>
      </c>
      <c r="AH7" t="n">
        <v>102862.6322043827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8.944100000000001</v>
      </c>
      <c r="E8" t="n">
        <v>11.18</v>
      </c>
      <c r="F8" t="n">
        <v>8.289999999999999</v>
      </c>
      <c r="G8" t="n">
        <v>21.62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72.95</v>
      </c>
      <c r="Q8" t="n">
        <v>1361.44</v>
      </c>
      <c r="R8" t="n">
        <v>41.04</v>
      </c>
      <c r="S8" t="n">
        <v>25.13</v>
      </c>
      <c r="T8" t="n">
        <v>7274.44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80.28351669695742</v>
      </c>
      <c r="AB8" t="n">
        <v>109.8474494035181</v>
      </c>
      <c r="AC8" t="n">
        <v>99.36376300433793</v>
      </c>
      <c r="AD8" t="n">
        <v>80283.51669695742</v>
      </c>
      <c r="AE8" t="n">
        <v>109847.4494035181</v>
      </c>
      <c r="AF8" t="n">
        <v>6.224678560294926e-06</v>
      </c>
      <c r="AG8" t="n">
        <v>0.4658333333333333</v>
      </c>
      <c r="AH8" t="n">
        <v>99363.76300433793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9.0259</v>
      </c>
      <c r="E9" t="n">
        <v>11.08</v>
      </c>
      <c r="F9" t="n">
        <v>8.24</v>
      </c>
      <c r="G9" t="n">
        <v>23.55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2</v>
      </c>
      <c r="N9" t="n">
        <v>23.62</v>
      </c>
      <c r="O9" t="n">
        <v>18018.55</v>
      </c>
      <c r="P9" t="n">
        <v>71.53</v>
      </c>
      <c r="Q9" t="n">
        <v>1361.34</v>
      </c>
      <c r="R9" t="n">
        <v>38.99</v>
      </c>
      <c r="S9" t="n">
        <v>25.13</v>
      </c>
      <c r="T9" t="n">
        <v>6262.92</v>
      </c>
      <c r="U9" t="n">
        <v>0.64</v>
      </c>
      <c r="V9" t="n">
        <v>0.87</v>
      </c>
      <c r="W9" t="n">
        <v>1.24</v>
      </c>
      <c r="X9" t="n">
        <v>0.42</v>
      </c>
      <c r="Y9" t="n">
        <v>1</v>
      </c>
      <c r="Z9" t="n">
        <v>10</v>
      </c>
      <c r="AA9" t="n">
        <v>78.52684868257033</v>
      </c>
      <c r="AB9" t="n">
        <v>107.4438987275117</v>
      </c>
      <c r="AC9" t="n">
        <v>97.18960383144422</v>
      </c>
      <c r="AD9" t="n">
        <v>78526.84868257033</v>
      </c>
      <c r="AE9" t="n">
        <v>107443.8987275117</v>
      </c>
      <c r="AF9" t="n">
        <v>6.281607564468865e-06</v>
      </c>
      <c r="AG9" t="n">
        <v>0.4616666666666667</v>
      </c>
      <c r="AH9" t="n">
        <v>97189.60383144421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9.024100000000001</v>
      </c>
      <c r="E10" t="n">
        <v>11.08</v>
      </c>
      <c r="F10" t="n">
        <v>8.25</v>
      </c>
      <c r="G10" t="n">
        <v>23.56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71.65000000000001</v>
      </c>
      <c r="Q10" t="n">
        <v>1361.49</v>
      </c>
      <c r="R10" t="n">
        <v>39.09</v>
      </c>
      <c r="S10" t="n">
        <v>25.13</v>
      </c>
      <c r="T10" t="n">
        <v>6311.25</v>
      </c>
      <c r="U10" t="n">
        <v>0.64</v>
      </c>
      <c r="V10" t="n">
        <v>0.87</v>
      </c>
      <c r="W10" t="n">
        <v>1.24</v>
      </c>
      <c r="X10" t="n">
        <v>0.43</v>
      </c>
      <c r="Y10" t="n">
        <v>1</v>
      </c>
      <c r="Z10" t="n">
        <v>10</v>
      </c>
      <c r="AA10" t="n">
        <v>78.65026385844726</v>
      </c>
      <c r="AB10" t="n">
        <v>107.6127608158397</v>
      </c>
      <c r="AC10" t="n">
        <v>97.34234995906171</v>
      </c>
      <c r="AD10" t="n">
        <v>78650.26385844726</v>
      </c>
      <c r="AE10" t="n">
        <v>107612.7608158397</v>
      </c>
      <c r="AF10" t="n">
        <v>6.280354847995599e-06</v>
      </c>
      <c r="AG10" t="n">
        <v>0.4616666666666667</v>
      </c>
      <c r="AH10" t="n">
        <v>97342.34995906171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9.023</v>
      </c>
      <c r="E11" t="n">
        <v>11.08</v>
      </c>
      <c r="F11" t="n">
        <v>8.25</v>
      </c>
      <c r="G11" t="n">
        <v>23.57</v>
      </c>
      <c r="H11" t="n">
        <v>0.4</v>
      </c>
      <c r="I11" t="n">
        <v>21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71.81999999999999</v>
      </c>
      <c r="Q11" t="n">
        <v>1361.49</v>
      </c>
      <c r="R11" t="n">
        <v>39.09</v>
      </c>
      <c r="S11" t="n">
        <v>25.13</v>
      </c>
      <c r="T11" t="n">
        <v>6311.91</v>
      </c>
      <c r="U11" t="n">
        <v>0.64</v>
      </c>
      <c r="V11" t="n">
        <v>0.87</v>
      </c>
      <c r="W11" t="n">
        <v>1.24</v>
      </c>
      <c r="X11" t="n">
        <v>0.43</v>
      </c>
      <c r="Y11" t="n">
        <v>1</v>
      </c>
      <c r="Z11" t="n">
        <v>10</v>
      </c>
      <c r="AA11" t="n">
        <v>78.76172858475947</v>
      </c>
      <c r="AB11" t="n">
        <v>107.7652717718566</v>
      </c>
      <c r="AC11" t="n">
        <v>97.4803054834869</v>
      </c>
      <c r="AD11" t="n">
        <v>78761.72858475946</v>
      </c>
      <c r="AE11" t="n">
        <v>107765.2717718566</v>
      </c>
      <c r="AF11" t="n">
        <v>6.279589299039715e-06</v>
      </c>
      <c r="AG11" t="n">
        <v>0.4616666666666667</v>
      </c>
      <c r="AH11" t="n">
        <v>97480.3054834869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6.594</v>
      </c>
      <c r="E2" t="n">
        <v>15.17</v>
      </c>
      <c r="F2" t="n">
        <v>9.619999999999999</v>
      </c>
      <c r="G2" t="n">
        <v>6.56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121.16</v>
      </c>
      <c r="Q2" t="n">
        <v>1361.69</v>
      </c>
      <c r="R2" t="n">
        <v>82.76000000000001</v>
      </c>
      <c r="S2" t="n">
        <v>25.13</v>
      </c>
      <c r="T2" t="n">
        <v>27812.45</v>
      </c>
      <c r="U2" t="n">
        <v>0.3</v>
      </c>
      <c r="V2" t="n">
        <v>0.75</v>
      </c>
      <c r="W2" t="n">
        <v>1.32</v>
      </c>
      <c r="X2" t="n">
        <v>1.79</v>
      </c>
      <c r="Y2" t="n">
        <v>1</v>
      </c>
      <c r="Z2" t="n">
        <v>10</v>
      </c>
      <c r="AA2" t="n">
        <v>160.2706349682857</v>
      </c>
      <c r="AB2" t="n">
        <v>219.2893534049037</v>
      </c>
      <c r="AC2" t="n">
        <v>198.3606852905431</v>
      </c>
      <c r="AD2" t="n">
        <v>160270.6349682857</v>
      </c>
      <c r="AE2" t="n">
        <v>219289.3534049037</v>
      </c>
      <c r="AF2" t="n">
        <v>4.146711667151645e-06</v>
      </c>
      <c r="AG2" t="n">
        <v>0.6320833333333333</v>
      </c>
      <c r="AH2" t="n">
        <v>198360.6852905431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7.1904</v>
      </c>
      <c r="E3" t="n">
        <v>13.91</v>
      </c>
      <c r="F3" t="n">
        <v>9.140000000000001</v>
      </c>
      <c r="G3" t="n">
        <v>8.31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113.43</v>
      </c>
      <c r="Q3" t="n">
        <v>1362.08</v>
      </c>
      <c r="R3" t="n">
        <v>67.62</v>
      </c>
      <c r="S3" t="n">
        <v>25.13</v>
      </c>
      <c r="T3" t="n">
        <v>20350.78</v>
      </c>
      <c r="U3" t="n">
        <v>0.37</v>
      </c>
      <c r="V3" t="n">
        <v>0.79</v>
      </c>
      <c r="W3" t="n">
        <v>1.29</v>
      </c>
      <c r="X3" t="n">
        <v>1.32</v>
      </c>
      <c r="Y3" t="n">
        <v>1</v>
      </c>
      <c r="Z3" t="n">
        <v>10</v>
      </c>
      <c r="AA3" t="n">
        <v>138.7846293934665</v>
      </c>
      <c r="AB3" t="n">
        <v>189.891252681784</v>
      </c>
      <c r="AC3" t="n">
        <v>171.7682980399351</v>
      </c>
      <c r="AD3" t="n">
        <v>138784.6293934665</v>
      </c>
      <c r="AE3" t="n">
        <v>189891.252681784</v>
      </c>
      <c r="AF3" t="n">
        <v>4.521764569530966e-06</v>
      </c>
      <c r="AG3" t="n">
        <v>0.5795833333333333</v>
      </c>
      <c r="AH3" t="n">
        <v>171768.2980399351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7.5909</v>
      </c>
      <c r="E4" t="n">
        <v>13.17</v>
      </c>
      <c r="F4" t="n">
        <v>8.869999999999999</v>
      </c>
      <c r="G4" t="n">
        <v>10.04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107.99</v>
      </c>
      <c r="Q4" t="n">
        <v>1361.62</v>
      </c>
      <c r="R4" t="n">
        <v>59.05</v>
      </c>
      <c r="S4" t="n">
        <v>25.13</v>
      </c>
      <c r="T4" t="n">
        <v>16130.45</v>
      </c>
      <c r="U4" t="n">
        <v>0.43</v>
      </c>
      <c r="V4" t="n">
        <v>0.8100000000000001</v>
      </c>
      <c r="W4" t="n">
        <v>1.27</v>
      </c>
      <c r="X4" t="n">
        <v>1.05</v>
      </c>
      <c r="Y4" t="n">
        <v>1</v>
      </c>
      <c r="Z4" t="n">
        <v>10</v>
      </c>
      <c r="AA4" t="n">
        <v>126.3214575094641</v>
      </c>
      <c r="AB4" t="n">
        <v>172.8385910737625</v>
      </c>
      <c r="AC4" t="n">
        <v>156.3431185222168</v>
      </c>
      <c r="AD4" t="n">
        <v>126321.4575094641</v>
      </c>
      <c r="AE4" t="n">
        <v>172838.5910737625</v>
      </c>
      <c r="AF4" t="n">
        <v>4.773623535665973e-06</v>
      </c>
      <c r="AG4" t="n">
        <v>0.54875</v>
      </c>
      <c r="AH4" t="n">
        <v>156343.1185222168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7.888</v>
      </c>
      <c r="E5" t="n">
        <v>12.68</v>
      </c>
      <c r="F5" t="n">
        <v>8.69</v>
      </c>
      <c r="G5" t="n">
        <v>11.85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103.99</v>
      </c>
      <c r="Q5" t="n">
        <v>1361.69</v>
      </c>
      <c r="R5" t="n">
        <v>53.74</v>
      </c>
      <c r="S5" t="n">
        <v>25.13</v>
      </c>
      <c r="T5" t="n">
        <v>13520.37</v>
      </c>
      <c r="U5" t="n">
        <v>0.47</v>
      </c>
      <c r="V5" t="n">
        <v>0.83</v>
      </c>
      <c r="W5" t="n">
        <v>1.25</v>
      </c>
      <c r="X5" t="n">
        <v>0.87</v>
      </c>
      <c r="Y5" t="n">
        <v>1</v>
      </c>
      <c r="Z5" t="n">
        <v>10</v>
      </c>
      <c r="AA5" t="n">
        <v>118.015984208221</v>
      </c>
      <c r="AB5" t="n">
        <v>161.4746760913852</v>
      </c>
      <c r="AC5" t="n">
        <v>146.0637596363993</v>
      </c>
      <c r="AD5" t="n">
        <v>118015.984208221</v>
      </c>
      <c r="AE5" t="n">
        <v>161474.6760913852</v>
      </c>
      <c r="AF5" t="n">
        <v>4.960458239383102e-06</v>
      </c>
      <c r="AG5" t="n">
        <v>0.5283333333333333</v>
      </c>
      <c r="AH5" t="n">
        <v>146063.7596363992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8.141500000000001</v>
      </c>
      <c r="E6" t="n">
        <v>12.28</v>
      </c>
      <c r="F6" t="n">
        <v>8.550000000000001</v>
      </c>
      <c r="G6" t="n">
        <v>13.86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100.46</v>
      </c>
      <c r="Q6" t="n">
        <v>1361.37</v>
      </c>
      <c r="R6" t="n">
        <v>49.07</v>
      </c>
      <c r="S6" t="n">
        <v>25.13</v>
      </c>
      <c r="T6" t="n">
        <v>11221.25</v>
      </c>
      <c r="U6" t="n">
        <v>0.51</v>
      </c>
      <c r="V6" t="n">
        <v>0.84</v>
      </c>
      <c r="W6" t="n">
        <v>1.24</v>
      </c>
      <c r="X6" t="n">
        <v>0.73</v>
      </c>
      <c r="Y6" t="n">
        <v>1</v>
      </c>
      <c r="Z6" t="n">
        <v>10</v>
      </c>
      <c r="AA6" t="n">
        <v>111.3870671737601</v>
      </c>
      <c r="AB6" t="n">
        <v>152.4046993576607</v>
      </c>
      <c r="AC6" t="n">
        <v>137.8594087523462</v>
      </c>
      <c r="AD6" t="n">
        <v>111387.0671737601</v>
      </c>
      <c r="AE6" t="n">
        <v>152404.6993576607</v>
      </c>
      <c r="AF6" t="n">
        <v>5.119874588734473e-06</v>
      </c>
      <c r="AG6" t="n">
        <v>0.5116666666666666</v>
      </c>
      <c r="AH6" t="n">
        <v>137859.4087523462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8.3225</v>
      </c>
      <c r="E7" t="n">
        <v>12.02</v>
      </c>
      <c r="F7" t="n">
        <v>8.460000000000001</v>
      </c>
      <c r="G7" t="n">
        <v>15.86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97.22</v>
      </c>
      <c r="Q7" t="n">
        <v>1361.44</v>
      </c>
      <c r="R7" t="n">
        <v>46.42</v>
      </c>
      <c r="S7" t="n">
        <v>25.13</v>
      </c>
      <c r="T7" t="n">
        <v>9919.940000000001</v>
      </c>
      <c r="U7" t="n">
        <v>0.54</v>
      </c>
      <c r="V7" t="n">
        <v>0.85</v>
      </c>
      <c r="W7" t="n">
        <v>1.24</v>
      </c>
      <c r="X7" t="n">
        <v>0.64</v>
      </c>
      <c r="Y7" t="n">
        <v>1</v>
      </c>
      <c r="Z7" t="n">
        <v>10</v>
      </c>
      <c r="AA7" t="n">
        <v>106.4784502598022</v>
      </c>
      <c r="AB7" t="n">
        <v>145.6885131430922</v>
      </c>
      <c r="AC7" t="n">
        <v>131.7842059238673</v>
      </c>
      <c r="AD7" t="n">
        <v>106478.4502598022</v>
      </c>
      <c r="AE7" t="n">
        <v>145688.5131430922</v>
      </c>
      <c r="AF7" t="n">
        <v>5.23369849103269e-06</v>
      </c>
      <c r="AG7" t="n">
        <v>0.5008333333333334</v>
      </c>
      <c r="AH7" t="n">
        <v>131784.2059238674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8.499000000000001</v>
      </c>
      <c r="E8" t="n">
        <v>11.77</v>
      </c>
      <c r="F8" t="n">
        <v>8.35</v>
      </c>
      <c r="G8" t="n">
        <v>17.89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94.14</v>
      </c>
      <c r="Q8" t="n">
        <v>1361.39</v>
      </c>
      <c r="R8" t="n">
        <v>43.13</v>
      </c>
      <c r="S8" t="n">
        <v>25.13</v>
      </c>
      <c r="T8" t="n">
        <v>8294.08</v>
      </c>
      <c r="U8" t="n">
        <v>0.58</v>
      </c>
      <c r="V8" t="n">
        <v>0.86</v>
      </c>
      <c r="W8" t="n">
        <v>1.22</v>
      </c>
      <c r="X8" t="n">
        <v>0.53</v>
      </c>
      <c r="Y8" t="n">
        <v>1</v>
      </c>
      <c r="Z8" t="n">
        <v>10</v>
      </c>
      <c r="AA8" t="n">
        <v>101.7444738994772</v>
      </c>
      <c r="AB8" t="n">
        <v>139.2112778386016</v>
      </c>
      <c r="AC8" t="n">
        <v>125.9251488659785</v>
      </c>
      <c r="AD8" t="n">
        <v>101744.4738994772</v>
      </c>
      <c r="AE8" t="n">
        <v>139211.2778386016</v>
      </c>
      <c r="AF8" t="n">
        <v>5.34469251730692e-06</v>
      </c>
      <c r="AG8" t="n">
        <v>0.4904166666666667</v>
      </c>
      <c r="AH8" t="n">
        <v>125925.1488659785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8.6205</v>
      </c>
      <c r="E9" t="n">
        <v>11.6</v>
      </c>
      <c r="F9" t="n">
        <v>8.289999999999999</v>
      </c>
      <c r="G9" t="n">
        <v>19.9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91.23</v>
      </c>
      <c r="Q9" t="n">
        <v>1361.41</v>
      </c>
      <c r="R9" t="n">
        <v>41.17</v>
      </c>
      <c r="S9" t="n">
        <v>25.13</v>
      </c>
      <c r="T9" t="n">
        <v>7332.57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98.23206036262519</v>
      </c>
      <c r="AB9" t="n">
        <v>134.4054386807341</v>
      </c>
      <c r="AC9" t="n">
        <v>121.5779722522987</v>
      </c>
      <c r="AD9" t="n">
        <v>98232.0603626252</v>
      </c>
      <c r="AE9" t="n">
        <v>134405.4386807341</v>
      </c>
      <c r="AF9" t="n">
        <v>5.421099169954618e-06</v>
      </c>
      <c r="AG9" t="n">
        <v>0.4833333333333333</v>
      </c>
      <c r="AH9" t="n">
        <v>121577.9722522987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8.6957</v>
      </c>
      <c r="E10" t="n">
        <v>11.5</v>
      </c>
      <c r="F10" t="n">
        <v>8.26</v>
      </c>
      <c r="G10" t="n">
        <v>21.55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89</v>
      </c>
      <c r="Q10" t="n">
        <v>1361.43</v>
      </c>
      <c r="R10" t="n">
        <v>40.59</v>
      </c>
      <c r="S10" t="n">
        <v>25.13</v>
      </c>
      <c r="T10" t="n">
        <v>7051.59</v>
      </c>
      <c r="U10" t="n">
        <v>0.62</v>
      </c>
      <c r="V10" t="n">
        <v>0.87</v>
      </c>
      <c r="W10" t="n">
        <v>1.21</v>
      </c>
      <c r="X10" t="n">
        <v>0.44</v>
      </c>
      <c r="Y10" t="n">
        <v>1</v>
      </c>
      <c r="Z10" t="n">
        <v>10</v>
      </c>
      <c r="AA10" t="n">
        <v>95.86989038142964</v>
      </c>
      <c r="AB10" t="n">
        <v>131.1734135008793</v>
      </c>
      <c r="AC10" t="n">
        <v>118.6544070194323</v>
      </c>
      <c r="AD10" t="n">
        <v>95869.89038142964</v>
      </c>
      <c r="AE10" t="n">
        <v>131173.4135008793</v>
      </c>
      <c r="AF10" t="n">
        <v>5.468389542622166e-06</v>
      </c>
      <c r="AG10" t="n">
        <v>0.4791666666666667</v>
      </c>
      <c r="AH10" t="n">
        <v>118654.4070194323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8.829800000000001</v>
      </c>
      <c r="E11" t="n">
        <v>11.33</v>
      </c>
      <c r="F11" t="n">
        <v>8.19</v>
      </c>
      <c r="G11" t="n">
        <v>24.58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85.54000000000001</v>
      </c>
      <c r="Q11" t="n">
        <v>1361.45</v>
      </c>
      <c r="R11" t="n">
        <v>38.27</v>
      </c>
      <c r="S11" t="n">
        <v>25.13</v>
      </c>
      <c r="T11" t="n">
        <v>5906.47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92.00942144857061</v>
      </c>
      <c r="AB11" t="n">
        <v>125.8913495950749</v>
      </c>
      <c r="AC11" t="n">
        <v>113.876455879373</v>
      </c>
      <c r="AD11" t="n">
        <v>92009.4214485706</v>
      </c>
      <c r="AE11" t="n">
        <v>125891.3495950749</v>
      </c>
      <c r="AF11" t="n">
        <v>5.552719848137032e-06</v>
      </c>
      <c r="AG11" t="n">
        <v>0.4720833333333334</v>
      </c>
      <c r="AH11" t="n">
        <v>113876.455879373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8.859400000000001</v>
      </c>
      <c r="E12" t="n">
        <v>11.29</v>
      </c>
      <c r="F12" t="n">
        <v>8.19</v>
      </c>
      <c r="G12" t="n">
        <v>25.87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83.22</v>
      </c>
      <c r="Q12" t="n">
        <v>1361.42</v>
      </c>
      <c r="R12" t="n">
        <v>37.98</v>
      </c>
      <c r="S12" t="n">
        <v>25.13</v>
      </c>
      <c r="T12" t="n">
        <v>5764.99</v>
      </c>
      <c r="U12" t="n">
        <v>0.66</v>
      </c>
      <c r="V12" t="n">
        <v>0.88</v>
      </c>
      <c r="W12" t="n">
        <v>1.22</v>
      </c>
      <c r="X12" t="n">
        <v>0.37</v>
      </c>
      <c r="Y12" t="n">
        <v>1</v>
      </c>
      <c r="Z12" t="n">
        <v>10</v>
      </c>
      <c r="AA12" t="n">
        <v>90.27931551237427</v>
      </c>
      <c r="AB12" t="n">
        <v>123.5241423262852</v>
      </c>
      <c r="AC12" t="n">
        <v>111.7351715499196</v>
      </c>
      <c r="AD12" t="n">
        <v>90279.31551237426</v>
      </c>
      <c r="AE12" t="n">
        <v>123524.1423262852</v>
      </c>
      <c r="AF12" t="n">
        <v>5.571334143761493e-06</v>
      </c>
      <c r="AG12" t="n">
        <v>0.4704166666666666</v>
      </c>
      <c r="AH12" t="n">
        <v>111735.1715499196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8.899699999999999</v>
      </c>
      <c r="E13" t="n">
        <v>11.24</v>
      </c>
      <c r="F13" t="n">
        <v>8.18</v>
      </c>
      <c r="G13" t="n">
        <v>27.25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81.59999999999999</v>
      </c>
      <c r="Q13" t="n">
        <v>1361.34</v>
      </c>
      <c r="R13" t="n">
        <v>37.6</v>
      </c>
      <c r="S13" t="n">
        <v>25.13</v>
      </c>
      <c r="T13" t="n">
        <v>5579.4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88.84385667921427</v>
      </c>
      <c r="AB13" t="n">
        <v>121.5600842227825</v>
      </c>
      <c r="AC13" t="n">
        <v>109.9585603952417</v>
      </c>
      <c r="AD13" t="n">
        <v>88843.85667921427</v>
      </c>
      <c r="AE13" t="n">
        <v>121560.0842227825</v>
      </c>
      <c r="AF13" t="n">
        <v>5.596677255709659e-06</v>
      </c>
      <c r="AG13" t="n">
        <v>0.4683333333333333</v>
      </c>
      <c r="AH13" t="n">
        <v>109958.5603952417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8.9421</v>
      </c>
      <c r="E14" t="n">
        <v>11.18</v>
      </c>
      <c r="F14" t="n">
        <v>8.16</v>
      </c>
      <c r="G14" t="n">
        <v>28.79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3</v>
      </c>
      <c r="N14" t="n">
        <v>34.75</v>
      </c>
      <c r="O14" t="n">
        <v>22581.25</v>
      </c>
      <c r="P14" t="n">
        <v>80.53</v>
      </c>
      <c r="Q14" t="n">
        <v>1361.48</v>
      </c>
      <c r="R14" t="n">
        <v>36.75</v>
      </c>
      <c r="S14" t="n">
        <v>25.13</v>
      </c>
      <c r="T14" t="n">
        <v>5161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87.69189877601406</v>
      </c>
      <c r="AB14" t="n">
        <v>119.9839245988288</v>
      </c>
      <c r="AC14" t="n">
        <v>108.5328272336437</v>
      </c>
      <c r="AD14" t="n">
        <v>87691.89877601406</v>
      </c>
      <c r="AE14" t="n">
        <v>119983.9245988288</v>
      </c>
      <c r="AF14" t="n">
        <v>5.62334097646902e-06</v>
      </c>
      <c r="AG14" t="n">
        <v>0.4658333333333333</v>
      </c>
      <c r="AH14" t="n">
        <v>108532.8272336437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8.9374</v>
      </c>
      <c r="E15" t="n">
        <v>11.19</v>
      </c>
      <c r="F15" t="n">
        <v>8.16</v>
      </c>
      <c r="G15" t="n">
        <v>28.81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0</v>
      </c>
      <c r="N15" t="n">
        <v>34.88</v>
      </c>
      <c r="O15" t="n">
        <v>22627.36</v>
      </c>
      <c r="P15" t="n">
        <v>80.05</v>
      </c>
      <c r="Q15" t="n">
        <v>1361.4</v>
      </c>
      <c r="R15" t="n">
        <v>36.74</v>
      </c>
      <c r="S15" t="n">
        <v>25.13</v>
      </c>
      <c r="T15" t="n">
        <v>5156.91</v>
      </c>
      <c r="U15" t="n">
        <v>0.68</v>
      </c>
      <c r="V15" t="n">
        <v>0.88</v>
      </c>
      <c r="W15" t="n">
        <v>1.23</v>
      </c>
      <c r="X15" t="n">
        <v>0.34</v>
      </c>
      <c r="Y15" t="n">
        <v>1</v>
      </c>
      <c r="Z15" t="n">
        <v>10</v>
      </c>
      <c r="AA15" t="n">
        <v>87.44688675268866</v>
      </c>
      <c r="AB15" t="n">
        <v>119.6486883393476</v>
      </c>
      <c r="AC15" t="n">
        <v>108.2295854522602</v>
      </c>
      <c r="AD15" t="n">
        <v>87446.88675268866</v>
      </c>
      <c r="AE15" t="n">
        <v>119648.6883393476</v>
      </c>
      <c r="AF15" t="n">
        <v>5.6203853281773e-06</v>
      </c>
      <c r="AG15" t="n">
        <v>0.46625</v>
      </c>
      <c r="AH15" t="n">
        <v>108229.5854522602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5.9023</v>
      </c>
      <c r="E2" t="n">
        <v>16.94</v>
      </c>
      <c r="F2" t="n">
        <v>9.94</v>
      </c>
      <c r="G2" t="n">
        <v>5.73</v>
      </c>
      <c r="H2" t="n">
        <v>0.08</v>
      </c>
      <c r="I2" t="n">
        <v>104</v>
      </c>
      <c r="J2" t="n">
        <v>213.37</v>
      </c>
      <c r="K2" t="n">
        <v>56.13</v>
      </c>
      <c r="L2" t="n">
        <v>1</v>
      </c>
      <c r="M2" t="n">
        <v>102</v>
      </c>
      <c r="N2" t="n">
        <v>46.25</v>
      </c>
      <c r="O2" t="n">
        <v>26550.29</v>
      </c>
      <c r="P2" t="n">
        <v>143.1</v>
      </c>
      <c r="Q2" t="n">
        <v>1361.94</v>
      </c>
      <c r="R2" t="n">
        <v>92.59999999999999</v>
      </c>
      <c r="S2" t="n">
        <v>25.13</v>
      </c>
      <c r="T2" t="n">
        <v>32648.46</v>
      </c>
      <c r="U2" t="n">
        <v>0.27</v>
      </c>
      <c r="V2" t="n">
        <v>0.72</v>
      </c>
      <c r="W2" t="n">
        <v>1.35</v>
      </c>
      <c r="X2" t="n">
        <v>2.12</v>
      </c>
      <c r="Y2" t="n">
        <v>1</v>
      </c>
      <c r="Z2" t="n">
        <v>10</v>
      </c>
      <c r="AA2" t="n">
        <v>206.3679281528111</v>
      </c>
      <c r="AB2" t="n">
        <v>282.3617036089858</v>
      </c>
      <c r="AC2" t="n">
        <v>255.4134989137672</v>
      </c>
      <c r="AD2" t="n">
        <v>206367.9281528111</v>
      </c>
      <c r="AE2" t="n">
        <v>282361.7036089858</v>
      </c>
      <c r="AF2" t="n">
        <v>3.4231236165354e-06</v>
      </c>
      <c r="AG2" t="n">
        <v>0.7058333333333334</v>
      </c>
      <c r="AH2" t="n">
        <v>255413.4989137672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6.5316</v>
      </c>
      <c r="E3" t="n">
        <v>15.31</v>
      </c>
      <c r="F3" t="n">
        <v>9.4</v>
      </c>
      <c r="G3" t="n">
        <v>7.23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133.89</v>
      </c>
      <c r="Q3" t="n">
        <v>1361.87</v>
      </c>
      <c r="R3" t="n">
        <v>75.76000000000001</v>
      </c>
      <c r="S3" t="n">
        <v>25.13</v>
      </c>
      <c r="T3" t="n">
        <v>24359.27</v>
      </c>
      <c r="U3" t="n">
        <v>0.33</v>
      </c>
      <c r="V3" t="n">
        <v>0.76</v>
      </c>
      <c r="W3" t="n">
        <v>1.31</v>
      </c>
      <c r="X3" t="n">
        <v>1.58</v>
      </c>
      <c r="Y3" t="n">
        <v>1</v>
      </c>
      <c r="Z3" t="n">
        <v>10</v>
      </c>
      <c r="AA3" t="n">
        <v>175.6518455345766</v>
      </c>
      <c r="AB3" t="n">
        <v>240.3346042728114</v>
      </c>
      <c r="AC3" t="n">
        <v>217.3974069528195</v>
      </c>
      <c r="AD3" t="n">
        <v>175651.8455345766</v>
      </c>
      <c r="AE3" t="n">
        <v>240334.6042728114</v>
      </c>
      <c r="AF3" t="n">
        <v>3.788095185565392e-06</v>
      </c>
      <c r="AG3" t="n">
        <v>0.6379166666666667</v>
      </c>
      <c r="AH3" t="n">
        <v>217397.4069528195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6.9969</v>
      </c>
      <c r="E4" t="n">
        <v>14.29</v>
      </c>
      <c r="F4" t="n">
        <v>9.06</v>
      </c>
      <c r="G4" t="n">
        <v>8.77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127.49</v>
      </c>
      <c r="Q4" t="n">
        <v>1361.51</v>
      </c>
      <c r="R4" t="n">
        <v>65.37</v>
      </c>
      <c r="S4" t="n">
        <v>25.13</v>
      </c>
      <c r="T4" t="n">
        <v>19247.28</v>
      </c>
      <c r="U4" t="n">
        <v>0.38</v>
      </c>
      <c r="V4" t="n">
        <v>0.79</v>
      </c>
      <c r="W4" t="n">
        <v>1.28</v>
      </c>
      <c r="X4" t="n">
        <v>1.24</v>
      </c>
      <c r="Y4" t="n">
        <v>1</v>
      </c>
      <c r="Z4" t="n">
        <v>10</v>
      </c>
      <c r="AA4" t="n">
        <v>157.1453655502135</v>
      </c>
      <c r="AB4" t="n">
        <v>215.0132219099436</v>
      </c>
      <c r="AC4" t="n">
        <v>194.4926617838724</v>
      </c>
      <c r="AD4" t="n">
        <v>157145.3655502135</v>
      </c>
      <c r="AE4" t="n">
        <v>215013.2219099436</v>
      </c>
      <c r="AF4" t="n">
        <v>4.057952600263718e-06</v>
      </c>
      <c r="AG4" t="n">
        <v>0.5954166666666666</v>
      </c>
      <c r="AH4" t="n">
        <v>194492.6617838724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7.3042</v>
      </c>
      <c r="E5" t="n">
        <v>13.69</v>
      </c>
      <c r="F5" t="n">
        <v>8.880000000000001</v>
      </c>
      <c r="G5" t="n">
        <v>10.25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123.45</v>
      </c>
      <c r="Q5" t="n">
        <v>1361.71</v>
      </c>
      <c r="R5" t="n">
        <v>59.44</v>
      </c>
      <c r="S5" t="n">
        <v>25.13</v>
      </c>
      <c r="T5" t="n">
        <v>16332.14</v>
      </c>
      <c r="U5" t="n">
        <v>0.42</v>
      </c>
      <c r="V5" t="n">
        <v>0.8100000000000001</v>
      </c>
      <c r="W5" t="n">
        <v>1.27</v>
      </c>
      <c r="X5" t="n">
        <v>1.06</v>
      </c>
      <c r="Y5" t="n">
        <v>1</v>
      </c>
      <c r="Z5" t="n">
        <v>10</v>
      </c>
      <c r="AA5" t="n">
        <v>146.5967664638832</v>
      </c>
      <c r="AB5" t="n">
        <v>200.5801632686863</v>
      </c>
      <c r="AC5" t="n">
        <v>181.4370740024071</v>
      </c>
      <c r="AD5" t="n">
        <v>146596.7664638832</v>
      </c>
      <c r="AE5" t="n">
        <v>200580.1632686863</v>
      </c>
      <c r="AF5" t="n">
        <v>4.236175646764458e-06</v>
      </c>
      <c r="AG5" t="n">
        <v>0.5704166666666667</v>
      </c>
      <c r="AH5" t="n">
        <v>181437.0740024071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7.5965</v>
      </c>
      <c r="E6" t="n">
        <v>13.16</v>
      </c>
      <c r="F6" t="n">
        <v>8.69</v>
      </c>
      <c r="G6" t="n">
        <v>11.85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119.47</v>
      </c>
      <c r="Q6" t="n">
        <v>1361.59</v>
      </c>
      <c r="R6" t="n">
        <v>53.82</v>
      </c>
      <c r="S6" t="n">
        <v>25.13</v>
      </c>
      <c r="T6" t="n">
        <v>13559.66</v>
      </c>
      <c r="U6" t="n">
        <v>0.47</v>
      </c>
      <c r="V6" t="n">
        <v>0.83</v>
      </c>
      <c r="W6" t="n">
        <v>1.25</v>
      </c>
      <c r="X6" t="n">
        <v>0.87</v>
      </c>
      <c r="Y6" t="n">
        <v>1</v>
      </c>
      <c r="Z6" t="n">
        <v>10</v>
      </c>
      <c r="AA6" t="n">
        <v>137.1573632018063</v>
      </c>
      <c r="AB6" t="n">
        <v>187.6647552884379</v>
      </c>
      <c r="AC6" t="n">
        <v>169.7542944329005</v>
      </c>
      <c r="AD6" t="n">
        <v>137157.3632018063</v>
      </c>
      <c r="AE6" t="n">
        <v>187664.7552884379</v>
      </c>
      <c r="AF6" t="n">
        <v>4.405699227929988e-06</v>
      </c>
      <c r="AG6" t="n">
        <v>0.5483333333333333</v>
      </c>
      <c r="AH6" t="n">
        <v>169754.2944329005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7.8269</v>
      </c>
      <c r="E7" t="n">
        <v>12.78</v>
      </c>
      <c r="F7" t="n">
        <v>8.56</v>
      </c>
      <c r="G7" t="n">
        <v>13.51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116.32</v>
      </c>
      <c r="Q7" t="n">
        <v>1361.42</v>
      </c>
      <c r="R7" t="n">
        <v>49.74</v>
      </c>
      <c r="S7" t="n">
        <v>25.13</v>
      </c>
      <c r="T7" t="n">
        <v>11550.99</v>
      </c>
      <c r="U7" t="n">
        <v>0.51</v>
      </c>
      <c r="V7" t="n">
        <v>0.84</v>
      </c>
      <c r="W7" t="n">
        <v>1.24</v>
      </c>
      <c r="X7" t="n">
        <v>0.74</v>
      </c>
      <c r="Y7" t="n">
        <v>1</v>
      </c>
      <c r="Z7" t="n">
        <v>10</v>
      </c>
      <c r="AA7" t="n">
        <v>130.3085820266117</v>
      </c>
      <c r="AB7" t="n">
        <v>178.2939507376404</v>
      </c>
      <c r="AC7" t="n">
        <v>161.2778263164214</v>
      </c>
      <c r="AD7" t="n">
        <v>130308.5820266117</v>
      </c>
      <c r="AE7" t="n">
        <v>178293.9507376403</v>
      </c>
      <c r="AF7" t="n">
        <v>4.539323015478868e-06</v>
      </c>
      <c r="AG7" t="n">
        <v>0.5325</v>
      </c>
      <c r="AH7" t="n">
        <v>161277.8263164214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7.972</v>
      </c>
      <c r="E8" t="n">
        <v>12.54</v>
      </c>
      <c r="F8" t="n">
        <v>8.5</v>
      </c>
      <c r="G8" t="n">
        <v>14.99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113.59</v>
      </c>
      <c r="Q8" t="n">
        <v>1361.42</v>
      </c>
      <c r="R8" t="n">
        <v>47.56</v>
      </c>
      <c r="S8" t="n">
        <v>25.13</v>
      </c>
      <c r="T8" t="n">
        <v>10481.49</v>
      </c>
      <c r="U8" t="n">
        <v>0.53</v>
      </c>
      <c r="V8" t="n">
        <v>0.85</v>
      </c>
      <c r="W8" t="n">
        <v>1.24</v>
      </c>
      <c r="X8" t="n">
        <v>0.68</v>
      </c>
      <c r="Y8" t="n">
        <v>1</v>
      </c>
      <c r="Z8" t="n">
        <v>10</v>
      </c>
      <c r="AA8" t="n">
        <v>125.7926227306721</v>
      </c>
      <c r="AB8" t="n">
        <v>172.1150159988757</v>
      </c>
      <c r="AC8" t="n">
        <v>155.6886004369331</v>
      </c>
      <c r="AD8" t="n">
        <v>125792.6227306721</v>
      </c>
      <c r="AE8" t="n">
        <v>172115.0159988757</v>
      </c>
      <c r="AF8" t="n">
        <v>4.623475843488167e-06</v>
      </c>
      <c r="AG8" t="n">
        <v>0.5225</v>
      </c>
      <c r="AH8" t="n">
        <v>155688.600436933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8.145300000000001</v>
      </c>
      <c r="E9" t="n">
        <v>12.28</v>
      </c>
      <c r="F9" t="n">
        <v>8.4</v>
      </c>
      <c r="G9" t="n">
        <v>16.8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110.86</v>
      </c>
      <c r="Q9" t="n">
        <v>1361.41</v>
      </c>
      <c r="R9" t="n">
        <v>44.57</v>
      </c>
      <c r="S9" t="n">
        <v>25.13</v>
      </c>
      <c r="T9" t="n">
        <v>9007.370000000001</v>
      </c>
      <c r="U9" t="n">
        <v>0.5600000000000001</v>
      </c>
      <c r="V9" t="n">
        <v>0.86</v>
      </c>
      <c r="W9" t="n">
        <v>1.23</v>
      </c>
      <c r="X9" t="n">
        <v>0.58</v>
      </c>
      <c r="Y9" t="n">
        <v>1</v>
      </c>
      <c r="Z9" t="n">
        <v>10</v>
      </c>
      <c r="AA9" t="n">
        <v>120.8332209990601</v>
      </c>
      <c r="AB9" t="n">
        <v>165.3293437563249</v>
      </c>
      <c r="AC9" t="n">
        <v>149.5505432294583</v>
      </c>
      <c r="AD9" t="n">
        <v>120833.2209990601</v>
      </c>
      <c r="AE9" t="n">
        <v>165329.3437563249</v>
      </c>
      <c r="AF9" t="n">
        <v>4.723983666327668e-06</v>
      </c>
      <c r="AG9" t="n">
        <v>0.5116666666666666</v>
      </c>
      <c r="AH9" t="n">
        <v>149550.5432294583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8.267099999999999</v>
      </c>
      <c r="E10" t="n">
        <v>12.1</v>
      </c>
      <c r="F10" t="n">
        <v>8.34</v>
      </c>
      <c r="G10" t="n">
        <v>18.54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108.63</v>
      </c>
      <c r="Q10" t="n">
        <v>1361.79</v>
      </c>
      <c r="R10" t="n">
        <v>42.89</v>
      </c>
      <c r="S10" t="n">
        <v>25.13</v>
      </c>
      <c r="T10" t="n">
        <v>8182.13</v>
      </c>
      <c r="U10" t="n">
        <v>0.59</v>
      </c>
      <c r="V10" t="n">
        <v>0.86</v>
      </c>
      <c r="W10" t="n">
        <v>1.23</v>
      </c>
      <c r="X10" t="n">
        <v>0.52</v>
      </c>
      <c r="Y10" t="n">
        <v>1</v>
      </c>
      <c r="Z10" t="n">
        <v>10</v>
      </c>
      <c r="AA10" t="n">
        <v>117.3146993156755</v>
      </c>
      <c r="AB10" t="n">
        <v>160.515147162899</v>
      </c>
      <c r="AC10" t="n">
        <v>145.1958068021401</v>
      </c>
      <c r="AD10" t="n">
        <v>117314.6993156755</v>
      </c>
      <c r="AE10" t="n">
        <v>160515.147162899</v>
      </c>
      <c r="AF10" t="n">
        <v>4.794623324849601e-06</v>
      </c>
      <c r="AG10" t="n">
        <v>0.5041666666666667</v>
      </c>
      <c r="AH10" t="n">
        <v>145195.8068021401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8.354799999999999</v>
      </c>
      <c r="E11" t="n">
        <v>11.97</v>
      </c>
      <c r="F11" t="n">
        <v>8.300000000000001</v>
      </c>
      <c r="G11" t="n">
        <v>19.92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105.91</v>
      </c>
      <c r="Q11" t="n">
        <v>1361.47</v>
      </c>
      <c r="R11" t="n">
        <v>41.47</v>
      </c>
      <c r="S11" t="n">
        <v>25.13</v>
      </c>
      <c r="T11" t="n">
        <v>7481.08</v>
      </c>
      <c r="U11" t="n">
        <v>0.61</v>
      </c>
      <c r="V11" t="n">
        <v>0.87</v>
      </c>
      <c r="W11" t="n">
        <v>1.22</v>
      </c>
      <c r="X11" t="n">
        <v>0.48</v>
      </c>
      <c r="Y11" t="n">
        <v>1</v>
      </c>
      <c r="Z11" t="n">
        <v>10</v>
      </c>
      <c r="AA11" t="n">
        <v>114.031117353854</v>
      </c>
      <c r="AB11" t="n">
        <v>156.0224054613248</v>
      </c>
      <c r="AC11" t="n">
        <v>141.1318460629601</v>
      </c>
      <c r="AD11" t="n">
        <v>114031.117353854</v>
      </c>
      <c r="AE11" t="n">
        <v>156022.4054613248</v>
      </c>
      <c r="AF11" t="n">
        <v>4.845486198842816e-06</v>
      </c>
      <c r="AG11" t="n">
        <v>0.49875</v>
      </c>
      <c r="AH11" t="n">
        <v>141131.8460629601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8.4307</v>
      </c>
      <c r="E12" t="n">
        <v>11.86</v>
      </c>
      <c r="F12" t="n">
        <v>8.279999999999999</v>
      </c>
      <c r="G12" t="n">
        <v>21.59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104.44</v>
      </c>
      <c r="Q12" t="n">
        <v>1361.4</v>
      </c>
      <c r="R12" t="n">
        <v>40.86</v>
      </c>
      <c r="S12" t="n">
        <v>25.13</v>
      </c>
      <c r="T12" t="n">
        <v>7184.05</v>
      </c>
      <c r="U12" t="n">
        <v>0.62</v>
      </c>
      <c r="V12" t="n">
        <v>0.87</v>
      </c>
      <c r="W12" t="n">
        <v>1.22</v>
      </c>
      <c r="X12" t="n">
        <v>0.46</v>
      </c>
      <c r="Y12" t="n">
        <v>1</v>
      </c>
      <c r="Z12" t="n">
        <v>10</v>
      </c>
      <c r="AA12" t="n">
        <v>111.9698266672528</v>
      </c>
      <c r="AB12" t="n">
        <v>153.2020566061914</v>
      </c>
      <c r="AC12" t="n">
        <v>138.5806673441753</v>
      </c>
      <c r="AD12" t="n">
        <v>111969.8266672528</v>
      </c>
      <c r="AE12" t="n">
        <v>153202.0566061914</v>
      </c>
      <c r="AF12" t="n">
        <v>4.889505493438998e-06</v>
      </c>
      <c r="AG12" t="n">
        <v>0.4941666666666666</v>
      </c>
      <c r="AH12" t="n">
        <v>138580.6673441753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8.541499999999999</v>
      </c>
      <c r="E13" t="n">
        <v>11.71</v>
      </c>
      <c r="F13" t="n">
        <v>8.210000000000001</v>
      </c>
      <c r="G13" t="n">
        <v>23.45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102.26</v>
      </c>
      <c r="Q13" t="n">
        <v>1361.34</v>
      </c>
      <c r="R13" t="n">
        <v>38.69</v>
      </c>
      <c r="S13" t="n">
        <v>25.13</v>
      </c>
      <c r="T13" t="n">
        <v>6112.1</v>
      </c>
      <c r="U13" t="n">
        <v>0.65</v>
      </c>
      <c r="V13" t="n">
        <v>0.88</v>
      </c>
      <c r="W13" t="n">
        <v>1.21</v>
      </c>
      <c r="X13" t="n">
        <v>0.39</v>
      </c>
      <c r="Y13" t="n">
        <v>1</v>
      </c>
      <c r="Z13" t="n">
        <v>10</v>
      </c>
      <c r="AA13" t="n">
        <v>108.8190648045931</v>
      </c>
      <c r="AB13" t="n">
        <v>148.8910452238995</v>
      </c>
      <c r="AC13" t="n">
        <v>134.6810928376655</v>
      </c>
      <c r="AD13" t="n">
        <v>108819.0648045931</v>
      </c>
      <c r="AE13" t="n">
        <v>148891.0452238995</v>
      </c>
      <c r="AF13" t="n">
        <v>4.953765544048441e-06</v>
      </c>
      <c r="AG13" t="n">
        <v>0.4879166666666667</v>
      </c>
      <c r="AH13" t="n">
        <v>134681.0928376655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8.623799999999999</v>
      </c>
      <c r="E14" t="n">
        <v>11.6</v>
      </c>
      <c r="F14" t="n">
        <v>8.18</v>
      </c>
      <c r="G14" t="n">
        <v>25.83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99.42</v>
      </c>
      <c r="Q14" t="n">
        <v>1361.37</v>
      </c>
      <c r="R14" t="n">
        <v>37.88</v>
      </c>
      <c r="S14" t="n">
        <v>25.13</v>
      </c>
      <c r="T14" t="n">
        <v>5715.18</v>
      </c>
      <c r="U14" t="n">
        <v>0.66</v>
      </c>
      <c r="V14" t="n">
        <v>0.88</v>
      </c>
      <c r="W14" t="n">
        <v>1.21</v>
      </c>
      <c r="X14" t="n">
        <v>0.36</v>
      </c>
      <c r="Y14" t="n">
        <v>1</v>
      </c>
      <c r="Z14" t="n">
        <v>10</v>
      </c>
      <c r="AA14" t="n">
        <v>105.8610603725701</v>
      </c>
      <c r="AB14" t="n">
        <v>144.8437730620622</v>
      </c>
      <c r="AC14" t="n">
        <v>131.0200866505705</v>
      </c>
      <c r="AD14" t="n">
        <v>105861.0603725701</v>
      </c>
      <c r="AE14" t="n">
        <v>144843.7730620622</v>
      </c>
      <c r="AF14" t="n">
        <v>5.001496610520979e-06</v>
      </c>
      <c r="AG14" t="n">
        <v>0.4833333333333333</v>
      </c>
      <c r="AH14" t="n">
        <v>131020.0866505705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8.668200000000001</v>
      </c>
      <c r="E15" t="n">
        <v>11.54</v>
      </c>
      <c r="F15" t="n">
        <v>8.16</v>
      </c>
      <c r="G15" t="n">
        <v>27.21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97.20999999999999</v>
      </c>
      <c r="Q15" t="n">
        <v>1361.36</v>
      </c>
      <c r="R15" t="n">
        <v>37.13</v>
      </c>
      <c r="S15" t="n">
        <v>25.13</v>
      </c>
      <c r="T15" t="n">
        <v>5344.12</v>
      </c>
      <c r="U15" t="n">
        <v>0.68</v>
      </c>
      <c r="V15" t="n">
        <v>0.88</v>
      </c>
      <c r="W15" t="n">
        <v>1.21</v>
      </c>
      <c r="X15" t="n">
        <v>0.34</v>
      </c>
      <c r="Y15" t="n">
        <v>1</v>
      </c>
      <c r="Z15" t="n">
        <v>10</v>
      </c>
      <c r="AA15" t="n">
        <v>103.8450199886661</v>
      </c>
      <c r="AB15" t="n">
        <v>142.0853376673816</v>
      </c>
      <c r="AC15" t="n">
        <v>128.5249124584689</v>
      </c>
      <c r="AD15" t="n">
        <v>103845.0199886661</v>
      </c>
      <c r="AE15" t="n">
        <v>142085.3376673816</v>
      </c>
      <c r="AF15" t="n">
        <v>5.027247027913213e-06</v>
      </c>
      <c r="AG15" t="n">
        <v>0.4808333333333333</v>
      </c>
      <c r="AH15" t="n">
        <v>128524.9124584689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8.7613</v>
      </c>
      <c r="E16" t="n">
        <v>11.41</v>
      </c>
      <c r="F16" t="n">
        <v>8.130000000000001</v>
      </c>
      <c r="G16" t="n">
        <v>30.47</v>
      </c>
      <c r="H16" t="n">
        <v>0.36</v>
      </c>
      <c r="I16" t="n">
        <v>16</v>
      </c>
      <c r="J16" t="n">
        <v>219.09</v>
      </c>
      <c r="K16" t="n">
        <v>56.13</v>
      </c>
      <c r="L16" t="n">
        <v>4.5</v>
      </c>
      <c r="M16" t="n">
        <v>13</v>
      </c>
      <c r="N16" t="n">
        <v>48.47</v>
      </c>
      <c r="O16" t="n">
        <v>27255.72</v>
      </c>
      <c r="P16" t="n">
        <v>94.25</v>
      </c>
      <c r="Q16" t="n">
        <v>1361.41</v>
      </c>
      <c r="R16" t="n">
        <v>36.22</v>
      </c>
      <c r="S16" t="n">
        <v>25.13</v>
      </c>
      <c r="T16" t="n">
        <v>4900.68</v>
      </c>
      <c r="U16" t="n">
        <v>0.6899999999999999</v>
      </c>
      <c r="V16" t="n">
        <v>0.89</v>
      </c>
      <c r="W16" t="n">
        <v>1.2</v>
      </c>
      <c r="X16" t="n">
        <v>0.3</v>
      </c>
      <c r="Y16" t="n">
        <v>1</v>
      </c>
      <c r="Z16" t="n">
        <v>10</v>
      </c>
      <c r="AA16" t="n">
        <v>100.7751241629933</v>
      </c>
      <c r="AB16" t="n">
        <v>137.8849707644527</v>
      </c>
      <c r="AC16" t="n">
        <v>124.7254226775023</v>
      </c>
      <c r="AD16" t="n">
        <v>100775.1241629933</v>
      </c>
      <c r="AE16" t="n">
        <v>137884.9707644527</v>
      </c>
      <c r="AF16" t="n">
        <v>5.081241709427105e-06</v>
      </c>
      <c r="AG16" t="n">
        <v>0.4754166666666667</v>
      </c>
      <c r="AH16" t="n">
        <v>124725.4226775023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8.7538</v>
      </c>
      <c r="E17" t="n">
        <v>11.42</v>
      </c>
      <c r="F17" t="n">
        <v>8.140000000000001</v>
      </c>
      <c r="G17" t="n">
        <v>30.51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93.55</v>
      </c>
      <c r="Q17" t="n">
        <v>1361.46</v>
      </c>
      <c r="R17" t="n">
        <v>36.66</v>
      </c>
      <c r="S17" t="n">
        <v>25.13</v>
      </c>
      <c r="T17" t="n">
        <v>5118.56</v>
      </c>
      <c r="U17" t="n">
        <v>0.6899999999999999</v>
      </c>
      <c r="V17" t="n">
        <v>0.88</v>
      </c>
      <c r="W17" t="n">
        <v>1.2</v>
      </c>
      <c r="X17" t="n">
        <v>0.31</v>
      </c>
      <c r="Y17" t="n">
        <v>1</v>
      </c>
      <c r="Z17" t="n">
        <v>10</v>
      </c>
      <c r="AA17" t="n">
        <v>100.4706545504303</v>
      </c>
      <c r="AB17" t="n">
        <v>137.4683820082929</v>
      </c>
      <c r="AC17" t="n">
        <v>124.3485925675442</v>
      </c>
      <c r="AD17" t="n">
        <v>100470.6545504303</v>
      </c>
      <c r="AE17" t="n">
        <v>137468.3820082929</v>
      </c>
      <c r="AF17" t="n">
        <v>5.076891976759497e-06</v>
      </c>
      <c r="AG17" t="n">
        <v>0.4758333333333333</v>
      </c>
      <c r="AH17" t="n">
        <v>124348.5925675442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8.8101</v>
      </c>
      <c r="E18" t="n">
        <v>11.35</v>
      </c>
      <c r="F18" t="n">
        <v>8.1</v>
      </c>
      <c r="G18" t="n">
        <v>32.42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9</v>
      </c>
      <c r="N18" t="n">
        <v>48.79</v>
      </c>
      <c r="O18" t="n">
        <v>27357.39</v>
      </c>
      <c r="P18" t="n">
        <v>91.79000000000001</v>
      </c>
      <c r="Q18" t="n">
        <v>1361.42</v>
      </c>
      <c r="R18" t="n">
        <v>35.46</v>
      </c>
      <c r="S18" t="n">
        <v>25.13</v>
      </c>
      <c r="T18" t="n">
        <v>4525.2</v>
      </c>
      <c r="U18" t="n">
        <v>0.71</v>
      </c>
      <c r="V18" t="n">
        <v>0.89</v>
      </c>
      <c r="W18" t="n">
        <v>1.21</v>
      </c>
      <c r="X18" t="n">
        <v>0.28</v>
      </c>
      <c r="Y18" t="n">
        <v>1</v>
      </c>
      <c r="Z18" t="n">
        <v>10</v>
      </c>
      <c r="AA18" t="n">
        <v>98.56963916428256</v>
      </c>
      <c r="AB18" t="n">
        <v>134.8673288900872</v>
      </c>
      <c r="AC18" t="n">
        <v>121.9957803083382</v>
      </c>
      <c r="AD18" t="n">
        <v>98569.63916428256</v>
      </c>
      <c r="AE18" t="n">
        <v>134867.3288900871</v>
      </c>
      <c r="AF18" t="n">
        <v>5.109543969984332e-06</v>
      </c>
      <c r="AG18" t="n">
        <v>0.4729166666666667</v>
      </c>
      <c r="AH18" t="n">
        <v>121995.7803083382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8.843500000000001</v>
      </c>
      <c r="E19" t="n">
        <v>11.31</v>
      </c>
      <c r="F19" t="n">
        <v>8.1</v>
      </c>
      <c r="G19" t="n">
        <v>34.73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4</v>
      </c>
      <c r="N19" t="n">
        <v>48.95</v>
      </c>
      <c r="O19" t="n">
        <v>27408.3</v>
      </c>
      <c r="P19" t="n">
        <v>90.84</v>
      </c>
      <c r="Q19" t="n">
        <v>1361.53</v>
      </c>
      <c r="R19" t="n">
        <v>35.11</v>
      </c>
      <c r="S19" t="n">
        <v>25.13</v>
      </c>
      <c r="T19" t="n">
        <v>4357.45</v>
      </c>
      <c r="U19" t="n">
        <v>0.72</v>
      </c>
      <c r="V19" t="n">
        <v>0.89</v>
      </c>
      <c r="W19" t="n">
        <v>1.22</v>
      </c>
      <c r="X19" t="n">
        <v>0.28</v>
      </c>
      <c r="Y19" t="n">
        <v>1</v>
      </c>
      <c r="Z19" t="n">
        <v>10</v>
      </c>
      <c r="AA19" t="n">
        <v>97.61759976619081</v>
      </c>
      <c r="AB19" t="n">
        <v>133.5647065846047</v>
      </c>
      <c r="AC19" t="n">
        <v>120.8174784474487</v>
      </c>
      <c r="AD19" t="n">
        <v>97617.5997661908</v>
      </c>
      <c r="AE19" t="n">
        <v>133564.7065846047</v>
      </c>
      <c r="AF19" t="n">
        <v>5.128914779464075e-06</v>
      </c>
      <c r="AG19" t="n">
        <v>0.47125</v>
      </c>
      <c r="AH19" t="n">
        <v>120817.4784474487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8.846500000000001</v>
      </c>
      <c r="E20" t="n">
        <v>11.3</v>
      </c>
      <c r="F20" t="n">
        <v>8.1</v>
      </c>
      <c r="G20" t="n">
        <v>34.71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90.47</v>
      </c>
      <c r="Q20" t="n">
        <v>1361.43</v>
      </c>
      <c r="R20" t="n">
        <v>34.89</v>
      </c>
      <c r="S20" t="n">
        <v>25.13</v>
      </c>
      <c r="T20" t="n">
        <v>4248.05</v>
      </c>
      <c r="U20" t="n">
        <v>0.72</v>
      </c>
      <c r="V20" t="n">
        <v>0.89</v>
      </c>
      <c r="W20" t="n">
        <v>1.22</v>
      </c>
      <c r="X20" t="n">
        <v>0.28</v>
      </c>
      <c r="Y20" t="n">
        <v>1</v>
      </c>
      <c r="Z20" t="n">
        <v>10</v>
      </c>
      <c r="AA20" t="n">
        <v>97.35471788292129</v>
      </c>
      <c r="AB20" t="n">
        <v>133.2050199943853</v>
      </c>
      <c r="AC20" t="n">
        <v>120.4921198405764</v>
      </c>
      <c r="AD20" t="n">
        <v>97354.71788292129</v>
      </c>
      <c r="AE20" t="n">
        <v>133205.0199943853</v>
      </c>
      <c r="AF20" t="n">
        <v>5.130654672531117e-06</v>
      </c>
      <c r="AG20" t="n">
        <v>0.4708333333333334</v>
      </c>
      <c r="AH20" t="n">
        <v>120492.1198405764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8.846299999999999</v>
      </c>
      <c r="E21" t="n">
        <v>11.3</v>
      </c>
      <c r="F21" t="n">
        <v>8.1</v>
      </c>
      <c r="G21" t="n">
        <v>34.72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90.48</v>
      </c>
      <c r="Q21" t="n">
        <v>1361.43</v>
      </c>
      <c r="R21" t="n">
        <v>34.85</v>
      </c>
      <c r="S21" t="n">
        <v>25.13</v>
      </c>
      <c r="T21" t="n">
        <v>4224.43</v>
      </c>
      <c r="U21" t="n">
        <v>0.72</v>
      </c>
      <c r="V21" t="n">
        <v>0.89</v>
      </c>
      <c r="W21" t="n">
        <v>1.22</v>
      </c>
      <c r="X21" t="n">
        <v>0.28</v>
      </c>
      <c r="Y21" t="n">
        <v>1</v>
      </c>
      <c r="Z21" t="n">
        <v>10</v>
      </c>
      <c r="AA21" t="n">
        <v>97.3629449979076</v>
      </c>
      <c r="AB21" t="n">
        <v>133.2162766960643</v>
      </c>
      <c r="AC21" t="n">
        <v>120.502302218446</v>
      </c>
      <c r="AD21" t="n">
        <v>97362.9449979076</v>
      </c>
      <c r="AE21" t="n">
        <v>133216.2766960642</v>
      </c>
      <c r="AF21" t="n">
        <v>5.130538679659981e-06</v>
      </c>
      <c r="AG21" t="n">
        <v>0.4708333333333334</v>
      </c>
      <c r="AH21" t="n">
        <v>120502.302218446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2024-09-24T15:22:00Z</dcterms:created>
  <dcterms:modified xmlns:dcterms="http://purl.org/dc/terms/" xmlns:xsi="http://www.w3.org/2001/XMLSchema-instance" xsi:type="dcterms:W3CDTF">2024-09-24T15:22:00Z</dcterms:modified>
</cp:coreProperties>
</file>