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gráficos!$A$7:$A$398</f>
              <numCache>
                <formatCode>General</formatCode>
                <ptCount val="39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</numCache>
            </numRef>
          </xVal>
          <yVal>
            <numRef>
              <f>gráficos!$B$7:$B$398</f>
              <numCache>
                <formatCode>General</formatCode>
                <ptCount val="39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6.256</v>
      </c>
      <c r="E2" t="n">
        <v>15.98</v>
      </c>
      <c r="F2" t="n">
        <v>9.77</v>
      </c>
      <c r="G2" t="n">
        <v>6.17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93</v>
      </c>
      <c r="N2" t="n">
        <v>39.4</v>
      </c>
      <c r="O2" t="n">
        <v>24256.19</v>
      </c>
      <c r="P2" t="n">
        <v>131.15</v>
      </c>
      <c r="Q2" t="n">
        <v>1324.6</v>
      </c>
      <c r="R2" t="n">
        <v>87.05</v>
      </c>
      <c r="S2" t="n">
        <v>27.17</v>
      </c>
      <c r="T2" t="n">
        <v>29738.67</v>
      </c>
      <c r="U2" t="n">
        <v>0.31</v>
      </c>
      <c r="V2" t="n">
        <v>0.8</v>
      </c>
      <c r="W2" t="n">
        <v>0.26</v>
      </c>
      <c r="X2" t="n">
        <v>1.92</v>
      </c>
      <c r="Y2" t="n">
        <v>1</v>
      </c>
      <c r="Z2" t="n">
        <v>10</v>
      </c>
      <c r="AA2" t="n">
        <v>180.9342793738825</v>
      </c>
      <c r="AB2" t="n">
        <v>247.5622632962797</v>
      </c>
      <c r="AC2" t="n">
        <v>223.9352683431734</v>
      </c>
      <c r="AD2" t="n">
        <v>180934.2793738825</v>
      </c>
      <c r="AE2" t="n">
        <v>247562.2632962797</v>
      </c>
      <c r="AF2" t="n">
        <v>3.770461650959027e-06</v>
      </c>
      <c r="AG2" t="n">
        <v>0.6658333333333334</v>
      </c>
      <c r="AH2" t="n">
        <v>223935.2683431734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6.8373</v>
      </c>
      <c r="E3" t="n">
        <v>14.63</v>
      </c>
      <c r="F3" t="n">
        <v>9.31</v>
      </c>
      <c r="G3" t="n">
        <v>7.76</v>
      </c>
      <c r="H3" t="n">
        <v>0.11</v>
      </c>
      <c r="I3" t="n">
        <v>72</v>
      </c>
      <c r="J3" t="n">
        <v>195.16</v>
      </c>
      <c r="K3" t="n">
        <v>54.38</v>
      </c>
      <c r="L3" t="n">
        <v>1.25</v>
      </c>
      <c r="M3" t="n">
        <v>70</v>
      </c>
      <c r="N3" t="n">
        <v>39.53</v>
      </c>
      <c r="O3" t="n">
        <v>24303.87</v>
      </c>
      <c r="P3" t="n">
        <v>123.24</v>
      </c>
      <c r="Q3" t="n">
        <v>1324.31</v>
      </c>
      <c r="R3" t="n">
        <v>72.7</v>
      </c>
      <c r="S3" t="n">
        <v>27.17</v>
      </c>
      <c r="T3" t="n">
        <v>22679.23</v>
      </c>
      <c r="U3" t="n">
        <v>0.37</v>
      </c>
      <c r="V3" t="n">
        <v>0.84</v>
      </c>
      <c r="W3" t="n">
        <v>0.22</v>
      </c>
      <c r="X3" t="n">
        <v>1.45</v>
      </c>
      <c r="Y3" t="n">
        <v>1</v>
      </c>
      <c r="Z3" t="n">
        <v>10</v>
      </c>
      <c r="AA3" t="n">
        <v>156.7945464078466</v>
      </c>
      <c r="AB3" t="n">
        <v>214.5332156823092</v>
      </c>
      <c r="AC3" t="n">
        <v>194.0584666769103</v>
      </c>
      <c r="AD3" t="n">
        <v>156794.5464078466</v>
      </c>
      <c r="AE3" t="n">
        <v>214533.2156823092</v>
      </c>
      <c r="AF3" t="n">
        <v>4.120808415297659e-06</v>
      </c>
      <c r="AG3" t="n">
        <v>0.6095833333333334</v>
      </c>
      <c r="AH3" t="n">
        <v>194058.4666769103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7.2917</v>
      </c>
      <c r="E4" t="n">
        <v>13.71</v>
      </c>
      <c r="F4" t="n">
        <v>8.98</v>
      </c>
      <c r="G4" t="n">
        <v>9.449999999999999</v>
      </c>
      <c r="H4" t="n">
        <v>0.14</v>
      </c>
      <c r="I4" t="n">
        <v>57</v>
      </c>
      <c r="J4" t="n">
        <v>195.55</v>
      </c>
      <c r="K4" t="n">
        <v>54.38</v>
      </c>
      <c r="L4" t="n">
        <v>1.5</v>
      </c>
      <c r="M4" t="n">
        <v>55</v>
      </c>
      <c r="N4" t="n">
        <v>39.67</v>
      </c>
      <c r="O4" t="n">
        <v>24351.61</v>
      </c>
      <c r="P4" t="n">
        <v>117.29</v>
      </c>
      <c r="Q4" t="n">
        <v>1324.18</v>
      </c>
      <c r="R4" t="n">
        <v>62.34</v>
      </c>
      <c r="S4" t="n">
        <v>27.17</v>
      </c>
      <c r="T4" t="n">
        <v>17572.31</v>
      </c>
      <c r="U4" t="n">
        <v>0.44</v>
      </c>
      <c r="V4" t="n">
        <v>0.87</v>
      </c>
      <c r="W4" t="n">
        <v>0.2</v>
      </c>
      <c r="X4" t="n">
        <v>1.13</v>
      </c>
      <c r="Y4" t="n">
        <v>1</v>
      </c>
      <c r="Z4" t="n">
        <v>10</v>
      </c>
      <c r="AA4" t="n">
        <v>140.9271335215498</v>
      </c>
      <c r="AB4" t="n">
        <v>192.8227213504373</v>
      </c>
      <c r="AC4" t="n">
        <v>174.4199914531952</v>
      </c>
      <c r="AD4" t="n">
        <v>140927.1335215498</v>
      </c>
      <c r="AE4" t="n">
        <v>192822.7213504374</v>
      </c>
      <c r="AF4" t="n">
        <v>4.394673149024606e-06</v>
      </c>
      <c r="AG4" t="n">
        <v>0.57125</v>
      </c>
      <c r="AH4" t="n">
        <v>174419.9914531952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7.5837</v>
      </c>
      <c r="E5" t="n">
        <v>13.19</v>
      </c>
      <c r="F5" t="n">
        <v>8.800000000000001</v>
      </c>
      <c r="G5" t="n">
        <v>11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113.37</v>
      </c>
      <c r="Q5" t="n">
        <v>1324.02</v>
      </c>
      <c r="R5" t="n">
        <v>56.69</v>
      </c>
      <c r="S5" t="n">
        <v>27.17</v>
      </c>
      <c r="T5" t="n">
        <v>14791.07</v>
      </c>
      <c r="U5" t="n">
        <v>0.48</v>
      </c>
      <c r="V5" t="n">
        <v>0.89</v>
      </c>
      <c r="W5" t="n">
        <v>0.19</v>
      </c>
      <c r="X5" t="n">
        <v>0.95</v>
      </c>
      <c r="Y5" t="n">
        <v>1</v>
      </c>
      <c r="Z5" t="n">
        <v>10</v>
      </c>
      <c r="AA5" t="n">
        <v>131.8308036345008</v>
      </c>
      <c r="AB5" t="n">
        <v>180.3767214972309</v>
      </c>
      <c r="AC5" t="n">
        <v>163.1618203579043</v>
      </c>
      <c r="AD5" t="n">
        <v>131830.8036345008</v>
      </c>
      <c r="AE5" t="n">
        <v>180376.7214972309</v>
      </c>
      <c r="AF5" t="n">
        <v>4.570660169817451e-06</v>
      </c>
      <c r="AG5" t="n">
        <v>0.5495833333333333</v>
      </c>
      <c r="AH5" t="n">
        <v>163161.8203579043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7.8426</v>
      </c>
      <c r="E6" t="n">
        <v>12.75</v>
      </c>
      <c r="F6" t="n">
        <v>8.640000000000001</v>
      </c>
      <c r="G6" t="n">
        <v>12.64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109.62</v>
      </c>
      <c r="Q6" t="n">
        <v>1324</v>
      </c>
      <c r="R6" t="n">
        <v>51.58</v>
      </c>
      <c r="S6" t="n">
        <v>27.17</v>
      </c>
      <c r="T6" t="n">
        <v>12270.71</v>
      </c>
      <c r="U6" t="n">
        <v>0.53</v>
      </c>
      <c r="V6" t="n">
        <v>0.9</v>
      </c>
      <c r="W6" t="n">
        <v>0.18</v>
      </c>
      <c r="X6" t="n">
        <v>0.79</v>
      </c>
      <c r="Y6" t="n">
        <v>1</v>
      </c>
      <c r="Z6" t="n">
        <v>10</v>
      </c>
      <c r="AA6" t="n">
        <v>124.1352297834615</v>
      </c>
      <c r="AB6" t="n">
        <v>169.847297849487</v>
      </c>
      <c r="AC6" t="n">
        <v>153.6373101249588</v>
      </c>
      <c r="AD6" t="n">
        <v>124135.2297834615</v>
      </c>
      <c r="AE6" t="n">
        <v>169847.297849487</v>
      </c>
      <c r="AF6" t="n">
        <v>4.726697976951928e-06</v>
      </c>
      <c r="AG6" t="n">
        <v>0.53125</v>
      </c>
      <c r="AH6" t="n">
        <v>153637.3101249588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8.0959</v>
      </c>
      <c r="E7" t="n">
        <v>12.35</v>
      </c>
      <c r="F7" t="n">
        <v>8.470000000000001</v>
      </c>
      <c r="G7" t="n">
        <v>14.53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105.71</v>
      </c>
      <c r="Q7" t="n">
        <v>1324.18</v>
      </c>
      <c r="R7" t="n">
        <v>47.06</v>
      </c>
      <c r="S7" t="n">
        <v>27.17</v>
      </c>
      <c r="T7" t="n">
        <v>10042.69</v>
      </c>
      <c r="U7" t="n">
        <v>0.58</v>
      </c>
      <c r="V7" t="n">
        <v>0.92</v>
      </c>
      <c r="W7" t="n">
        <v>0.14</v>
      </c>
      <c r="X7" t="n">
        <v>0.62</v>
      </c>
      <c r="Y7" t="n">
        <v>1</v>
      </c>
      <c r="Z7" t="n">
        <v>10</v>
      </c>
      <c r="AA7" t="n">
        <v>116.8585274667215</v>
      </c>
      <c r="AB7" t="n">
        <v>159.890992714279</v>
      </c>
      <c r="AC7" t="n">
        <v>144.6312207780899</v>
      </c>
      <c r="AD7" t="n">
        <v>116858.5274667215</v>
      </c>
      <c r="AE7" t="n">
        <v>159890.992714279</v>
      </c>
      <c r="AF7" t="n">
        <v>4.879360690536954e-06</v>
      </c>
      <c r="AG7" t="n">
        <v>0.5145833333333333</v>
      </c>
      <c r="AH7" t="n">
        <v>144631.2207780899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8.1898</v>
      </c>
      <c r="E8" t="n">
        <v>12.21</v>
      </c>
      <c r="F8" t="n">
        <v>8.49</v>
      </c>
      <c r="G8" t="n">
        <v>16.43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104.54</v>
      </c>
      <c r="Q8" t="n">
        <v>1324.06</v>
      </c>
      <c r="R8" t="n">
        <v>47.22</v>
      </c>
      <c r="S8" t="n">
        <v>27.17</v>
      </c>
      <c r="T8" t="n">
        <v>10145.01</v>
      </c>
      <c r="U8" t="n">
        <v>0.58</v>
      </c>
      <c r="V8" t="n">
        <v>0.92</v>
      </c>
      <c r="W8" t="n">
        <v>0.16</v>
      </c>
      <c r="X8" t="n">
        <v>0.63</v>
      </c>
      <c r="Y8" t="n">
        <v>1</v>
      </c>
      <c r="Z8" t="n">
        <v>10</v>
      </c>
      <c r="AA8" t="n">
        <v>114.8469641906653</v>
      </c>
      <c r="AB8" t="n">
        <v>157.1386830960717</v>
      </c>
      <c r="AC8" t="n">
        <v>142.1415877269526</v>
      </c>
      <c r="AD8" t="n">
        <v>114846.9641906653</v>
      </c>
      <c r="AE8" t="n">
        <v>157138.6830960717</v>
      </c>
      <c r="AF8" t="n">
        <v>4.935953777017941e-06</v>
      </c>
      <c r="AG8" t="n">
        <v>0.50875</v>
      </c>
      <c r="AH8" t="n">
        <v>142141.5877269526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8.325200000000001</v>
      </c>
      <c r="E9" t="n">
        <v>12.01</v>
      </c>
      <c r="F9" t="n">
        <v>8.41</v>
      </c>
      <c r="G9" t="n">
        <v>18.01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101.74</v>
      </c>
      <c r="Q9" t="n">
        <v>1324.12</v>
      </c>
      <c r="R9" t="n">
        <v>44.51</v>
      </c>
      <c r="S9" t="n">
        <v>27.17</v>
      </c>
      <c r="T9" t="n">
        <v>8804.34</v>
      </c>
      <c r="U9" t="n">
        <v>0.61</v>
      </c>
      <c r="V9" t="n">
        <v>0.93</v>
      </c>
      <c r="W9" t="n">
        <v>0.15</v>
      </c>
      <c r="X9" t="n">
        <v>0.55</v>
      </c>
      <c r="Y9" t="n">
        <v>1</v>
      </c>
      <c r="Z9" t="n">
        <v>10</v>
      </c>
      <c r="AA9" t="n">
        <v>110.800647792437</v>
      </c>
      <c r="AB9" t="n">
        <v>151.6023344891376</v>
      </c>
      <c r="AC9" t="n">
        <v>137.1336204607485</v>
      </c>
      <c r="AD9" t="n">
        <v>110800.647792437</v>
      </c>
      <c r="AE9" t="n">
        <v>151602.3344891376</v>
      </c>
      <c r="AF9" t="n">
        <v>5.017558717481472e-06</v>
      </c>
      <c r="AG9" t="n">
        <v>0.5004166666666666</v>
      </c>
      <c r="AH9" t="n">
        <v>137133.6204607485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8.455500000000001</v>
      </c>
      <c r="E10" t="n">
        <v>11.83</v>
      </c>
      <c r="F10" t="n">
        <v>8.34</v>
      </c>
      <c r="G10" t="n">
        <v>20.01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99.23</v>
      </c>
      <c r="Q10" t="n">
        <v>1324.11</v>
      </c>
      <c r="R10" t="n">
        <v>42.32</v>
      </c>
      <c r="S10" t="n">
        <v>27.17</v>
      </c>
      <c r="T10" t="n">
        <v>7723</v>
      </c>
      <c r="U10" t="n">
        <v>0.64</v>
      </c>
      <c r="V10" t="n">
        <v>0.9399999999999999</v>
      </c>
      <c r="W10" t="n">
        <v>0.15</v>
      </c>
      <c r="X10" t="n">
        <v>0.48</v>
      </c>
      <c r="Y10" t="n">
        <v>1</v>
      </c>
      <c r="Z10" t="n">
        <v>10</v>
      </c>
      <c r="AA10" t="n">
        <v>107.0803620886782</v>
      </c>
      <c r="AB10" t="n">
        <v>146.5120754618357</v>
      </c>
      <c r="AC10" t="n">
        <v>132.5291686107873</v>
      </c>
      <c r="AD10" t="n">
        <v>107080.3620886782</v>
      </c>
      <c r="AE10" t="n">
        <v>146512.0754618357</v>
      </c>
      <c r="AF10" t="n">
        <v>5.096089912033896e-06</v>
      </c>
      <c r="AG10" t="n">
        <v>0.4929166666666667</v>
      </c>
      <c r="AH10" t="n">
        <v>132529.1686107873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8.541700000000001</v>
      </c>
      <c r="E11" t="n">
        <v>11.71</v>
      </c>
      <c r="F11" t="n">
        <v>8.300000000000001</v>
      </c>
      <c r="G11" t="n">
        <v>21.64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96.36</v>
      </c>
      <c r="Q11" t="n">
        <v>1323.94</v>
      </c>
      <c r="R11" t="n">
        <v>41.17</v>
      </c>
      <c r="S11" t="n">
        <v>27.17</v>
      </c>
      <c r="T11" t="n">
        <v>7156.12</v>
      </c>
      <c r="U11" t="n">
        <v>0.66</v>
      </c>
      <c r="V11" t="n">
        <v>0.9399999999999999</v>
      </c>
      <c r="W11" t="n">
        <v>0.14</v>
      </c>
      <c r="X11" t="n">
        <v>0.44</v>
      </c>
      <c r="Y11" t="n">
        <v>1</v>
      </c>
      <c r="Z11" t="n">
        <v>10</v>
      </c>
      <c r="AA11" t="n">
        <v>104.0029063628967</v>
      </c>
      <c r="AB11" t="n">
        <v>142.3013647700589</v>
      </c>
      <c r="AC11" t="n">
        <v>128.7203222376627</v>
      </c>
      <c r="AD11" t="n">
        <v>104002.9063628967</v>
      </c>
      <c r="AE11" t="n">
        <v>142301.3647700589</v>
      </c>
      <c r="AF11" t="n">
        <v>5.148042244884386e-06</v>
      </c>
      <c r="AG11" t="n">
        <v>0.4879166666666667</v>
      </c>
      <c r="AH11" t="n">
        <v>128720.3222376628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8.6294</v>
      </c>
      <c r="E12" t="n">
        <v>11.59</v>
      </c>
      <c r="F12" t="n">
        <v>8.26</v>
      </c>
      <c r="G12" t="n">
        <v>23.59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94.26000000000001</v>
      </c>
      <c r="Q12" t="n">
        <v>1324.15</v>
      </c>
      <c r="R12" t="n">
        <v>39.69</v>
      </c>
      <c r="S12" t="n">
        <v>27.17</v>
      </c>
      <c r="T12" t="n">
        <v>6430.24</v>
      </c>
      <c r="U12" t="n">
        <v>0.68</v>
      </c>
      <c r="V12" t="n">
        <v>0.95</v>
      </c>
      <c r="W12" t="n">
        <v>0.14</v>
      </c>
      <c r="X12" t="n">
        <v>0.4</v>
      </c>
      <c r="Y12" t="n">
        <v>1</v>
      </c>
      <c r="Z12" t="n">
        <v>10</v>
      </c>
      <c r="AA12" t="n">
        <v>101.4549888769034</v>
      </c>
      <c r="AB12" t="n">
        <v>138.8151916595385</v>
      </c>
      <c r="AC12" t="n">
        <v>125.5668645959345</v>
      </c>
      <c r="AD12" t="n">
        <v>101454.9888769034</v>
      </c>
      <c r="AE12" t="n">
        <v>138815.1916595385</v>
      </c>
      <c r="AF12" t="n">
        <v>5.200898620649909e-06</v>
      </c>
      <c r="AG12" t="n">
        <v>0.4829166666666667</v>
      </c>
      <c r="AH12" t="n">
        <v>125566.8645959345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8.7674</v>
      </c>
      <c r="E13" t="n">
        <v>11.41</v>
      </c>
      <c r="F13" t="n">
        <v>8.15</v>
      </c>
      <c r="G13" t="n">
        <v>25.74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17</v>
      </c>
      <c r="N13" t="n">
        <v>40.92</v>
      </c>
      <c r="O13" t="n">
        <v>24783.33</v>
      </c>
      <c r="P13" t="n">
        <v>90.54000000000001</v>
      </c>
      <c r="Q13" t="n">
        <v>1323.94</v>
      </c>
      <c r="R13" t="n">
        <v>36.42</v>
      </c>
      <c r="S13" t="n">
        <v>27.17</v>
      </c>
      <c r="T13" t="n">
        <v>4802.82</v>
      </c>
      <c r="U13" t="n">
        <v>0.75</v>
      </c>
      <c r="V13" t="n">
        <v>0.96</v>
      </c>
      <c r="W13" t="n">
        <v>0.13</v>
      </c>
      <c r="X13" t="n">
        <v>0.3</v>
      </c>
      <c r="Y13" t="n">
        <v>1</v>
      </c>
      <c r="Z13" t="n">
        <v>10</v>
      </c>
      <c r="AA13" t="n">
        <v>97.08869587404536</v>
      </c>
      <c r="AB13" t="n">
        <v>132.8410369457787</v>
      </c>
      <c r="AC13" t="n">
        <v>120.1628748232753</v>
      </c>
      <c r="AD13" t="n">
        <v>97088.69587404536</v>
      </c>
      <c r="AE13" t="n">
        <v>132841.0369457787</v>
      </c>
      <c r="AF13" t="n">
        <v>5.284070568832828e-06</v>
      </c>
      <c r="AG13" t="n">
        <v>0.4754166666666667</v>
      </c>
      <c r="AH13" t="n">
        <v>120162.8748232753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8.7964</v>
      </c>
      <c r="E14" t="n">
        <v>11.37</v>
      </c>
      <c r="F14" t="n">
        <v>8.19</v>
      </c>
      <c r="G14" t="n">
        <v>28.91</v>
      </c>
      <c r="H14" t="n">
        <v>0.36</v>
      </c>
      <c r="I14" t="n">
        <v>17</v>
      </c>
      <c r="J14" t="n">
        <v>199.44</v>
      </c>
      <c r="K14" t="n">
        <v>54.38</v>
      </c>
      <c r="L14" t="n">
        <v>4</v>
      </c>
      <c r="M14" t="n">
        <v>15</v>
      </c>
      <c r="N14" t="n">
        <v>41.06</v>
      </c>
      <c r="O14" t="n">
        <v>24831.54</v>
      </c>
      <c r="P14" t="n">
        <v>89.39</v>
      </c>
      <c r="Q14" t="n">
        <v>1324.01</v>
      </c>
      <c r="R14" t="n">
        <v>37.94</v>
      </c>
      <c r="S14" t="n">
        <v>27.17</v>
      </c>
      <c r="T14" t="n">
        <v>5571.54</v>
      </c>
      <c r="U14" t="n">
        <v>0.72</v>
      </c>
      <c r="V14" t="n">
        <v>0.95</v>
      </c>
      <c r="W14" t="n">
        <v>0.13</v>
      </c>
      <c r="X14" t="n">
        <v>0.34</v>
      </c>
      <c r="Y14" t="n">
        <v>1</v>
      </c>
      <c r="Z14" t="n">
        <v>10</v>
      </c>
      <c r="AA14" t="n">
        <v>96.23214633730063</v>
      </c>
      <c r="AB14" t="n">
        <v>131.6690680813066</v>
      </c>
      <c r="AC14" t="n">
        <v>119.1027570223594</v>
      </c>
      <c r="AD14" t="n">
        <v>96232.14633730064</v>
      </c>
      <c r="AE14" t="n">
        <v>131669.0680813066</v>
      </c>
      <c r="AF14" t="n">
        <v>5.301548731856775e-06</v>
      </c>
      <c r="AG14" t="n">
        <v>0.4737499999999999</v>
      </c>
      <c r="AH14" t="n">
        <v>119102.7570223594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8.8528</v>
      </c>
      <c r="E15" t="n">
        <v>11.3</v>
      </c>
      <c r="F15" t="n">
        <v>8.16</v>
      </c>
      <c r="G15" t="n">
        <v>30.59</v>
      </c>
      <c r="H15" t="n">
        <v>0.38</v>
      </c>
      <c r="I15" t="n">
        <v>16</v>
      </c>
      <c r="J15" t="n">
        <v>199.83</v>
      </c>
      <c r="K15" t="n">
        <v>54.38</v>
      </c>
      <c r="L15" t="n">
        <v>4.25</v>
      </c>
      <c r="M15" t="n">
        <v>14</v>
      </c>
      <c r="N15" t="n">
        <v>41.2</v>
      </c>
      <c r="O15" t="n">
        <v>24879.79</v>
      </c>
      <c r="P15" t="n">
        <v>86.93000000000001</v>
      </c>
      <c r="Q15" t="n">
        <v>1323.99</v>
      </c>
      <c r="R15" t="n">
        <v>36.83</v>
      </c>
      <c r="S15" t="n">
        <v>27.17</v>
      </c>
      <c r="T15" t="n">
        <v>5025.11</v>
      </c>
      <c r="U15" t="n">
        <v>0.74</v>
      </c>
      <c r="V15" t="n">
        <v>0.96</v>
      </c>
      <c r="W15" t="n">
        <v>0.13</v>
      </c>
      <c r="X15" t="n">
        <v>0.3</v>
      </c>
      <c r="Y15" t="n">
        <v>1</v>
      </c>
      <c r="Z15" t="n">
        <v>10</v>
      </c>
      <c r="AA15" t="n">
        <v>93.98529860159034</v>
      </c>
      <c r="AB15" t="n">
        <v>128.594831885383</v>
      </c>
      <c r="AC15" t="n">
        <v>116.3219216142562</v>
      </c>
      <c r="AD15" t="n">
        <v>93985.29860159034</v>
      </c>
      <c r="AE15" t="n">
        <v>128594.831885383</v>
      </c>
      <c r="AF15" t="n">
        <v>5.335540745461969e-06</v>
      </c>
      <c r="AG15" t="n">
        <v>0.4708333333333334</v>
      </c>
      <c r="AH15" t="n">
        <v>116321.9216142562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8.8895</v>
      </c>
      <c r="E16" t="n">
        <v>11.25</v>
      </c>
      <c r="F16" t="n">
        <v>8.15</v>
      </c>
      <c r="G16" t="n">
        <v>32.6</v>
      </c>
      <c r="H16" t="n">
        <v>0.4</v>
      </c>
      <c r="I16" t="n">
        <v>15</v>
      </c>
      <c r="J16" t="n">
        <v>200.22</v>
      </c>
      <c r="K16" t="n">
        <v>54.38</v>
      </c>
      <c r="L16" t="n">
        <v>4.5</v>
      </c>
      <c r="M16" t="n">
        <v>7</v>
      </c>
      <c r="N16" t="n">
        <v>41.35</v>
      </c>
      <c r="O16" t="n">
        <v>24928.09</v>
      </c>
      <c r="P16" t="n">
        <v>84.59</v>
      </c>
      <c r="Q16" t="n">
        <v>1324.01</v>
      </c>
      <c r="R16" t="n">
        <v>36.25</v>
      </c>
      <c r="S16" t="n">
        <v>27.17</v>
      </c>
      <c r="T16" t="n">
        <v>4739</v>
      </c>
      <c r="U16" t="n">
        <v>0.75</v>
      </c>
      <c r="V16" t="n">
        <v>0.96</v>
      </c>
      <c r="W16" t="n">
        <v>0.14</v>
      </c>
      <c r="X16" t="n">
        <v>0.3</v>
      </c>
      <c r="Y16" t="n">
        <v>1</v>
      </c>
      <c r="Z16" t="n">
        <v>10</v>
      </c>
      <c r="AA16" t="n">
        <v>92.12471044496428</v>
      </c>
      <c r="AB16" t="n">
        <v>126.0490930861322</v>
      </c>
      <c r="AC16" t="n">
        <v>114.0191445530382</v>
      </c>
      <c r="AD16" t="n">
        <v>92124.71044496428</v>
      </c>
      <c r="AE16" t="n">
        <v>126049.0930861322</v>
      </c>
      <c r="AF16" t="n">
        <v>5.357659662116411e-06</v>
      </c>
      <c r="AG16" t="n">
        <v>0.46875</v>
      </c>
      <c r="AH16" t="n">
        <v>114019.1445530382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8.8819</v>
      </c>
      <c r="E17" t="n">
        <v>11.26</v>
      </c>
      <c r="F17" t="n">
        <v>8.16</v>
      </c>
      <c r="G17" t="n">
        <v>32.64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</v>
      </c>
      <c r="N17" t="n">
        <v>41.49</v>
      </c>
      <c r="O17" t="n">
        <v>24976.45</v>
      </c>
      <c r="P17" t="n">
        <v>84.68000000000001</v>
      </c>
      <c r="Q17" t="n">
        <v>1324.02</v>
      </c>
      <c r="R17" t="n">
        <v>36.33</v>
      </c>
      <c r="S17" t="n">
        <v>27.17</v>
      </c>
      <c r="T17" t="n">
        <v>4777.53</v>
      </c>
      <c r="U17" t="n">
        <v>0.75</v>
      </c>
      <c r="V17" t="n">
        <v>0.96</v>
      </c>
      <c r="W17" t="n">
        <v>0.15</v>
      </c>
      <c r="X17" t="n">
        <v>0.31</v>
      </c>
      <c r="Y17" t="n">
        <v>1</v>
      </c>
      <c r="Z17" t="n">
        <v>10</v>
      </c>
      <c r="AA17" t="n">
        <v>92.3007732610432</v>
      </c>
      <c r="AB17" t="n">
        <v>126.2899899984345</v>
      </c>
      <c r="AC17" t="n">
        <v>114.2370506021314</v>
      </c>
      <c r="AD17" t="n">
        <v>92300.7732610432</v>
      </c>
      <c r="AE17" t="n">
        <v>126289.9899984345</v>
      </c>
      <c r="AF17" t="n">
        <v>5.353079178013584e-06</v>
      </c>
      <c r="AG17" t="n">
        <v>0.4691666666666667</v>
      </c>
      <c r="AH17" t="n">
        <v>114237.0506021314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8.8786</v>
      </c>
      <c r="E18" t="n">
        <v>11.26</v>
      </c>
      <c r="F18" t="n">
        <v>8.16</v>
      </c>
      <c r="G18" t="n">
        <v>32.65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0</v>
      </c>
      <c r="N18" t="n">
        <v>41.63</v>
      </c>
      <c r="O18" t="n">
        <v>25024.84</v>
      </c>
      <c r="P18" t="n">
        <v>84.78</v>
      </c>
      <c r="Q18" t="n">
        <v>1323.99</v>
      </c>
      <c r="R18" t="n">
        <v>36.42</v>
      </c>
      <c r="S18" t="n">
        <v>27.17</v>
      </c>
      <c r="T18" t="n">
        <v>4823.82</v>
      </c>
      <c r="U18" t="n">
        <v>0.75</v>
      </c>
      <c r="V18" t="n">
        <v>0.96</v>
      </c>
      <c r="W18" t="n">
        <v>0.15</v>
      </c>
      <c r="X18" t="n">
        <v>0.31</v>
      </c>
      <c r="Y18" t="n">
        <v>1</v>
      </c>
      <c r="Z18" t="n">
        <v>10</v>
      </c>
      <c r="AA18" t="n">
        <v>92.39432252971864</v>
      </c>
      <c r="AB18" t="n">
        <v>126.4179882349386</v>
      </c>
      <c r="AC18" t="n">
        <v>114.3528328665903</v>
      </c>
      <c r="AD18" t="n">
        <v>92394.32252971863</v>
      </c>
      <c r="AE18" t="n">
        <v>126417.9882349386</v>
      </c>
      <c r="AF18" t="n">
        <v>5.351090283600514e-06</v>
      </c>
      <c r="AG18" t="n">
        <v>0.4691666666666667</v>
      </c>
      <c r="AH18" t="n">
        <v>114352.8328665903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4.9652</v>
      </c>
      <c r="E2" t="n">
        <v>20.14</v>
      </c>
      <c r="F2" t="n">
        <v>10.5</v>
      </c>
      <c r="G2" t="n">
        <v>4.88</v>
      </c>
      <c r="H2" t="n">
        <v>0.06</v>
      </c>
      <c r="I2" t="n">
        <v>129</v>
      </c>
      <c r="J2" t="n">
        <v>274.09</v>
      </c>
      <c r="K2" t="n">
        <v>60.56</v>
      </c>
      <c r="L2" t="n">
        <v>1</v>
      </c>
      <c r="M2" t="n">
        <v>127</v>
      </c>
      <c r="N2" t="n">
        <v>72.53</v>
      </c>
      <c r="O2" t="n">
        <v>34038.11</v>
      </c>
      <c r="P2" t="n">
        <v>178.14</v>
      </c>
      <c r="Q2" t="n">
        <v>1324.47</v>
      </c>
      <c r="R2" t="n">
        <v>110.07</v>
      </c>
      <c r="S2" t="n">
        <v>27.17</v>
      </c>
      <c r="T2" t="n">
        <v>41075.88</v>
      </c>
      <c r="U2" t="n">
        <v>0.25</v>
      </c>
      <c r="V2" t="n">
        <v>0.74</v>
      </c>
      <c r="W2" t="n">
        <v>0.32</v>
      </c>
      <c r="X2" t="n">
        <v>2.65</v>
      </c>
      <c r="Y2" t="n">
        <v>1</v>
      </c>
      <c r="Z2" t="n">
        <v>10</v>
      </c>
      <c r="AA2" t="n">
        <v>296.6132881145754</v>
      </c>
      <c r="AB2" t="n">
        <v>405.8393864530956</v>
      </c>
      <c r="AC2" t="n">
        <v>367.1066450091677</v>
      </c>
      <c r="AD2" t="n">
        <v>296613.2881145754</v>
      </c>
      <c r="AE2" t="n">
        <v>405839.3864530956</v>
      </c>
      <c r="AF2" t="n">
        <v>2.612709711831379e-06</v>
      </c>
      <c r="AG2" t="n">
        <v>0.8391666666666667</v>
      </c>
      <c r="AH2" t="n">
        <v>367106.6450091677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5.6446</v>
      </c>
      <c r="E3" t="n">
        <v>17.72</v>
      </c>
      <c r="F3" t="n">
        <v>9.800000000000001</v>
      </c>
      <c r="G3" t="n">
        <v>6.13</v>
      </c>
      <c r="H3" t="n">
        <v>0.08</v>
      </c>
      <c r="I3" t="n">
        <v>96</v>
      </c>
      <c r="J3" t="n">
        <v>274.57</v>
      </c>
      <c r="K3" t="n">
        <v>60.56</v>
      </c>
      <c r="L3" t="n">
        <v>1.25</v>
      </c>
      <c r="M3" t="n">
        <v>94</v>
      </c>
      <c r="N3" t="n">
        <v>72.76000000000001</v>
      </c>
      <c r="O3" t="n">
        <v>34097.72</v>
      </c>
      <c r="P3" t="n">
        <v>165.1</v>
      </c>
      <c r="Q3" t="n">
        <v>1324.21</v>
      </c>
      <c r="R3" t="n">
        <v>88.48</v>
      </c>
      <c r="S3" t="n">
        <v>27.17</v>
      </c>
      <c r="T3" t="n">
        <v>30448.88</v>
      </c>
      <c r="U3" t="n">
        <v>0.31</v>
      </c>
      <c r="V3" t="n">
        <v>0.8</v>
      </c>
      <c r="W3" t="n">
        <v>0.26</v>
      </c>
      <c r="X3" t="n">
        <v>1.95</v>
      </c>
      <c r="Y3" t="n">
        <v>1</v>
      </c>
      <c r="Z3" t="n">
        <v>10</v>
      </c>
      <c r="AA3" t="n">
        <v>243.0750880650697</v>
      </c>
      <c r="AB3" t="n">
        <v>332.5860592065163</v>
      </c>
      <c r="AC3" t="n">
        <v>300.844512503411</v>
      </c>
      <c r="AD3" t="n">
        <v>243075.0880650697</v>
      </c>
      <c r="AE3" t="n">
        <v>332586.0592065162</v>
      </c>
      <c r="AF3" t="n">
        <v>2.970212929872593e-06</v>
      </c>
      <c r="AG3" t="n">
        <v>0.7383333333333333</v>
      </c>
      <c r="AH3" t="n">
        <v>300844.512503411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6.1564</v>
      </c>
      <c r="E4" t="n">
        <v>16.24</v>
      </c>
      <c r="F4" t="n">
        <v>9.369999999999999</v>
      </c>
      <c r="G4" t="n">
        <v>7.4</v>
      </c>
      <c r="H4" t="n">
        <v>0.1</v>
      </c>
      <c r="I4" t="n">
        <v>76</v>
      </c>
      <c r="J4" t="n">
        <v>275.05</v>
      </c>
      <c r="K4" t="n">
        <v>60.56</v>
      </c>
      <c r="L4" t="n">
        <v>1.5</v>
      </c>
      <c r="M4" t="n">
        <v>74</v>
      </c>
      <c r="N4" t="n">
        <v>73</v>
      </c>
      <c r="O4" t="n">
        <v>34157.42</v>
      </c>
      <c r="P4" t="n">
        <v>156.76</v>
      </c>
      <c r="Q4" t="n">
        <v>1324.03</v>
      </c>
      <c r="R4" t="n">
        <v>74.67</v>
      </c>
      <c r="S4" t="n">
        <v>27.17</v>
      </c>
      <c r="T4" t="n">
        <v>23642.02</v>
      </c>
      <c r="U4" t="n">
        <v>0.36</v>
      </c>
      <c r="V4" t="n">
        <v>0.83</v>
      </c>
      <c r="W4" t="n">
        <v>0.23</v>
      </c>
      <c r="X4" t="n">
        <v>1.52</v>
      </c>
      <c r="Y4" t="n">
        <v>1</v>
      </c>
      <c r="Z4" t="n">
        <v>10</v>
      </c>
      <c r="AA4" t="n">
        <v>212.5426365875512</v>
      </c>
      <c r="AB4" t="n">
        <v>290.8102120983035</v>
      </c>
      <c r="AC4" t="n">
        <v>263.0556936104232</v>
      </c>
      <c r="AD4" t="n">
        <v>212542.6365875512</v>
      </c>
      <c r="AE4" t="n">
        <v>290810.2120983035</v>
      </c>
      <c r="AF4" t="n">
        <v>3.239524303133549e-06</v>
      </c>
      <c r="AG4" t="n">
        <v>0.6766666666666666</v>
      </c>
      <c r="AH4" t="n">
        <v>263055.6936104232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6.5313</v>
      </c>
      <c r="E5" t="n">
        <v>15.31</v>
      </c>
      <c r="F5" t="n">
        <v>9.119999999999999</v>
      </c>
      <c r="G5" t="n">
        <v>8.69</v>
      </c>
      <c r="H5" t="n">
        <v>0.11</v>
      </c>
      <c r="I5" t="n">
        <v>63</v>
      </c>
      <c r="J5" t="n">
        <v>275.54</v>
      </c>
      <c r="K5" t="n">
        <v>60.56</v>
      </c>
      <c r="L5" t="n">
        <v>1.75</v>
      </c>
      <c r="M5" t="n">
        <v>61</v>
      </c>
      <c r="N5" t="n">
        <v>73.23</v>
      </c>
      <c r="O5" t="n">
        <v>34217.22</v>
      </c>
      <c r="P5" t="n">
        <v>151.47</v>
      </c>
      <c r="Q5" t="n">
        <v>1324.22</v>
      </c>
      <c r="R5" t="n">
        <v>66.75</v>
      </c>
      <c r="S5" t="n">
        <v>27.17</v>
      </c>
      <c r="T5" t="n">
        <v>19749.37</v>
      </c>
      <c r="U5" t="n">
        <v>0.41</v>
      </c>
      <c r="V5" t="n">
        <v>0.86</v>
      </c>
      <c r="W5" t="n">
        <v>0.21</v>
      </c>
      <c r="X5" t="n">
        <v>1.27</v>
      </c>
      <c r="Y5" t="n">
        <v>1</v>
      </c>
      <c r="Z5" t="n">
        <v>10</v>
      </c>
      <c r="AA5" t="n">
        <v>194.3318737607845</v>
      </c>
      <c r="AB5" t="n">
        <v>265.8934429965792</v>
      </c>
      <c r="AC5" t="n">
        <v>240.5169459808544</v>
      </c>
      <c r="AD5" t="n">
        <v>194331.8737607845</v>
      </c>
      <c r="AE5" t="n">
        <v>265893.4429965792</v>
      </c>
      <c r="AF5" t="n">
        <v>3.436798304375308e-06</v>
      </c>
      <c r="AG5" t="n">
        <v>0.6379166666666667</v>
      </c>
      <c r="AH5" t="n">
        <v>240516.9459808544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6.8364</v>
      </c>
      <c r="E6" t="n">
        <v>14.63</v>
      </c>
      <c r="F6" t="n">
        <v>8.91</v>
      </c>
      <c r="G6" t="n">
        <v>9.9</v>
      </c>
      <c r="H6" t="n">
        <v>0.13</v>
      </c>
      <c r="I6" t="n">
        <v>54</v>
      </c>
      <c r="J6" t="n">
        <v>276.02</v>
      </c>
      <c r="K6" t="n">
        <v>60.56</v>
      </c>
      <c r="L6" t="n">
        <v>2</v>
      </c>
      <c r="M6" t="n">
        <v>52</v>
      </c>
      <c r="N6" t="n">
        <v>73.47</v>
      </c>
      <c r="O6" t="n">
        <v>34277.1</v>
      </c>
      <c r="P6" t="n">
        <v>146.83</v>
      </c>
      <c r="Q6" t="n">
        <v>1324.14</v>
      </c>
      <c r="R6" t="n">
        <v>60.15</v>
      </c>
      <c r="S6" t="n">
        <v>27.17</v>
      </c>
      <c r="T6" t="n">
        <v>16491.79</v>
      </c>
      <c r="U6" t="n">
        <v>0.45</v>
      </c>
      <c r="V6" t="n">
        <v>0.88</v>
      </c>
      <c r="W6" t="n">
        <v>0.19</v>
      </c>
      <c r="X6" t="n">
        <v>1.05</v>
      </c>
      <c r="Y6" t="n">
        <v>1</v>
      </c>
      <c r="Z6" t="n">
        <v>10</v>
      </c>
      <c r="AA6" t="n">
        <v>180.6781644565195</v>
      </c>
      <c r="AB6" t="n">
        <v>247.211835567351</v>
      </c>
      <c r="AC6" t="n">
        <v>223.6182849448651</v>
      </c>
      <c r="AD6" t="n">
        <v>180678.1644565194</v>
      </c>
      <c r="AE6" t="n">
        <v>247211.835567351</v>
      </c>
      <c r="AF6" t="n">
        <v>3.597343243769443e-06</v>
      </c>
      <c r="AG6" t="n">
        <v>0.6095833333333334</v>
      </c>
      <c r="AH6" t="n">
        <v>223618.2849448651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7.0808</v>
      </c>
      <c r="E7" t="n">
        <v>14.12</v>
      </c>
      <c r="F7" t="n">
        <v>8.77</v>
      </c>
      <c r="G7" t="n">
        <v>11.19</v>
      </c>
      <c r="H7" t="n">
        <v>0.14</v>
      </c>
      <c r="I7" t="n">
        <v>47</v>
      </c>
      <c r="J7" t="n">
        <v>276.51</v>
      </c>
      <c r="K7" t="n">
        <v>60.56</v>
      </c>
      <c r="L7" t="n">
        <v>2.25</v>
      </c>
      <c r="M7" t="n">
        <v>45</v>
      </c>
      <c r="N7" t="n">
        <v>73.70999999999999</v>
      </c>
      <c r="O7" t="n">
        <v>34337.08</v>
      </c>
      <c r="P7" t="n">
        <v>143.46</v>
      </c>
      <c r="Q7" t="n">
        <v>1324.18</v>
      </c>
      <c r="R7" t="n">
        <v>55.73</v>
      </c>
      <c r="S7" t="n">
        <v>27.17</v>
      </c>
      <c r="T7" t="n">
        <v>14319.44</v>
      </c>
      <c r="U7" t="n">
        <v>0.49</v>
      </c>
      <c r="V7" t="n">
        <v>0.89</v>
      </c>
      <c r="W7" t="n">
        <v>0.18</v>
      </c>
      <c r="X7" t="n">
        <v>0.91</v>
      </c>
      <c r="Y7" t="n">
        <v>1</v>
      </c>
      <c r="Z7" t="n">
        <v>10</v>
      </c>
      <c r="AA7" t="n">
        <v>171.0265457884948</v>
      </c>
      <c r="AB7" t="n">
        <v>234.006065106402</v>
      </c>
      <c r="AC7" t="n">
        <v>211.6728546822897</v>
      </c>
      <c r="AD7" t="n">
        <v>171026.5457884948</v>
      </c>
      <c r="AE7" t="n">
        <v>234006.065106402</v>
      </c>
      <c r="AF7" t="n">
        <v>3.725947580668578e-06</v>
      </c>
      <c r="AG7" t="n">
        <v>0.5883333333333333</v>
      </c>
      <c r="AH7" t="n">
        <v>211672.8546822897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7.2663</v>
      </c>
      <c r="E8" t="n">
        <v>13.76</v>
      </c>
      <c r="F8" t="n">
        <v>8.67</v>
      </c>
      <c r="G8" t="n">
        <v>12.38</v>
      </c>
      <c r="H8" t="n">
        <v>0.16</v>
      </c>
      <c r="I8" t="n">
        <v>42</v>
      </c>
      <c r="J8" t="n">
        <v>277</v>
      </c>
      <c r="K8" t="n">
        <v>60.56</v>
      </c>
      <c r="L8" t="n">
        <v>2.5</v>
      </c>
      <c r="M8" t="n">
        <v>40</v>
      </c>
      <c r="N8" t="n">
        <v>73.94</v>
      </c>
      <c r="O8" t="n">
        <v>34397.15</v>
      </c>
      <c r="P8" t="n">
        <v>140.77</v>
      </c>
      <c r="Q8" t="n">
        <v>1323.99</v>
      </c>
      <c r="R8" t="n">
        <v>52.48</v>
      </c>
      <c r="S8" t="n">
        <v>27.17</v>
      </c>
      <c r="T8" t="n">
        <v>12715.84</v>
      </c>
      <c r="U8" t="n">
        <v>0.52</v>
      </c>
      <c r="V8" t="n">
        <v>0.9</v>
      </c>
      <c r="W8" t="n">
        <v>0.18</v>
      </c>
      <c r="X8" t="n">
        <v>0.8100000000000001</v>
      </c>
      <c r="Y8" t="n">
        <v>1</v>
      </c>
      <c r="Z8" t="n">
        <v>10</v>
      </c>
      <c r="AA8" t="n">
        <v>164.0745867841896</v>
      </c>
      <c r="AB8" t="n">
        <v>224.494088097931</v>
      </c>
      <c r="AC8" t="n">
        <v>203.0686874093605</v>
      </c>
      <c r="AD8" t="n">
        <v>164074.5867841897</v>
      </c>
      <c r="AE8" t="n">
        <v>224494.088097931</v>
      </c>
      <c r="AF8" t="n">
        <v>3.823558482856753e-06</v>
      </c>
      <c r="AG8" t="n">
        <v>0.5733333333333334</v>
      </c>
      <c r="AH8" t="n">
        <v>203068.6874093605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7.5177</v>
      </c>
      <c r="E9" t="n">
        <v>13.3</v>
      </c>
      <c r="F9" t="n">
        <v>8.470000000000001</v>
      </c>
      <c r="G9" t="n">
        <v>13.73</v>
      </c>
      <c r="H9" t="n">
        <v>0.18</v>
      </c>
      <c r="I9" t="n">
        <v>37</v>
      </c>
      <c r="J9" t="n">
        <v>277.48</v>
      </c>
      <c r="K9" t="n">
        <v>60.56</v>
      </c>
      <c r="L9" t="n">
        <v>2.75</v>
      </c>
      <c r="M9" t="n">
        <v>35</v>
      </c>
      <c r="N9" t="n">
        <v>74.18000000000001</v>
      </c>
      <c r="O9" t="n">
        <v>34457.31</v>
      </c>
      <c r="P9" t="n">
        <v>136.15</v>
      </c>
      <c r="Q9" t="n">
        <v>1324.04</v>
      </c>
      <c r="R9" t="n">
        <v>46.01</v>
      </c>
      <c r="S9" t="n">
        <v>27.17</v>
      </c>
      <c r="T9" t="n">
        <v>9510.26</v>
      </c>
      <c r="U9" t="n">
        <v>0.59</v>
      </c>
      <c r="V9" t="n">
        <v>0.92</v>
      </c>
      <c r="W9" t="n">
        <v>0.16</v>
      </c>
      <c r="X9" t="n">
        <v>0.62</v>
      </c>
      <c r="Y9" t="n">
        <v>1</v>
      </c>
      <c r="Z9" t="n">
        <v>10</v>
      </c>
      <c r="AA9" t="n">
        <v>154.1217695957016</v>
      </c>
      <c r="AB9" t="n">
        <v>210.8762045333432</v>
      </c>
      <c r="AC9" t="n">
        <v>190.7504755393531</v>
      </c>
      <c r="AD9" t="n">
        <v>154121.7695957015</v>
      </c>
      <c r="AE9" t="n">
        <v>210876.2045333432</v>
      </c>
      <c r="AF9" t="n">
        <v>3.955846250027139e-06</v>
      </c>
      <c r="AG9" t="n">
        <v>0.5541666666666667</v>
      </c>
      <c r="AH9" t="n">
        <v>190750.4755393531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7.4554</v>
      </c>
      <c r="E10" t="n">
        <v>13.41</v>
      </c>
      <c r="F10" t="n">
        <v>8.68</v>
      </c>
      <c r="G10" t="n">
        <v>14.89</v>
      </c>
      <c r="H10" t="n">
        <v>0.19</v>
      </c>
      <c r="I10" t="n">
        <v>35</v>
      </c>
      <c r="J10" t="n">
        <v>277.97</v>
      </c>
      <c r="K10" t="n">
        <v>60.56</v>
      </c>
      <c r="L10" t="n">
        <v>3</v>
      </c>
      <c r="M10" t="n">
        <v>33</v>
      </c>
      <c r="N10" t="n">
        <v>74.42</v>
      </c>
      <c r="O10" t="n">
        <v>34517.57</v>
      </c>
      <c r="P10" t="n">
        <v>139.17</v>
      </c>
      <c r="Q10" t="n">
        <v>1324.13</v>
      </c>
      <c r="R10" t="n">
        <v>54.6</v>
      </c>
      <c r="S10" t="n">
        <v>27.17</v>
      </c>
      <c r="T10" t="n">
        <v>13811.02</v>
      </c>
      <c r="U10" t="n">
        <v>0.5</v>
      </c>
      <c r="V10" t="n">
        <v>0.9</v>
      </c>
      <c r="W10" t="n">
        <v>0.14</v>
      </c>
      <c r="X10" t="n">
        <v>0.83</v>
      </c>
      <c r="Y10" t="n">
        <v>1</v>
      </c>
      <c r="Z10" t="n">
        <v>10</v>
      </c>
      <c r="AA10" t="n">
        <v>158.8302428270807</v>
      </c>
      <c r="AB10" t="n">
        <v>217.3185453316915</v>
      </c>
      <c r="AC10" t="n">
        <v>196.5779683737912</v>
      </c>
      <c r="AD10" t="n">
        <v>158830.2428270807</v>
      </c>
      <c r="AE10" t="n">
        <v>217318.5453316915</v>
      </c>
      <c r="AF10" t="n">
        <v>3.923063720612998e-06</v>
      </c>
      <c r="AG10" t="n">
        <v>0.55875</v>
      </c>
      <c r="AH10" t="n">
        <v>196577.9683737912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7.6843</v>
      </c>
      <c r="E11" t="n">
        <v>13.01</v>
      </c>
      <c r="F11" t="n">
        <v>8.49</v>
      </c>
      <c r="G11" t="n">
        <v>16.44</v>
      </c>
      <c r="H11" t="n">
        <v>0.21</v>
      </c>
      <c r="I11" t="n">
        <v>31</v>
      </c>
      <c r="J11" t="n">
        <v>278.46</v>
      </c>
      <c r="K11" t="n">
        <v>60.56</v>
      </c>
      <c r="L11" t="n">
        <v>3.25</v>
      </c>
      <c r="M11" t="n">
        <v>29</v>
      </c>
      <c r="N11" t="n">
        <v>74.66</v>
      </c>
      <c r="O11" t="n">
        <v>34577.92</v>
      </c>
      <c r="P11" t="n">
        <v>134.99</v>
      </c>
      <c r="Q11" t="n">
        <v>1324.02</v>
      </c>
      <c r="R11" t="n">
        <v>47.29</v>
      </c>
      <c r="S11" t="n">
        <v>27.17</v>
      </c>
      <c r="T11" t="n">
        <v>10177.82</v>
      </c>
      <c r="U11" t="n">
        <v>0.57</v>
      </c>
      <c r="V11" t="n">
        <v>0.92</v>
      </c>
      <c r="W11" t="n">
        <v>0.16</v>
      </c>
      <c r="X11" t="n">
        <v>0.64</v>
      </c>
      <c r="Y11" t="n">
        <v>1</v>
      </c>
      <c r="Z11" t="n">
        <v>10</v>
      </c>
      <c r="AA11" t="n">
        <v>150.0946487681144</v>
      </c>
      <c r="AB11" t="n">
        <v>205.3661201530093</v>
      </c>
      <c r="AC11" t="n">
        <v>185.7662658788244</v>
      </c>
      <c r="AD11" t="n">
        <v>150094.6487681144</v>
      </c>
      <c r="AE11" t="n">
        <v>205366.1201530093</v>
      </c>
      <c r="AF11" t="n">
        <v>4.043511890482934e-06</v>
      </c>
      <c r="AG11" t="n">
        <v>0.5420833333333334</v>
      </c>
      <c r="AH11" t="n">
        <v>185766.2658788244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7.7823</v>
      </c>
      <c r="E12" t="n">
        <v>12.85</v>
      </c>
      <c r="F12" t="n">
        <v>8.43</v>
      </c>
      <c r="G12" t="n">
        <v>17.45</v>
      </c>
      <c r="H12" t="n">
        <v>0.22</v>
      </c>
      <c r="I12" t="n">
        <v>29</v>
      </c>
      <c r="J12" t="n">
        <v>278.95</v>
      </c>
      <c r="K12" t="n">
        <v>60.56</v>
      </c>
      <c r="L12" t="n">
        <v>3.5</v>
      </c>
      <c r="M12" t="n">
        <v>27</v>
      </c>
      <c r="N12" t="n">
        <v>74.90000000000001</v>
      </c>
      <c r="O12" t="n">
        <v>34638.36</v>
      </c>
      <c r="P12" t="n">
        <v>132.77</v>
      </c>
      <c r="Q12" t="n">
        <v>1324.03</v>
      </c>
      <c r="R12" t="n">
        <v>45.42</v>
      </c>
      <c r="S12" t="n">
        <v>27.17</v>
      </c>
      <c r="T12" t="n">
        <v>9253.68</v>
      </c>
      <c r="U12" t="n">
        <v>0.6</v>
      </c>
      <c r="V12" t="n">
        <v>0.93</v>
      </c>
      <c r="W12" t="n">
        <v>0.15</v>
      </c>
      <c r="X12" t="n">
        <v>0.58</v>
      </c>
      <c r="Y12" t="n">
        <v>1</v>
      </c>
      <c r="Z12" t="n">
        <v>10</v>
      </c>
      <c r="AA12" t="n">
        <v>146.33178852636</v>
      </c>
      <c r="AB12" t="n">
        <v>200.2176087645658</v>
      </c>
      <c r="AC12" t="n">
        <v>181.1091211913113</v>
      </c>
      <c r="AD12" t="n">
        <v>146331.78852636</v>
      </c>
      <c r="AE12" t="n">
        <v>200217.6087645658</v>
      </c>
      <c r="AF12" t="n">
        <v>4.09507991428046e-06</v>
      </c>
      <c r="AG12" t="n">
        <v>0.5354166666666667</v>
      </c>
      <c r="AH12" t="n">
        <v>181109.1211913112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7.9271</v>
      </c>
      <c r="E13" t="n">
        <v>12.62</v>
      </c>
      <c r="F13" t="n">
        <v>8.359999999999999</v>
      </c>
      <c r="G13" t="n">
        <v>19.28</v>
      </c>
      <c r="H13" t="n">
        <v>0.24</v>
      </c>
      <c r="I13" t="n">
        <v>26</v>
      </c>
      <c r="J13" t="n">
        <v>279.44</v>
      </c>
      <c r="K13" t="n">
        <v>60.56</v>
      </c>
      <c r="L13" t="n">
        <v>3.75</v>
      </c>
      <c r="M13" t="n">
        <v>24</v>
      </c>
      <c r="N13" t="n">
        <v>75.14</v>
      </c>
      <c r="O13" t="n">
        <v>34698.9</v>
      </c>
      <c r="P13" t="n">
        <v>130.53</v>
      </c>
      <c r="Q13" t="n">
        <v>1324</v>
      </c>
      <c r="R13" t="n">
        <v>43.05</v>
      </c>
      <c r="S13" t="n">
        <v>27.17</v>
      </c>
      <c r="T13" t="n">
        <v>8082</v>
      </c>
      <c r="U13" t="n">
        <v>0.63</v>
      </c>
      <c r="V13" t="n">
        <v>0.93</v>
      </c>
      <c r="W13" t="n">
        <v>0.15</v>
      </c>
      <c r="X13" t="n">
        <v>0.5</v>
      </c>
      <c r="Y13" t="n">
        <v>1</v>
      </c>
      <c r="Z13" t="n">
        <v>10</v>
      </c>
      <c r="AA13" t="n">
        <v>141.7583784793051</v>
      </c>
      <c r="AB13" t="n">
        <v>193.9600673735769</v>
      </c>
      <c r="AC13" t="n">
        <v>175.4487907681618</v>
      </c>
      <c r="AD13" t="n">
        <v>141758.3784793051</v>
      </c>
      <c r="AE13" t="n">
        <v>193960.0673735769</v>
      </c>
      <c r="AF13" t="n">
        <v>4.171274300462927e-06</v>
      </c>
      <c r="AG13" t="n">
        <v>0.5258333333333333</v>
      </c>
      <c r="AH13" t="n">
        <v>175448.7907681619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8.0192</v>
      </c>
      <c r="E14" t="n">
        <v>12.47</v>
      </c>
      <c r="F14" t="n">
        <v>8.32</v>
      </c>
      <c r="G14" t="n">
        <v>20.79</v>
      </c>
      <c r="H14" t="n">
        <v>0.25</v>
      </c>
      <c r="I14" t="n">
        <v>24</v>
      </c>
      <c r="J14" t="n">
        <v>279.94</v>
      </c>
      <c r="K14" t="n">
        <v>60.56</v>
      </c>
      <c r="L14" t="n">
        <v>4</v>
      </c>
      <c r="M14" t="n">
        <v>22</v>
      </c>
      <c r="N14" t="n">
        <v>75.38</v>
      </c>
      <c r="O14" t="n">
        <v>34759.54</v>
      </c>
      <c r="P14" t="n">
        <v>128.61</v>
      </c>
      <c r="Q14" t="n">
        <v>1324.02</v>
      </c>
      <c r="R14" t="n">
        <v>41.61</v>
      </c>
      <c r="S14" t="n">
        <v>27.17</v>
      </c>
      <c r="T14" t="n">
        <v>7375.05</v>
      </c>
      <c r="U14" t="n">
        <v>0.65</v>
      </c>
      <c r="V14" t="n">
        <v>0.9399999999999999</v>
      </c>
      <c r="W14" t="n">
        <v>0.15</v>
      </c>
      <c r="X14" t="n">
        <v>0.46</v>
      </c>
      <c r="Y14" t="n">
        <v>1</v>
      </c>
      <c r="Z14" t="n">
        <v>10</v>
      </c>
      <c r="AA14" t="n">
        <v>138.6205546564711</v>
      </c>
      <c r="AB14" t="n">
        <v>189.6667583881605</v>
      </c>
      <c r="AC14" t="n">
        <v>171.5652291666152</v>
      </c>
      <c r="AD14" t="n">
        <v>138620.5546564711</v>
      </c>
      <c r="AE14" t="n">
        <v>189666.7583881605</v>
      </c>
      <c r="AF14" t="n">
        <v>4.219737718746111e-06</v>
      </c>
      <c r="AG14" t="n">
        <v>0.5195833333333334</v>
      </c>
      <c r="AH14" t="n">
        <v>171565.2291666152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8.066000000000001</v>
      </c>
      <c r="E15" t="n">
        <v>12.4</v>
      </c>
      <c r="F15" t="n">
        <v>8.300000000000001</v>
      </c>
      <c r="G15" t="n">
        <v>21.64</v>
      </c>
      <c r="H15" t="n">
        <v>0.27</v>
      </c>
      <c r="I15" t="n">
        <v>23</v>
      </c>
      <c r="J15" t="n">
        <v>280.43</v>
      </c>
      <c r="K15" t="n">
        <v>60.56</v>
      </c>
      <c r="L15" t="n">
        <v>4.25</v>
      </c>
      <c r="M15" t="n">
        <v>21</v>
      </c>
      <c r="N15" t="n">
        <v>75.62</v>
      </c>
      <c r="O15" t="n">
        <v>34820.27</v>
      </c>
      <c r="P15" t="n">
        <v>127.4</v>
      </c>
      <c r="Q15" t="n">
        <v>1324.06</v>
      </c>
      <c r="R15" t="n">
        <v>41.02</v>
      </c>
      <c r="S15" t="n">
        <v>27.17</v>
      </c>
      <c r="T15" t="n">
        <v>7082.7</v>
      </c>
      <c r="U15" t="n">
        <v>0.66</v>
      </c>
      <c r="V15" t="n">
        <v>0.9399999999999999</v>
      </c>
      <c r="W15" t="n">
        <v>0.14</v>
      </c>
      <c r="X15" t="n">
        <v>0.44</v>
      </c>
      <c r="Y15" t="n">
        <v>1</v>
      </c>
      <c r="Z15" t="n">
        <v>10</v>
      </c>
      <c r="AA15" t="n">
        <v>136.8992024394134</v>
      </c>
      <c r="AB15" t="n">
        <v>187.3115283440831</v>
      </c>
      <c r="AC15" t="n">
        <v>169.4347789723577</v>
      </c>
      <c r="AD15" t="n">
        <v>136899.2024394134</v>
      </c>
      <c r="AE15" t="n">
        <v>187311.5283440831</v>
      </c>
      <c r="AF15" t="n">
        <v>4.244364081131052e-06</v>
      </c>
      <c r="AG15" t="n">
        <v>0.5166666666666667</v>
      </c>
      <c r="AH15" t="n">
        <v>169434.7789723577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8.169</v>
      </c>
      <c r="E16" t="n">
        <v>12.24</v>
      </c>
      <c r="F16" t="n">
        <v>8.24</v>
      </c>
      <c r="G16" t="n">
        <v>23.55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125.31</v>
      </c>
      <c r="Q16" t="n">
        <v>1323.94</v>
      </c>
      <c r="R16" t="n">
        <v>39.46</v>
      </c>
      <c r="S16" t="n">
        <v>27.17</v>
      </c>
      <c r="T16" t="n">
        <v>6313.96</v>
      </c>
      <c r="U16" t="n">
        <v>0.6899999999999999</v>
      </c>
      <c r="V16" t="n">
        <v>0.95</v>
      </c>
      <c r="W16" t="n">
        <v>0.14</v>
      </c>
      <c r="X16" t="n">
        <v>0.39</v>
      </c>
      <c r="Y16" t="n">
        <v>1</v>
      </c>
      <c r="Z16" t="n">
        <v>10</v>
      </c>
      <c r="AA16" t="n">
        <v>133.4732312657229</v>
      </c>
      <c r="AB16" t="n">
        <v>182.623963441061</v>
      </c>
      <c r="AC16" t="n">
        <v>165.1945886846399</v>
      </c>
      <c r="AD16" t="n">
        <v>133473.2312657229</v>
      </c>
      <c r="AE16" t="n">
        <v>182623.963441061</v>
      </c>
      <c r="AF16" t="n">
        <v>4.298563126550901e-06</v>
      </c>
      <c r="AG16" t="n">
        <v>0.51</v>
      </c>
      <c r="AH16" t="n">
        <v>165194.5886846399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8.2143</v>
      </c>
      <c r="E17" t="n">
        <v>12.17</v>
      </c>
      <c r="F17" t="n">
        <v>8.23</v>
      </c>
      <c r="G17" t="n">
        <v>24.68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124.12</v>
      </c>
      <c r="Q17" t="n">
        <v>1324.04</v>
      </c>
      <c r="R17" t="n">
        <v>38.97</v>
      </c>
      <c r="S17" t="n">
        <v>27.17</v>
      </c>
      <c r="T17" t="n">
        <v>6070.58</v>
      </c>
      <c r="U17" t="n">
        <v>0.7</v>
      </c>
      <c r="V17" t="n">
        <v>0.95</v>
      </c>
      <c r="W17" t="n">
        <v>0.14</v>
      </c>
      <c r="X17" t="n">
        <v>0.38</v>
      </c>
      <c r="Y17" t="n">
        <v>1</v>
      </c>
      <c r="Z17" t="n">
        <v>10</v>
      </c>
      <c r="AA17" t="n">
        <v>131.9007025272904</v>
      </c>
      <c r="AB17" t="n">
        <v>180.4723602460672</v>
      </c>
      <c r="AC17" t="n">
        <v>163.2483314787815</v>
      </c>
      <c r="AD17" t="n">
        <v>131900.7025272904</v>
      </c>
      <c r="AE17" t="n">
        <v>180472.3602460672</v>
      </c>
      <c r="AF17" t="n">
        <v>4.322400182449145e-06</v>
      </c>
      <c r="AG17" t="n">
        <v>0.5070833333333333</v>
      </c>
      <c r="AH17" t="n">
        <v>163248.3314787815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8.2989</v>
      </c>
      <c r="E18" t="n">
        <v>12.05</v>
      </c>
      <c r="F18" t="n">
        <v>8.16</v>
      </c>
      <c r="G18" t="n">
        <v>25.76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121.75</v>
      </c>
      <c r="Q18" t="n">
        <v>1323.94</v>
      </c>
      <c r="R18" t="n">
        <v>36.44</v>
      </c>
      <c r="S18" t="n">
        <v>27.17</v>
      </c>
      <c r="T18" t="n">
        <v>4815.17</v>
      </c>
      <c r="U18" t="n">
        <v>0.75</v>
      </c>
      <c r="V18" t="n">
        <v>0.96</v>
      </c>
      <c r="W18" t="n">
        <v>0.14</v>
      </c>
      <c r="X18" t="n">
        <v>0.3</v>
      </c>
      <c r="Y18" t="n">
        <v>1</v>
      </c>
      <c r="Z18" t="n">
        <v>10</v>
      </c>
      <c r="AA18" t="n">
        <v>128.647571390289</v>
      </c>
      <c r="AB18" t="n">
        <v>176.0212827064073</v>
      </c>
      <c r="AC18" t="n">
        <v>159.2220585323788</v>
      </c>
      <c r="AD18" t="n">
        <v>128647.571390289</v>
      </c>
      <c r="AE18" t="n">
        <v>176021.2827064073</v>
      </c>
      <c r="AF18" t="n">
        <v>4.366917068298845e-06</v>
      </c>
      <c r="AG18" t="n">
        <v>0.5020833333333333</v>
      </c>
      <c r="AH18" t="n">
        <v>159222.0585323788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8.275499999999999</v>
      </c>
      <c r="E19" t="n">
        <v>12.08</v>
      </c>
      <c r="F19" t="n">
        <v>8.24</v>
      </c>
      <c r="G19" t="n">
        <v>27.48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122.02</v>
      </c>
      <c r="Q19" t="n">
        <v>1324.04</v>
      </c>
      <c r="R19" t="n">
        <v>40.01</v>
      </c>
      <c r="S19" t="n">
        <v>27.17</v>
      </c>
      <c r="T19" t="n">
        <v>6602.57</v>
      </c>
      <c r="U19" t="n">
        <v>0.68</v>
      </c>
      <c r="V19" t="n">
        <v>0.95</v>
      </c>
      <c r="W19" t="n">
        <v>0.13</v>
      </c>
      <c r="X19" t="n">
        <v>0.39</v>
      </c>
      <c r="Y19" t="n">
        <v>1</v>
      </c>
      <c r="Z19" t="n">
        <v>10</v>
      </c>
      <c r="AA19" t="n">
        <v>129.6048097323556</v>
      </c>
      <c r="AB19" t="n">
        <v>177.3310184363972</v>
      </c>
      <c r="AC19" t="n">
        <v>160.4067949225246</v>
      </c>
      <c r="AD19" t="n">
        <v>129604.8097323556</v>
      </c>
      <c r="AE19" t="n">
        <v>177331.0184363972</v>
      </c>
      <c r="AF19" t="n">
        <v>4.354603887106375e-06</v>
      </c>
      <c r="AG19" t="n">
        <v>0.5033333333333333</v>
      </c>
      <c r="AH19" t="n">
        <v>160406.7949225246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8.3538</v>
      </c>
      <c r="E20" t="n">
        <v>11.97</v>
      </c>
      <c r="F20" t="n">
        <v>8.18</v>
      </c>
      <c r="G20" t="n">
        <v>28.88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120.04</v>
      </c>
      <c r="Q20" t="n">
        <v>1323.97</v>
      </c>
      <c r="R20" t="n">
        <v>37.58</v>
      </c>
      <c r="S20" t="n">
        <v>27.17</v>
      </c>
      <c r="T20" t="n">
        <v>5390.73</v>
      </c>
      <c r="U20" t="n">
        <v>0.72</v>
      </c>
      <c r="V20" t="n">
        <v>0.95</v>
      </c>
      <c r="W20" t="n">
        <v>0.13</v>
      </c>
      <c r="X20" t="n">
        <v>0.33</v>
      </c>
      <c r="Y20" t="n">
        <v>1</v>
      </c>
      <c r="Z20" t="n">
        <v>10</v>
      </c>
      <c r="AA20" t="n">
        <v>126.697567641141</v>
      </c>
      <c r="AB20" t="n">
        <v>173.3532015487305</v>
      </c>
      <c r="AC20" t="n">
        <v>156.8086152957144</v>
      </c>
      <c r="AD20" t="n">
        <v>126697.5676411411</v>
      </c>
      <c r="AE20" t="n">
        <v>173353.2015487305</v>
      </c>
      <c r="AF20" t="n">
        <v>4.395805685711949e-06</v>
      </c>
      <c r="AG20" t="n">
        <v>0.49875</v>
      </c>
      <c r="AH20" t="n">
        <v>156808.6152957144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8.404500000000001</v>
      </c>
      <c r="E21" t="n">
        <v>11.9</v>
      </c>
      <c r="F21" t="n">
        <v>8.16</v>
      </c>
      <c r="G21" t="n">
        <v>30.61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118.48</v>
      </c>
      <c r="Q21" t="n">
        <v>1324.19</v>
      </c>
      <c r="R21" t="n">
        <v>36.83</v>
      </c>
      <c r="S21" t="n">
        <v>27.17</v>
      </c>
      <c r="T21" t="n">
        <v>5021.44</v>
      </c>
      <c r="U21" t="n">
        <v>0.74</v>
      </c>
      <c r="V21" t="n">
        <v>0.96</v>
      </c>
      <c r="W21" t="n">
        <v>0.13</v>
      </c>
      <c r="X21" t="n">
        <v>0.31</v>
      </c>
      <c r="Y21" t="n">
        <v>1</v>
      </c>
      <c r="Z21" t="n">
        <v>10</v>
      </c>
      <c r="AA21" t="n">
        <v>124.8263834160594</v>
      </c>
      <c r="AB21" t="n">
        <v>170.7929647411532</v>
      </c>
      <c r="AC21" t="n">
        <v>154.4927238957365</v>
      </c>
      <c r="AD21" t="n">
        <v>124826.3834160594</v>
      </c>
      <c r="AE21" t="n">
        <v>170792.9647411531</v>
      </c>
      <c r="AF21" t="n">
        <v>4.422484244962302e-06</v>
      </c>
      <c r="AG21" t="n">
        <v>0.4958333333333333</v>
      </c>
      <c r="AH21" t="n">
        <v>154492.7238957365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8.454700000000001</v>
      </c>
      <c r="E22" t="n">
        <v>11.83</v>
      </c>
      <c r="F22" t="n">
        <v>8.140000000000001</v>
      </c>
      <c r="G22" t="n">
        <v>32.57</v>
      </c>
      <c r="H22" t="n">
        <v>0.38</v>
      </c>
      <c r="I22" t="n">
        <v>15</v>
      </c>
      <c r="J22" t="n">
        <v>283.9</v>
      </c>
      <c r="K22" t="n">
        <v>60.56</v>
      </c>
      <c r="L22" t="n">
        <v>6</v>
      </c>
      <c r="M22" t="n">
        <v>13</v>
      </c>
      <c r="N22" t="n">
        <v>77.34</v>
      </c>
      <c r="O22" t="n">
        <v>35248.1</v>
      </c>
      <c r="P22" t="n">
        <v>116.31</v>
      </c>
      <c r="Q22" t="n">
        <v>1324.05</v>
      </c>
      <c r="R22" t="n">
        <v>36.28</v>
      </c>
      <c r="S22" t="n">
        <v>27.17</v>
      </c>
      <c r="T22" t="n">
        <v>4752.47</v>
      </c>
      <c r="U22" t="n">
        <v>0.75</v>
      </c>
      <c r="V22" t="n">
        <v>0.96</v>
      </c>
      <c r="W22" t="n">
        <v>0.13</v>
      </c>
      <c r="X22" t="n">
        <v>0.29</v>
      </c>
      <c r="Y22" t="n">
        <v>1</v>
      </c>
      <c r="Z22" t="n">
        <v>10</v>
      </c>
      <c r="AA22" t="n">
        <v>122.5915889582729</v>
      </c>
      <c r="AB22" t="n">
        <v>167.7352203718381</v>
      </c>
      <c r="AC22" t="n">
        <v>151.7268063574567</v>
      </c>
      <c r="AD22" t="n">
        <v>122591.5889582729</v>
      </c>
      <c r="AE22" t="n">
        <v>167735.2203718381</v>
      </c>
      <c r="AF22" t="n">
        <v>4.448899702050423e-06</v>
      </c>
      <c r="AG22" t="n">
        <v>0.4929166666666667</v>
      </c>
      <c r="AH22" t="n">
        <v>151726.8063574567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8.459199999999999</v>
      </c>
      <c r="E23" t="n">
        <v>11.82</v>
      </c>
      <c r="F23" t="n">
        <v>8.140000000000001</v>
      </c>
      <c r="G23" t="n">
        <v>32.55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115.5</v>
      </c>
      <c r="Q23" t="n">
        <v>1324.12</v>
      </c>
      <c r="R23" t="n">
        <v>36.14</v>
      </c>
      <c r="S23" t="n">
        <v>27.17</v>
      </c>
      <c r="T23" t="n">
        <v>4681.37</v>
      </c>
      <c r="U23" t="n">
        <v>0.75</v>
      </c>
      <c r="V23" t="n">
        <v>0.96</v>
      </c>
      <c r="W23" t="n">
        <v>0.13</v>
      </c>
      <c r="X23" t="n">
        <v>0.28</v>
      </c>
      <c r="Y23" t="n">
        <v>1</v>
      </c>
      <c r="Z23" t="n">
        <v>10</v>
      </c>
      <c r="AA23" t="n">
        <v>122.0042791766245</v>
      </c>
      <c r="AB23" t="n">
        <v>166.9316372183082</v>
      </c>
      <c r="AC23" t="n">
        <v>150.9999160522634</v>
      </c>
      <c r="AD23" t="n">
        <v>122004.2791766245</v>
      </c>
      <c r="AE23" t="n">
        <v>166931.6372183082</v>
      </c>
      <c r="AF23" t="n">
        <v>4.451267621510512e-06</v>
      </c>
      <c r="AG23" t="n">
        <v>0.4925</v>
      </c>
      <c r="AH23" t="n">
        <v>150999.9160522634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8.5181</v>
      </c>
      <c r="E24" t="n">
        <v>11.74</v>
      </c>
      <c r="F24" t="n">
        <v>8.109999999999999</v>
      </c>
      <c r="G24" t="n">
        <v>34.75</v>
      </c>
      <c r="H24" t="n">
        <v>0.41</v>
      </c>
      <c r="I24" t="n">
        <v>14</v>
      </c>
      <c r="J24" t="n">
        <v>284.89</v>
      </c>
      <c r="K24" t="n">
        <v>60.56</v>
      </c>
      <c r="L24" t="n">
        <v>6.5</v>
      </c>
      <c r="M24" t="n">
        <v>12</v>
      </c>
      <c r="N24" t="n">
        <v>77.84</v>
      </c>
      <c r="O24" t="n">
        <v>35371.22</v>
      </c>
      <c r="P24" t="n">
        <v>113.92</v>
      </c>
      <c r="Q24" t="n">
        <v>1323.95</v>
      </c>
      <c r="R24" t="n">
        <v>35.18</v>
      </c>
      <c r="S24" t="n">
        <v>27.17</v>
      </c>
      <c r="T24" t="n">
        <v>4206.92</v>
      </c>
      <c r="U24" t="n">
        <v>0.77</v>
      </c>
      <c r="V24" t="n">
        <v>0.96</v>
      </c>
      <c r="W24" t="n">
        <v>0.13</v>
      </c>
      <c r="X24" t="n">
        <v>0.25</v>
      </c>
      <c r="Y24" t="n">
        <v>1</v>
      </c>
      <c r="Z24" t="n">
        <v>10</v>
      </c>
      <c r="AA24" t="n">
        <v>120.0054286253983</v>
      </c>
      <c r="AB24" t="n">
        <v>164.1967217110592</v>
      </c>
      <c r="AC24" t="n">
        <v>148.5260170425474</v>
      </c>
      <c r="AD24" t="n">
        <v>120005.4286253983</v>
      </c>
      <c r="AE24" t="n">
        <v>164196.7217110592</v>
      </c>
      <c r="AF24" t="n">
        <v>4.482261056221475e-06</v>
      </c>
      <c r="AG24" t="n">
        <v>0.4891666666666667</v>
      </c>
      <c r="AH24" t="n">
        <v>148526.0170425473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8.5763</v>
      </c>
      <c r="E25" t="n">
        <v>11.66</v>
      </c>
      <c r="F25" t="n">
        <v>8.08</v>
      </c>
      <c r="G25" t="n">
        <v>37.29</v>
      </c>
      <c r="H25" t="n">
        <v>0.42</v>
      </c>
      <c r="I25" t="n">
        <v>13</v>
      </c>
      <c r="J25" t="n">
        <v>285.39</v>
      </c>
      <c r="K25" t="n">
        <v>60.56</v>
      </c>
      <c r="L25" t="n">
        <v>6.75</v>
      </c>
      <c r="M25" t="n">
        <v>11</v>
      </c>
      <c r="N25" t="n">
        <v>78.09</v>
      </c>
      <c r="O25" t="n">
        <v>35432.93</v>
      </c>
      <c r="P25" t="n">
        <v>111.99</v>
      </c>
      <c r="Q25" t="n">
        <v>1324.02</v>
      </c>
      <c r="R25" t="n">
        <v>34.28</v>
      </c>
      <c r="S25" t="n">
        <v>27.17</v>
      </c>
      <c r="T25" t="n">
        <v>3763.85</v>
      </c>
      <c r="U25" t="n">
        <v>0.79</v>
      </c>
      <c r="V25" t="n">
        <v>0.97</v>
      </c>
      <c r="W25" t="n">
        <v>0.13</v>
      </c>
      <c r="X25" t="n">
        <v>0.23</v>
      </c>
      <c r="Y25" t="n">
        <v>1</v>
      </c>
      <c r="Z25" t="n">
        <v>10</v>
      </c>
      <c r="AA25" t="n">
        <v>117.8206555558646</v>
      </c>
      <c r="AB25" t="n">
        <v>161.2074188119394</v>
      </c>
      <c r="AC25" t="n">
        <v>145.8220090166057</v>
      </c>
      <c r="AD25" t="n">
        <v>117820.6555558646</v>
      </c>
      <c r="AE25" t="n">
        <v>161207.4188119395</v>
      </c>
      <c r="AF25" t="n">
        <v>4.512886147905312e-06</v>
      </c>
      <c r="AG25" t="n">
        <v>0.4858333333333333</v>
      </c>
      <c r="AH25" t="n">
        <v>145822.0090166057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8.5845</v>
      </c>
      <c r="E26" t="n">
        <v>11.65</v>
      </c>
      <c r="F26" t="n">
        <v>8.07</v>
      </c>
      <c r="G26" t="n">
        <v>37.24</v>
      </c>
      <c r="H26" t="n">
        <v>0.44</v>
      </c>
      <c r="I26" t="n">
        <v>13</v>
      </c>
      <c r="J26" t="n">
        <v>285.9</v>
      </c>
      <c r="K26" t="n">
        <v>60.56</v>
      </c>
      <c r="L26" t="n">
        <v>7</v>
      </c>
      <c r="M26" t="n">
        <v>11</v>
      </c>
      <c r="N26" t="n">
        <v>78.34</v>
      </c>
      <c r="O26" t="n">
        <v>35494.74</v>
      </c>
      <c r="P26" t="n">
        <v>109.48</v>
      </c>
      <c r="Q26" t="n">
        <v>1324.03</v>
      </c>
      <c r="R26" t="n">
        <v>34.14</v>
      </c>
      <c r="S26" t="n">
        <v>27.17</v>
      </c>
      <c r="T26" t="n">
        <v>3691.41</v>
      </c>
      <c r="U26" t="n">
        <v>0.8</v>
      </c>
      <c r="V26" t="n">
        <v>0.97</v>
      </c>
      <c r="W26" t="n">
        <v>0.12</v>
      </c>
      <c r="X26" t="n">
        <v>0.22</v>
      </c>
      <c r="Y26" t="n">
        <v>1</v>
      </c>
      <c r="Z26" t="n">
        <v>10</v>
      </c>
      <c r="AA26" t="n">
        <v>116.0676614801146</v>
      </c>
      <c r="AB26" t="n">
        <v>158.8088949808589</v>
      </c>
      <c r="AC26" t="n">
        <v>143.6523969336134</v>
      </c>
      <c r="AD26" t="n">
        <v>116067.6614801145</v>
      </c>
      <c r="AE26" t="n">
        <v>158808.8949808589</v>
      </c>
      <c r="AF26" t="n">
        <v>4.51720102336592e-06</v>
      </c>
      <c r="AG26" t="n">
        <v>0.4854166666666667</v>
      </c>
      <c r="AH26" t="n">
        <v>143652.3969336134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8.6168</v>
      </c>
      <c r="E27" t="n">
        <v>11.61</v>
      </c>
      <c r="F27" t="n">
        <v>8.08</v>
      </c>
      <c r="G27" t="n">
        <v>40.39</v>
      </c>
      <c r="H27" t="n">
        <v>0.45</v>
      </c>
      <c r="I27" t="n">
        <v>12</v>
      </c>
      <c r="J27" t="n">
        <v>286.4</v>
      </c>
      <c r="K27" t="n">
        <v>60.56</v>
      </c>
      <c r="L27" t="n">
        <v>7.25</v>
      </c>
      <c r="M27" t="n">
        <v>10</v>
      </c>
      <c r="N27" t="n">
        <v>78.59</v>
      </c>
      <c r="O27" t="n">
        <v>35556.78</v>
      </c>
      <c r="P27" t="n">
        <v>109.01</v>
      </c>
      <c r="Q27" t="n">
        <v>1323.94</v>
      </c>
      <c r="R27" t="n">
        <v>34.35</v>
      </c>
      <c r="S27" t="n">
        <v>27.17</v>
      </c>
      <c r="T27" t="n">
        <v>3805.3</v>
      </c>
      <c r="U27" t="n">
        <v>0.79</v>
      </c>
      <c r="V27" t="n">
        <v>0.97</v>
      </c>
      <c r="W27" t="n">
        <v>0.13</v>
      </c>
      <c r="X27" t="n">
        <v>0.22</v>
      </c>
      <c r="Y27" t="n">
        <v>1</v>
      </c>
      <c r="Z27" t="n">
        <v>10</v>
      </c>
      <c r="AA27" t="n">
        <v>115.3913994236684</v>
      </c>
      <c r="AB27" t="n">
        <v>157.8836034006535</v>
      </c>
      <c r="AC27" t="n">
        <v>142.8154138831676</v>
      </c>
      <c r="AD27" t="n">
        <v>115391.3994236684</v>
      </c>
      <c r="AE27" t="n">
        <v>157883.6034006535</v>
      </c>
      <c r="AF27" t="n">
        <v>4.534197423046125e-06</v>
      </c>
      <c r="AG27" t="n">
        <v>0.48375</v>
      </c>
      <c r="AH27" t="n">
        <v>142815.4138831676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8.609400000000001</v>
      </c>
      <c r="E28" t="n">
        <v>11.62</v>
      </c>
      <c r="F28" t="n">
        <v>8.09</v>
      </c>
      <c r="G28" t="n">
        <v>40.44</v>
      </c>
      <c r="H28" t="n">
        <v>0.47</v>
      </c>
      <c r="I28" t="n">
        <v>12</v>
      </c>
      <c r="J28" t="n">
        <v>286.9</v>
      </c>
      <c r="K28" t="n">
        <v>60.56</v>
      </c>
      <c r="L28" t="n">
        <v>7.5</v>
      </c>
      <c r="M28" t="n">
        <v>10</v>
      </c>
      <c r="N28" t="n">
        <v>78.84999999999999</v>
      </c>
      <c r="O28" t="n">
        <v>35618.8</v>
      </c>
      <c r="P28" t="n">
        <v>107.53</v>
      </c>
      <c r="Q28" t="n">
        <v>1324.1</v>
      </c>
      <c r="R28" t="n">
        <v>34.56</v>
      </c>
      <c r="S28" t="n">
        <v>27.17</v>
      </c>
      <c r="T28" t="n">
        <v>3910.27</v>
      </c>
      <c r="U28" t="n">
        <v>0.79</v>
      </c>
      <c r="V28" t="n">
        <v>0.96</v>
      </c>
      <c r="W28" t="n">
        <v>0.13</v>
      </c>
      <c r="X28" t="n">
        <v>0.23</v>
      </c>
      <c r="Y28" t="n">
        <v>1</v>
      </c>
      <c r="Z28" t="n">
        <v>10</v>
      </c>
      <c r="AA28" t="n">
        <v>114.6047937431285</v>
      </c>
      <c r="AB28" t="n">
        <v>156.8073348059459</v>
      </c>
      <c r="AC28" t="n">
        <v>141.8418628525861</v>
      </c>
      <c r="AD28" t="n">
        <v>114604.7937431285</v>
      </c>
      <c r="AE28" t="n">
        <v>156807.3348059459</v>
      </c>
      <c r="AF28" t="n">
        <v>4.530303511045088e-06</v>
      </c>
      <c r="AG28" t="n">
        <v>0.4841666666666666</v>
      </c>
      <c r="AH28" t="n">
        <v>141841.8628525861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8.6701</v>
      </c>
      <c r="E29" t="n">
        <v>11.53</v>
      </c>
      <c r="F29" t="n">
        <v>8.06</v>
      </c>
      <c r="G29" t="n">
        <v>43.95</v>
      </c>
      <c r="H29" t="n">
        <v>0.48</v>
      </c>
      <c r="I29" t="n">
        <v>11</v>
      </c>
      <c r="J29" t="n">
        <v>287.41</v>
      </c>
      <c r="K29" t="n">
        <v>60.56</v>
      </c>
      <c r="L29" t="n">
        <v>7.75</v>
      </c>
      <c r="M29" t="n">
        <v>5</v>
      </c>
      <c r="N29" t="n">
        <v>79.09999999999999</v>
      </c>
      <c r="O29" t="n">
        <v>35680.92</v>
      </c>
      <c r="P29" t="n">
        <v>105.76</v>
      </c>
      <c r="Q29" t="n">
        <v>1323.94</v>
      </c>
      <c r="R29" t="n">
        <v>33.51</v>
      </c>
      <c r="S29" t="n">
        <v>27.17</v>
      </c>
      <c r="T29" t="n">
        <v>3385.63</v>
      </c>
      <c r="U29" t="n">
        <v>0.8100000000000001</v>
      </c>
      <c r="V29" t="n">
        <v>0.97</v>
      </c>
      <c r="W29" t="n">
        <v>0.13</v>
      </c>
      <c r="X29" t="n">
        <v>0.21</v>
      </c>
      <c r="Y29" t="n">
        <v>1</v>
      </c>
      <c r="Z29" t="n">
        <v>10</v>
      </c>
      <c r="AA29" t="n">
        <v>112.5441502914694</v>
      </c>
      <c r="AB29" t="n">
        <v>153.9878715262143</v>
      </c>
      <c r="AC29" t="n">
        <v>139.2914851911296</v>
      </c>
      <c r="AD29" t="n">
        <v>112544.1502914694</v>
      </c>
      <c r="AE29" t="n">
        <v>153987.8715262143</v>
      </c>
      <c r="AF29" t="n">
        <v>4.562244113540086e-06</v>
      </c>
      <c r="AG29" t="n">
        <v>0.4804166666666667</v>
      </c>
      <c r="AH29" t="n">
        <v>139291.4851911296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8.6563</v>
      </c>
      <c r="E30" t="n">
        <v>11.55</v>
      </c>
      <c r="F30" t="n">
        <v>8.08</v>
      </c>
      <c r="G30" t="n">
        <v>44.05</v>
      </c>
      <c r="H30" t="n">
        <v>0.49</v>
      </c>
      <c r="I30" t="n">
        <v>11</v>
      </c>
      <c r="J30" t="n">
        <v>287.91</v>
      </c>
      <c r="K30" t="n">
        <v>60.56</v>
      </c>
      <c r="L30" t="n">
        <v>8</v>
      </c>
      <c r="M30" t="n">
        <v>3</v>
      </c>
      <c r="N30" t="n">
        <v>79.36</v>
      </c>
      <c r="O30" t="n">
        <v>35743.15</v>
      </c>
      <c r="P30" t="n">
        <v>105.99</v>
      </c>
      <c r="Q30" t="n">
        <v>1324.06</v>
      </c>
      <c r="R30" t="n">
        <v>33.98</v>
      </c>
      <c r="S30" t="n">
        <v>27.17</v>
      </c>
      <c r="T30" t="n">
        <v>3620.74</v>
      </c>
      <c r="U30" t="n">
        <v>0.8</v>
      </c>
      <c r="V30" t="n">
        <v>0.97</v>
      </c>
      <c r="W30" t="n">
        <v>0.14</v>
      </c>
      <c r="X30" t="n">
        <v>0.22</v>
      </c>
      <c r="Y30" t="n">
        <v>1</v>
      </c>
      <c r="Z30" t="n">
        <v>10</v>
      </c>
      <c r="AA30" t="n">
        <v>112.967812053676</v>
      </c>
      <c r="AB30" t="n">
        <v>154.5675442399028</v>
      </c>
      <c r="AC30" t="n">
        <v>139.8158347545996</v>
      </c>
      <c r="AD30" t="n">
        <v>112967.812053676</v>
      </c>
      <c r="AE30" t="n">
        <v>154567.5442399028</v>
      </c>
      <c r="AF30" t="n">
        <v>4.554982493862476e-06</v>
      </c>
      <c r="AG30" t="n">
        <v>0.48125</v>
      </c>
      <c r="AH30" t="n">
        <v>139815.8347545996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8.662599999999999</v>
      </c>
      <c r="E31" t="n">
        <v>11.54</v>
      </c>
      <c r="F31" t="n">
        <v>8.07</v>
      </c>
      <c r="G31" t="n">
        <v>44.01</v>
      </c>
      <c r="H31" t="n">
        <v>0.51</v>
      </c>
      <c r="I31" t="n">
        <v>11</v>
      </c>
      <c r="J31" t="n">
        <v>288.42</v>
      </c>
      <c r="K31" t="n">
        <v>60.56</v>
      </c>
      <c r="L31" t="n">
        <v>8.25</v>
      </c>
      <c r="M31" t="n">
        <v>2</v>
      </c>
      <c r="N31" t="n">
        <v>79.61</v>
      </c>
      <c r="O31" t="n">
        <v>35805.48</v>
      </c>
      <c r="P31" t="n">
        <v>105.87</v>
      </c>
      <c r="Q31" t="n">
        <v>1323.96</v>
      </c>
      <c r="R31" t="n">
        <v>33.64</v>
      </c>
      <c r="S31" t="n">
        <v>27.17</v>
      </c>
      <c r="T31" t="n">
        <v>3452.88</v>
      </c>
      <c r="U31" t="n">
        <v>0.8100000000000001</v>
      </c>
      <c r="V31" t="n">
        <v>0.97</v>
      </c>
      <c r="W31" t="n">
        <v>0.14</v>
      </c>
      <c r="X31" t="n">
        <v>0.22</v>
      </c>
      <c r="Y31" t="n">
        <v>1</v>
      </c>
      <c r="Z31" t="n">
        <v>10</v>
      </c>
      <c r="AA31" t="n">
        <v>112.7600885648217</v>
      </c>
      <c r="AB31" t="n">
        <v>154.283327798339</v>
      </c>
      <c r="AC31" t="n">
        <v>139.5587435313184</v>
      </c>
      <c r="AD31" t="n">
        <v>112760.0885648217</v>
      </c>
      <c r="AE31" t="n">
        <v>154283.327798339</v>
      </c>
      <c r="AF31" t="n">
        <v>4.558297581106601e-06</v>
      </c>
      <c r="AG31" t="n">
        <v>0.4808333333333333</v>
      </c>
      <c r="AH31" t="n">
        <v>139558.7435313184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8.6593</v>
      </c>
      <c r="E32" t="n">
        <v>11.55</v>
      </c>
      <c r="F32" t="n">
        <v>8.07</v>
      </c>
      <c r="G32" t="n">
        <v>44.03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0</v>
      </c>
      <c r="N32" t="n">
        <v>79.87</v>
      </c>
      <c r="O32" t="n">
        <v>35867.91</v>
      </c>
      <c r="P32" t="n">
        <v>105.99</v>
      </c>
      <c r="Q32" t="n">
        <v>1324.02</v>
      </c>
      <c r="R32" t="n">
        <v>33.77</v>
      </c>
      <c r="S32" t="n">
        <v>27.17</v>
      </c>
      <c r="T32" t="n">
        <v>3518.38</v>
      </c>
      <c r="U32" t="n">
        <v>0.8</v>
      </c>
      <c r="V32" t="n">
        <v>0.97</v>
      </c>
      <c r="W32" t="n">
        <v>0.14</v>
      </c>
      <c r="X32" t="n">
        <v>0.22</v>
      </c>
      <c r="Y32" t="n">
        <v>1</v>
      </c>
      <c r="Z32" t="n">
        <v>10</v>
      </c>
      <c r="AA32" t="n">
        <v>112.8804082995952</v>
      </c>
      <c r="AB32" t="n">
        <v>154.4479545675881</v>
      </c>
      <c r="AC32" t="n">
        <v>139.7076585527655</v>
      </c>
      <c r="AD32" t="n">
        <v>112880.4082995952</v>
      </c>
      <c r="AE32" t="n">
        <v>154447.9545675881</v>
      </c>
      <c r="AF32" t="n">
        <v>4.556561106835869e-06</v>
      </c>
      <c r="AG32" t="n">
        <v>0.48125</v>
      </c>
      <c r="AH32" t="n">
        <v>139707.6585527654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8.678900000000001</v>
      </c>
      <c r="E2" t="n">
        <v>11.52</v>
      </c>
      <c r="F2" t="n">
        <v>8.73</v>
      </c>
      <c r="G2" t="n">
        <v>11.64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43</v>
      </c>
      <c r="N2" t="n">
        <v>11.32</v>
      </c>
      <c r="O2" t="n">
        <v>11317.98</v>
      </c>
      <c r="P2" t="n">
        <v>60.52</v>
      </c>
      <c r="Q2" t="n">
        <v>1324</v>
      </c>
      <c r="R2" t="n">
        <v>54.56</v>
      </c>
      <c r="S2" t="n">
        <v>27.17</v>
      </c>
      <c r="T2" t="n">
        <v>13743.13</v>
      </c>
      <c r="U2" t="n">
        <v>0.5</v>
      </c>
      <c r="V2" t="n">
        <v>0.89</v>
      </c>
      <c r="W2" t="n">
        <v>0.18</v>
      </c>
      <c r="X2" t="n">
        <v>0.88</v>
      </c>
      <c r="Y2" t="n">
        <v>1</v>
      </c>
      <c r="Z2" t="n">
        <v>10</v>
      </c>
      <c r="AA2" t="n">
        <v>69.78803669994946</v>
      </c>
      <c r="AB2" t="n">
        <v>95.48707064372039</v>
      </c>
      <c r="AC2" t="n">
        <v>86.37391863845258</v>
      </c>
      <c r="AD2" t="n">
        <v>69788.03669994946</v>
      </c>
      <c r="AE2" t="n">
        <v>95487.07064372039</v>
      </c>
      <c r="AF2" t="n">
        <v>7.569701287581888e-06</v>
      </c>
      <c r="AG2" t="n">
        <v>0.48</v>
      </c>
      <c r="AH2" t="n">
        <v>86373.91863845258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9.0694</v>
      </c>
      <c r="E3" t="n">
        <v>11.03</v>
      </c>
      <c r="F3" t="n">
        <v>8.43</v>
      </c>
      <c r="G3" t="n">
        <v>14.44</v>
      </c>
      <c r="H3" t="n">
        <v>0.24</v>
      </c>
      <c r="I3" t="n">
        <v>35</v>
      </c>
      <c r="J3" t="n">
        <v>90.18000000000001</v>
      </c>
      <c r="K3" t="n">
        <v>37.55</v>
      </c>
      <c r="L3" t="n">
        <v>1.25</v>
      </c>
      <c r="M3" t="n">
        <v>5</v>
      </c>
      <c r="N3" t="n">
        <v>11.37</v>
      </c>
      <c r="O3" t="n">
        <v>11355.7</v>
      </c>
      <c r="P3" t="n">
        <v>54.59</v>
      </c>
      <c r="Q3" t="n">
        <v>1324.1</v>
      </c>
      <c r="R3" t="n">
        <v>44.01</v>
      </c>
      <c r="S3" t="n">
        <v>27.17</v>
      </c>
      <c r="T3" t="n">
        <v>8517.91</v>
      </c>
      <c r="U3" t="n">
        <v>0.62</v>
      </c>
      <c r="V3" t="n">
        <v>0.93</v>
      </c>
      <c r="W3" t="n">
        <v>0.18</v>
      </c>
      <c r="X3" t="n">
        <v>0.57</v>
      </c>
      <c r="Y3" t="n">
        <v>1</v>
      </c>
      <c r="Z3" t="n">
        <v>10</v>
      </c>
      <c r="AA3" t="n">
        <v>62.40079650620506</v>
      </c>
      <c r="AB3" t="n">
        <v>85.37952270860802</v>
      </c>
      <c r="AC3" t="n">
        <v>77.23102089223151</v>
      </c>
      <c r="AD3" t="n">
        <v>62400.79650620506</v>
      </c>
      <c r="AE3" t="n">
        <v>85379.52270860803</v>
      </c>
      <c r="AF3" t="n">
        <v>7.910293799628429e-06</v>
      </c>
      <c r="AG3" t="n">
        <v>0.4595833333333333</v>
      </c>
      <c r="AH3" t="n">
        <v>77231.02089223151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8.9735</v>
      </c>
      <c r="E4" t="n">
        <v>11.14</v>
      </c>
      <c r="F4" t="n">
        <v>8.539999999999999</v>
      </c>
      <c r="G4" t="n">
        <v>14.64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0</v>
      </c>
      <c r="N4" t="n">
        <v>11.43</v>
      </c>
      <c r="O4" t="n">
        <v>11393.43</v>
      </c>
      <c r="P4" t="n">
        <v>55.46</v>
      </c>
      <c r="Q4" t="n">
        <v>1324.14</v>
      </c>
      <c r="R4" t="n">
        <v>47.75</v>
      </c>
      <c r="S4" t="n">
        <v>27.17</v>
      </c>
      <c r="T4" t="n">
        <v>10389.48</v>
      </c>
      <c r="U4" t="n">
        <v>0.57</v>
      </c>
      <c r="V4" t="n">
        <v>0.91</v>
      </c>
      <c r="W4" t="n">
        <v>0.19</v>
      </c>
      <c r="X4" t="n">
        <v>0.6899999999999999</v>
      </c>
      <c r="Y4" t="n">
        <v>1</v>
      </c>
      <c r="Z4" t="n">
        <v>10</v>
      </c>
      <c r="AA4" t="n">
        <v>63.90364248842464</v>
      </c>
      <c r="AB4" t="n">
        <v>87.4357828823653</v>
      </c>
      <c r="AC4" t="n">
        <v>79.09103448098531</v>
      </c>
      <c r="AD4" t="n">
        <v>63903.64248842464</v>
      </c>
      <c r="AE4" t="n">
        <v>87435.7828823653</v>
      </c>
      <c r="AF4" t="n">
        <v>7.826650209602146e-06</v>
      </c>
      <c r="AG4" t="n">
        <v>0.4641666666666667</v>
      </c>
      <c r="AH4" t="n">
        <v>79091.03448098531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5.4164</v>
      </c>
      <c r="E2" t="n">
        <v>18.46</v>
      </c>
      <c r="F2" t="n">
        <v>10.23</v>
      </c>
      <c r="G2" t="n">
        <v>5.29</v>
      </c>
      <c r="H2" t="n">
        <v>0.07000000000000001</v>
      </c>
      <c r="I2" t="n">
        <v>116</v>
      </c>
      <c r="J2" t="n">
        <v>242.64</v>
      </c>
      <c r="K2" t="n">
        <v>58.47</v>
      </c>
      <c r="L2" t="n">
        <v>1</v>
      </c>
      <c r="M2" t="n">
        <v>114</v>
      </c>
      <c r="N2" t="n">
        <v>58.17</v>
      </c>
      <c r="O2" t="n">
        <v>30160.1</v>
      </c>
      <c r="P2" t="n">
        <v>159.86</v>
      </c>
      <c r="Q2" t="n">
        <v>1324.76</v>
      </c>
      <c r="R2" t="n">
        <v>101.3</v>
      </c>
      <c r="S2" t="n">
        <v>27.17</v>
      </c>
      <c r="T2" t="n">
        <v>36756.24</v>
      </c>
      <c r="U2" t="n">
        <v>0.27</v>
      </c>
      <c r="V2" t="n">
        <v>0.76</v>
      </c>
      <c r="W2" t="n">
        <v>0.29</v>
      </c>
      <c r="X2" t="n">
        <v>2.37</v>
      </c>
      <c r="Y2" t="n">
        <v>1</v>
      </c>
      <c r="Z2" t="n">
        <v>10</v>
      </c>
      <c r="AA2" t="n">
        <v>247.7363078676864</v>
      </c>
      <c r="AB2" t="n">
        <v>338.9637457789577</v>
      </c>
      <c r="AC2" t="n">
        <v>306.61352162052</v>
      </c>
      <c r="AD2" t="n">
        <v>247736.3078676864</v>
      </c>
      <c r="AE2" t="n">
        <v>338963.7457789577</v>
      </c>
      <c r="AF2" t="n">
        <v>2.983445564606846e-06</v>
      </c>
      <c r="AG2" t="n">
        <v>0.7691666666666667</v>
      </c>
      <c r="AH2" t="n">
        <v>306613.52162052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6.0672</v>
      </c>
      <c r="E3" t="n">
        <v>16.48</v>
      </c>
      <c r="F3" t="n">
        <v>9.619999999999999</v>
      </c>
      <c r="G3" t="n">
        <v>6.63</v>
      </c>
      <c r="H3" t="n">
        <v>0.09</v>
      </c>
      <c r="I3" t="n">
        <v>87</v>
      </c>
      <c r="J3" t="n">
        <v>243.08</v>
      </c>
      <c r="K3" t="n">
        <v>58.47</v>
      </c>
      <c r="L3" t="n">
        <v>1.25</v>
      </c>
      <c r="M3" t="n">
        <v>85</v>
      </c>
      <c r="N3" t="n">
        <v>58.36</v>
      </c>
      <c r="O3" t="n">
        <v>30214.33</v>
      </c>
      <c r="P3" t="n">
        <v>148.94</v>
      </c>
      <c r="Q3" t="n">
        <v>1324.07</v>
      </c>
      <c r="R3" t="n">
        <v>82.34999999999999</v>
      </c>
      <c r="S3" t="n">
        <v>27.17</v>
      </c>
      <c r="T3" t="n">
        <v>27430.13</v>
      </c>
      <c r="U3" t="n">
        <v>0.33</v>
      </c>
      <c r="V3" t="n">
        <v>0.8100000000000001</v>
      </c>
      <c r="W3" t="n">
        <v>0.25</v>
      </c>
      <c r="X3" t="n">
        <v>1.76</v>
      </c>
      <c r="Y3" t="n">
        <v>1</v>
      </c>
      <c r="Z3" t="n">
        <v>10</v>
      </c>
      <c r="AA3" t="n">
        <v>207.3040826373771</v>
      </c>
      <c r="AB3" t="n">
        <v>283.6425914749895</v>
      </c>
      <c r="AC3" t="n">
        <v>256.5721406395773</v>
      </c>
      <c r="AD3" t="n">
        <v>207304.0826373771</v>
      </c>
      <c r="AE3" t="n">
        <v>283642.5914749895</v>
      </c>
      <c r="AF3" t="n">
        <v>3.341917312159858e-06</v>
      </c>
      <c r="AG3" t="n">
        <v>0.6866666666666666</v>
      </c>
      <c r="AH3" t="n">
        <v>256572.1406395773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6.5549</v>
      </c>
      <c r="E4" t="n">
        <v>15.26</v>
      </c>
      <c r="F4" t="n">
        <v>9.24</v>
      </c>
      <c r="G4" t="n">
        <v>8.039999999999999</v>
      </c>
      <c r="H4" t="n">
        <v>0.11</v>
      </c>
      <c r="I4" t="n">
        <v>69</v>
      </c>
      <c r="J4" t="n">
        <v>243.52</v>
      </c>
      <c r="K4" t="n">
        <v>58.47</v>
      </c>
      <c r="L4" t="n">
        <v>1.5</v>
      </c>
      <c r="M4" t="n">
        <v>67</v>
      </c>
      <c r="N4" t="n">
        <v>58.55</v>
      </c>
      <c r="O4" t="n">
        <v>30268.64</v>
      </c>
      <c r="P4" t="n">
        <v>141.9</v>
      </c>
      <c r="Q4" t="n">
        <v>1324.22</v>
      </c>
      <c r="R4" t="n">
        <v>70.56999999999999</v>
      </c>
      <c r="S4" t="n">
        <v>27.17</v>
      </c>
      <c r="T4" t="n">
        <v>21627.94</v>
      </c>
      <c r="U4" t="n">
        <v>0.39</v>
      </c>
      <c r="V4" t="n">
        <v>0.84</v>
      </c>
      <c r="W4" t="n">
        <v>0.22</v>
      </c>
      <c r="X4" t="n">
        <v>1.39</v>
      </c>
      <c r="Y4" t="n">
        <v>1</v>
      </c>
      <c r="Z4" t="n">
        <v>10</v>
      </c>
      <c r="AA4" t="n">
        <v>183.7080883293172</v>
      </c>
      <c r="AB4" t="n">
        <v>251.3575110809181</v>
      </c>
      <c r="AC4" t="n">
        <v>227.3683030059109</v>
      </c>
      <c r="AD4" t="n">
        <v>183708.0883293172</v>
      </c>
      <c r="AE4" t="n">
        <v>251357.5110809181</v>
      </c>
      <c r="AF4" t="n">
        <v>3.610550795997602e-06</v>
      </c>
      <c r="AG4" t="n">
        <v>0.6358333333333334</v>
      </c>
      <c r="AH4" t="n">
        <v>227368.3030059109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6.9296</v>
      </c>
      <c r="E5" t="n">
        <v>14.43</v>
      </c>
      <c r="F5" t="n">
        <v>8.98</v>
      </c>
      <c r="G5" t="n">
        <v>9.449999999999999</v>
      </c>
      <c r="H5" t="n">
        <v>0.13</v>
      </c>
      <c r="I5" t="n">
        <v>57</v>
      </c>
      <c r="J5" t="n">
        <v>243.96</v>
      </c>
      <c r="K5" t="n">
        <v>58.47</v>
      </c>
      <c r="L5" t="n">
        <v>1.75</v>
      </c>
      <c r="M5" t="n">
        <v>55</v>
      </c>
      <c r="N5" t="n">
        <v>58.74</v>
      </c>
      <c r="O5" t="n">
        <v>30323.01</v>
      </c>
      <c r="P5" t="n">
        <v>136.63</v>
      </c>
      <c r="Q5" t="n">
        <v>1324.15</v>
      </c>
      <c r="R5" t="n">
        <v>62.4</v>
      </c>
      <c r="S5" t="n">
        <v>27.17</v>
      </c>
      <c r="T5" t="n">
        <v>17600.56</v>
      </c>
      <c r="U5" t="n">
        <v>0.44</v>
      </c>
      <c r="V5" t="n">
        <v>0.87</v>
      </c>
      <c r="W5" t="n">
        <v>0.2</v>
      </c>
      <c r="X5" t="n">
        <v>1.13</v>
      </c>
      <c r="Y5" t="n">
        <v>1</v>
      </c>
      <c r="Z5" t="n">
        <v>10</v>
      </c>
      <c r="AA5" t="n">
        <v>168.1323360821228</v>
      </c>
      <c r="AB5" t="n">
        <v>230.0460797026251</v>
      </c>
      <c r="AC5" t="n">
        <v>208.0908047275736</v>
      </c>
      <c r="AD5" t="n">
        <v>168132.3360821228</v>
      </c>
      <c r="AE5" t="n">
        <v>230046.0797026251</v>
      </c>
      <c r="AF5" t="n">
        <v>3.816941951203678e-06</v>
      </c>
      <c r="AG5" t="n">
        <v>0.60125</v>
      </c>
      <c r="AH5" t="n">
        <v>208090.8047275736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7.1993</v>
      </c>
      <c r="E6" t="n">
        <v>13.89</v>
      </c>
      <c r="F6" t="n">
        <v>8.82</v>
      </c>
      <c r="G6" t="n">
        <v>10.8</v>
      </c>
      <c r="H6" t="n">
        <v>0.15</v>
      </c>
      <c r="I6" t="n">
        <v>49</v>
      </c>
      <c r="J6" t="n">
        <v>244.41</v>
      </c>
      <c r="K6" t="n">
        <v>58.47</v>
      </c>
      <c r="L6" t="n">
        <v>2</v>
      </c>
      <c r="M6" t="n">
        <v>47</v>
      </c>
      <c r="N6" t="n">
        <v>58.93</v>
      </c>
      <c r="O6" t="n">
        <v>30377.45</v>
      </c>
      <c r="P6" t="n">
        <v>132.98</v>
      </c>
      <c r="Q6" t="n">
        <v>1324.07</v>
      </c>
      <c r="R6" t="n">
        <v>57.36</v>
      </c>
      <c r="S6" t="n">
        <v>27.17</v>
      </c>
      <c r="T6" t="n">
        <v>15120.63</v>
      </c>
      <c r="U6" t="n">
        <v>0.47</v>
      </c>
      <c r="V6" t="n">
        <v>0.88</v>
      </c>
      <c r="W6" t="n">
        <v>0.19</v>
      </c>
      <c r="X6" t="n">
        <v>0.97</v>
      </c>
      <c r="Y6" t="n">
        <v>1</v>
      </c>
      <c r="Z6" t="n">
        <v>10</v>
      </c>
      <c r="AA6" t="n">
        <v>158.191351336367</v>
      </c>
      <c r="AB6" t="n">
        <v>216.4443858081942</v>
      </c>
      <c r="AC6" t="n">
        <v>195.7872374083256</v>
      </c>
      <c r="AD6" t="n">
        <v>158191.351336367</v>
      </c>
      <c r="AE6" t="n">
        <v>216444.3858081942</v>
      </c>
      <c r="AF6" t="n">
        <v>3.965497314318379e-06</v>
      </c>
      <c r="AG6" t="n">
        <v>0.57875</v>
      </c>
      <c r="AH6" t="n">
        <v>195787.2374083256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7.423</v>
      </c>
      <c r="E7" t="n">
        <v>13.47</v>
      </c>
      <c r="F7" t="n">
        <v>8.68</v>
      </c>
      <c r="G7" t="n">
        <v>12.12</v>
      </c>
      <c r="H7" t="n">
        <v>0.16</v>
      </c>
      <c r="I7" t="n">
        <v>43</v>
      </c>
      <c r="J7" t="n">
        <v>244.85</v>
      </c>
      <c r="K7" t="n">
        <v>58.47</v>
      </c>
      <c r="L7" t="n">
        <v>2.25</v>
      </c>
      <c r="M7" t="n">
        <v>41</v>
      </c>
      <c r="N7" t="n">
        <v>59.12</v>
      </c>
      <c r="O7" t="n">
        <v>30431.96</v>
      </c>
      <c r="P7" t="n">
        <v>129.59</v>
      </c>
      <c r="Q7" t="n">
        <v>1324.08</v>
      </c>
      <c r="R7" t="n">
        <v>53.11</v>
      </c>
      <c r="S7" t="n">
        <v>27.17</v>
      </c>
      <c r="T7" t="n">
        <v>13028.67</v>
      </c>
      <c r="U7" t="n">
        <v>0.51</v>
      </c>
      <c r="V7" t="n">
        <v>0.9</v>
      </c>
      <c r="W7" t="n">
        <v>0.18</v>
      </c>
      <c r="X7" t="n">
        <v>0.83</v>
      </c>
      <c r="Y7" t="n">
        <v>1</v>
      </c>
      <c r="Z7" t="n">
        <v>10</v>
      </c>
      <c r="AA7" t="n">
        <v>150.1865936251272</v>
      </c>
      <c r="AB7" t="n">
        <v>205.491923162695</v>
      </c>
      <c r="AC7" t="n">
        <v>185.8800624258314</v>
      </c>
      <c r="AD7" t="n">
        <v>150186.5936251273</v>
      </c>
      <c r="AE7" t="n">
        <v>205491.923162695</v>
      </c>
      <c r="AF7" t="n">
        <v>4.088715092326383e-06</v>
      </c>
      <c r="AG7" t="n">
        <v>0.56125</v>
      </c>
      <c r="AH7" t="n">
        <v>185880.0624258314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7.7048</v>
      </c>
      <c r="E8" t="n">
        <v>12.98</v>
      </c>
      <c r="F8" t="n">
        <v>8.470000000000001</v>
      </c>
      <c r="G8" t="n">
        <v>13.74</v>
      </c>
      <c r="H8" t="n">
        <v>0.18</v>
      </c>
      <c r="I8" t="n">
        <v>37</v>
      </c>
      <c r="J8" t="n">
        <v>245.29</v>
      </c>
      <c r="K8" t="n">
        <v>58.47</v>
      </c>
      <c r="L8" t="n">
        <v>2.5</v>
      </c>
      <c r="M8" t="n">
        <v>35</v>
      </c>
      <c r="N8" t="n">
        <v>59.32</v>
      </c>
      <c r="O8" t="n">
        <v>30486.54</v>
      </c>
      <c r="P8" t="n">
        <v>125.07</v>
      </c>
      <c r="Q8" t="n">
        <v>1323.98</v>
      </c>
      <c r="R8" t="n">
        <v>46.09</v>
      </c>
      <c r="S8" t="n">
        <v>27.17</v>
      </c>
      <c r="T8" t="n">
        <v>9548.82</v>
      </c>
      <c r="U8" t="n">
        <v>0.59</v>
      </c>
      <c r="V8" t="n">
        <v>0.92</v>
      </c>
      <c r="W8" t="n">
        <v>0.17</v>
      </c>
      <c r="X8" t="n">
        <v>0.62</v>
      </c>
      <c r="Y8" t="n">
        <v>1</v>
      </c>
      <c r="Z8" t="n">
        <v>10</v>
      </c>
      <c r="AA8" t="n">
        <v>140.4084524742338</v>
      </c>
      <c r="AB8" t="n">
        <v>192.1130390589071</v>
      </c>
      <c r="AC8" t="n">
        <v>173.778040243523</v>
      </c>
      <c r="AD8" t="n">
        <v>140408.4524742338</v>
      </c>
      <c r="AE8" t="n">
        <v>192113.0390589071</v>
      </c>
      <c r="AF8" t="n">
        <v>4.24393534195828e-06</v>
      </c>
      <c r="AG8" t="n">
        <v>0.5408333333333334</v>
      </c>
      <c r="AH8" t="n">
        <v>173778.040243523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7.6333</v>
      </c>
      <c r="E9" t="n">
        <v>13.1</v>
      </c>
      <c r="F9" t="n">
        <v>8.69</v>
      </c>
      <c r="G9" t="n">
        <v>14.9</v>
      </c>
      <c r="H9" t="n">
        <v>0.2</v>
      </c>
      <c r="I9" t="n">
        <v>35</v>
      </c>
      <c r="J9" t="n">
        <v>245.73</v>
      </c>
      <c r="K9" t="n">
        <v>58.47</v>
      </c>
      <c r="L9" t="n">
        <v>2.75</v>
      </c>
      <c r="M9" t="n">
        <v>33</v>
      </c>
      <c r="N9" t="n">
        <v>59.51</v>
      </c>
      <c r="O9" t="n">
        <v>30541.19</v>
      </c>
      <c r="P9" t="n">
        <v>127.54</v>
      </c>
      <c r="Q9" t="n">
        <v>1323.94</v>
      </c>
      <c r="R9" t="n">
        <v>54.93</v>
      </c>
      <c r="S9" t="n">
        <v>27.17</v>
      </c>
      <c r="T9" t="n">
        <v>13980.14</v>
      </c>
      <c r="U9" t="n">
        <v>0.49</v>
      </c>
      <c r="V9" t="n">
        <v>0.9</v>
      </c>
      <c r="W9" t="n">
        <v>0.14</v>
      </c>
      <c r="X9" t="n">
        <v>0.84</v>
      </c>
      <c r="Y9" t="n">
        <v>1</v>
      </c>
      <c r="Z9" t="n">
        <v>10</v>
      </c>
      <c r="AA9" t="n">
        <v>144.6718717835475</v>
      </c>
      <c r="AB9" t="n">
        <v>197.9464374466924</v>
      </c>
      <c r="AC9" t="n">
        <v>179.054707276406</v>
      </c>
      <c r="AD9" t="n">
        <v>144671.8717835475</v>
      </c>
      <c r="AE9" t="n">
        <v>197946.4374466923</v>
      </c>
      <c r="AF9" t="n">
        <v>4.204551921629392e-06</v>
      </c>
      <c r="AG9" t="n">
        <v>0.5458333333333333</v>
      </c>
      <c r="AH9" t="n">
        <v>179054.707276406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7.875</v>
      </c>
      <c r="E10" t="n">
        <v>12.7</v>
      </c>
      <c r="F10" t="n">
        <v>8.48</v>
      </c>
      <c r="G10" t="n">
        <v>16.41</v>
      </c>
      <c r="H10" t="n">
        <v>0.22</v>
      </c>
      <c r="I10" t="n">
        <v>31</v>
      </c>
      <c r="J10" t="n">
        <v>246.18</v>
      </c>
      <c r="K10" t="n">
        <v>58.47</v>
      </c>
      <c r="L10" t="n">
        <v>3</v>
      </c>
      <c r="M10" t="n">
        <v>29</v>
      </c>
      <c r="N10" t="n">
        <v>59.7</v>
      </c>
      <c r="O10" t="n">
        <v>30595.91</v>
      </c>
      <c r="P10" t="n">
        <v>122.97</v>
      </c>
      <c r="Q10" t="n">
        <v>1324.18</v>
      </c>
      <c r="R10" t="n">
        <v>46.83</v>
      </c>
      <c r="S10" t="n">
        <v>27.17</v>
      </c>
      <c r="T10" t="n">
        <v>9948.950000000001</v>
      </c>
      <c r="U10" t="n">
        <v>0.58</v>
      </c>
      <c r="V10" t="n">
        <v>0.92</v>
      </c>
      <c r="W10" t="n">
        <v>0.16</v>
      </c>
      <c r="X10" t="n">
        <v>0.62</v>
      </c>
      <c r="Y10" t="n">
        <v>1</v>
      </c>
      <c r="Z10" t="n">
        <v>10</v>
      </c>
      <c r="AA10" t="n">
        <v>135.9988462895977</v>
      </c>
      <c r="AB10" t="n">
        <v>186.0796213389958</v>
      </c>
      <c r="AC10" t="n">
        <v>168.3204434428432</v>
      </c>
      <c r="AD10" t="n">
        <v>135998.8462895977</v>
      </c>
      <c r="AE10" t="n">
        <v>186079.6213389958</v>
      </c>
      <c r="AF10" t="n">
        <v>4.33768440685306e-06</v>
      </c>
      <c r="AG10" t="n">
        <v>0.5291666666666667</v>
      </c>
      <c r="AH10" t="n">
        <v>168320.4434428432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8.0059</v>
      </c>
      <c r="E11" t="n">
        <v>12.49</v>
      </c>
      <c r="F11" t="n">
        <v>8.41</v>
      </c>
      <c r="G11" t="n">
        <v>18.02</v>
      </c>
      <c r="H11" t="n">
        <v>0.23</v>
      </c>
      <c r="I11" t="n">
        <v>28</v>
      </c>
      <c r="J11" t="n">
        <v>246.62</v>
      </c>
      <c r="K11" t="n">
        <v>58.47</v>
      </c>
      <c r="L11" t="n">
        <v>3.25</v>
      </c>
      <c r="M11" t="n">
        <v>26</v>
      </c>
      <c r="N11" t="n">
        <v>59.9</v>
      </c>
      <c r="O11" t="n">
        <v>30650.7</v>
      </c>
      <c r="P11" t="n">
        <v>120.74</v>
      </c>
      <c r="Q11" t="n">
        <v>1324.22</v>
      </c>
      <c r="R11" t="n">
        <v>44.66</v>
      </c>
      <c r="S11" t="n">
        <v>27.17</v>
      </c>
      <c r="T11" t="n">
        <v>8876.879999999999</v>
      </c>
      <c r="U11" t="n">
        <v>0.61</v>
      </c>
      <c r="V11" t="n">
        <v>0.93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131.9125149062468</v>
      </c>
      <c r="AB11" t="n">
        <v>180.4885224640806</v>
      </c>
      <c r="AC11" t="n">
        <v>163.2629511973916</v>
      </c>
      <c r="AD11" t="n">
        <v>131912.5149062468</v>
      </c>
      <c r="AE11" t="n">
        <v>180488.5224640806</v>
      </c>
      <c r="AF11" t="n">
        <v>4.40978636099364e-06</v>
      </c>
      <c r="AG11" t="n">
        <v>0.5204166666666666</v>
      </c>
      <c r="AH11" t="n">
        <v>163262.9511973916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8.0968</v>
      </c>
      <c r="E12" t="n">
        <v>12.35</v>
      </c>
      <c r="F12" t="n">
        <v>8.369999999999999</v>
      </c>
      <c r="G12" t="n">
        <v>19.31</v>
      </c>
      <c r="H12" t="n">
        <v>0.25</v>
      </c>
      <c r="I12" t="n">
        <v>26</v>
      </c>
      <c r="J12" t="n">
        <v>247.07</v>
      </c>
      <c r="K12" t="n">
        <v>58.47</v>
      </c>
      <c r="L12" t="n">
        <v>3.5</v>
      </c>
      <c r="M12" t="n">
        <v>24</v>
      </c>
      <c r="N12" t="n">
        <v>60.09</v>
      </c>
      <c r="O12" t="n">
        <v>30705.56</v>
      </c>
      <c r="P12" t="n">
        <v>118.71</v>
      </c>
      <c r="Q12" t="n">
        <v>1324.09</v>
      </c>
      <c r="R12" t="n">
        <v>43.35</v>
      </c>
      <c r="S12" t="n">
        <v>27.17</v>
      </c>
      <c r="T12" t="n">
        <v>8230.540000000001</v>
      </c>
      <c r="U12" t="n">
        <v>0.63</v>
      </c>
      <c r="V12" t="n">
        <v>0.93</v>
      </c>
      <c r="W12" t="n">
        <v>0.15</v>
      </c>
      <c r="X12" t="n">
        <v>0.51</v>
      </c>
      <c r="Y12" t="n">
        <v>1</v>
      </c>
      <c r="Z12" t="n">
        <v>10</v>
      </c>
      <c r="AA12" t="n">
        <v>128.8739744570053</v>
      </c>
      <c r="AB12" t="n">
        <v>176.3310573704867</v>
      </c>
      <c r="AC12" t="n">
        <v>159.50226873729</v>
      </c>
      <c r="AD12" t="n">
        <v>128873.9744570053</v>
      </c>
      <c r="AE12" t="n">
        <v>176331.0573704867</v>
      </c>
      <c r="AF12" t="n">
        <v>4.459855632432743e-06</v>
      </c>
      <c r="AG12" t="n">
        <v>0.5145833333333333</v>
      </c>
      <c r="AH12" t="n">
        <v>159502.26873729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8.193899999999999</v>
      </c>
      <c r="E13" t="n">
        <v>12.2</v>
      </c>
      <c r="F13" t="n">
        <v>8.31</v>
      </c>
      <c r="G13" t="n">
        <v>20.78</v>
      </c>
      <c r="H13" t="n">
        <v>0.27</v>
      </c>
      <c r="I13" t="n">
        <v>24</v>
      </c>
      <c r="J13" t="n">
        <v>247.51</v>
      </c>
      <c r="K13" t="n">
        <v>58.47</v>
      </c>
      <c r="L13" t="n">
        <v>3.75</v>
      </c>
      <c r="M13" t="n">
        <v>22</v>
      </c>
      <c r="N13" t="n">
        <v>60.29</v>
      </c>
      <c r="O13" t="n">
        <v>30760.49</v>
      </c>
      <c r="P13" t="n">
        <v>116.63</v>
      </c>
      <c r="Q13" t="n">
        <v>1324.08</v>
      </c>
      <c r="R13" t="n">
        <v>41.6</v>
      </c>
      <c r="S13" t="n">
        <v>27.17</v>
      </c>
      <c r="T13" t="n">
        <v>7368.09</v>
      </c>
      <c r="U13" t="n">
        <v>0.65</v>
      </c>
      <c r="V13" t="n">
        <v>0.9399999999999999</v>
      </c>
      <c r="W13" t="n">
        <v>0.15</v>
      </c>
      <c r="X13" t="n">
        <v>0.46</v>
      </c>
      <c r="Y13" t="n">
        <v>1</v>
      </c>
      <c r="Z13" t="n">
        <v>10</v>
      </c>
      <c r="AA13" t="n">
        <v>125.6722020818216</v>
      </c>
      <c r="AB13" t="n">
        <v>171.9502511545344</v>
      </c>
      <c r="AC13" t="n">
        <v>155.5395605180867</v>
      </c>
      <c r="AD13" t="n">
        <v>125672.2020818216</v>
      </c>
      <c r="AE13" t="n">
        <v>171950.2511545344</v>
      </c>
      <c r="AF13" t="n">
        <v>4.513339969690576e-06</v>
      </c>
      <c r="AG13" t="n">
        <v>0.5083333333333333</v>
      </c>
      <c r="AH13" t="n">
        <v>155539.5605180867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8.288600000000001</v>
      </c>
      <c r="E14" t="n">
        <v>12.06</v>
      </c>
      <c r="F14" t="n">
        <v>8.27</v>
      </c>
      <c r="G14" t="n">
        <v>22.55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114.63</v>
      </c>
      <c r="Q14" t="n">
        <v>1324.05</v>
      </c>
      <c r="R14" t="n">
        <v>40.14</v>
      </c>
      <c r="S14" t="n">
        <v>27.17</v>
      </c>
      <c r="T14" t="n">
        <v>6649.37</v>
      </c>
      <c r="U14" t="n">
        <v>0.68</v>
      </c>
      <c r="V14" t="n">
        <v>0.9399999999999999</v>
      </c>
      <c r="W14" t="n">
        <v>0.14</v>
      </c>
      <c r="X14" t="n">
        <v>0.42</v>
      </c>
      <c r="Y14" t="n">
        <v>1</v>
      </c>
      <c r="Z14" t="n">
        <v>10</v>
      </c>
      <c r="AA14" t="n">
        <v>122.7346458991049</v>
      </c>
      <c r="AB14" t="n">
        <v>167.9309571895111</v>
      </c>
      <c r="AC14" t="n">
        <v>151.9038623279694</v>
      </c>
      <c r="AD14" t="n">
        <v>122734.6458991049</v>
      </c>
      <c r="AE14" t="n">
        <v>167930.9571895111</v>
      </c>
      <c r="AF14" t="n">
        <v>4.56550234598632e-06</v>
      </c>
      <c r="AG14" t="n">
        <v>0.5025000000000001</v>
      </c>
      <c r="AH14" t="n">
        <v>151903.8623279694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8.387499999999999</v>
      </c>
      <c r="E15" t="n">
        <v>11.92</v>
      </c>
      <c r="F15" t="n">
        <v>8.220000000000001</v>
      </c>
      <c r="G15" t="n">
        <v>24.66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112.66</v>
      </c>
      <c r="Q15" t="n">
        <v>1324.05</v>
      </c>
      <c r="R15" t="n">
        <v>38.63</v>
      </c>
      <c r="S15" t="n">
        <v>27.17</v>
      </c>
      <c r="T15" t="n">
        <v>5902.26</v>
      </c>
      <c r="U15" t="n">
        <v>0.7</v>
      </c>
      <c r="V15" t="n">
        <v>0.95</v>
      </c>
      <c r="W15" t="n">
        <v>0.14</v>
      </c>
      <c r="X15" t="n">
        <v>0.37</v>
      </c>
      <c r="Y15" t="n">
        <v>1</v>
      </c>
      <c r="Z15" t="n">
        <v>10</v>
      </c>
      <c r="AA15" t="n">
        <v>119.673540561741</v>
      </c>
      <c r="AB15" t="n">
        <v>163.7426178204955</v>
      </c>
      <c r="AC15" t="n">
        <v>148.1152521899601</v>
      </c>
      <c r="AD15" t="n">
        <v>119673.540561741</v>
      </c>
      <c r="AE15" t="n">
        <v>163742.6178204955</v>
      </c>
      <c r="AF15" t="n">
        <v>4.619978153965719e-06</v>
      </c>
      <c r="AG15" t="n">
        <v>0.4966666666666666</v>
      </c>
      <c r="AH15" t="n">
        <v>148115.2521899601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8.4529</v>
      </c>
      <c r="E16" t="n">
        <v>11.83</v>
      </c>
      <c r="F16" t="n">
        <v>8.18</v>
      </c>
      <c r="G16" t="n">
        <v>25.82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110.53</v>
      </c>
      <c r="Q16" t="n">
        <v>1324</v>
      </c>
      <c r="R16" t="n">
        <v>36.95</v>
      </c>
      <c r="S16" t="n">
        <v>27.17</v>
      </c>
      <c r="T16" t="n">
        <v>5067.94</v>
      </c>
      <c r="U16" t="n">
        <v>0.74</v>
      </c>
      <c r="V16" t="n">
        <v>0.95</v>
      </c>
      <c r="W16" t="n">
        <v>0.14</v>
      </c>
      <c r="X16" t="n">
        <v>0.32</v>
      </c>
      <c r="Y16" t="n">
        <v>1</v>
      </c>
      <c r="Z16" t="n">
        <v>10</v>
      </c>
      <c r="AA16" t="n">
        <v>117.1880628210622</v>
      </c>
      <c r="AB16" t="n">
        <v>160.3418775241614</v>
      </c>
      <c r="AC16" t="n">
        <v>145.0390737745381</v>
      </c>
      <c r="AD16" t="n">
        <v>117188.0628210622</v>
      </c>
      <c r="AE16" t="n">
        <v>160341.8775241614</v>
      </c>
      <c r="AF16" t="n">
        <v>4.656001590182632e-06</v>
      </c>
      <c r="AG16" t="n">
        <v>0.4929166666666667</v>
      </c>
      <c r="AH16" t="n">
        <v>145039.0737745381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8.431100000000001</v>
      </c>
      <c r="E17" t="n">
        <v>11.86</v>
      </c>
      <c r="F17" t="n">
        <v>8.25</v>
      </c>
      <c r="G17" t="n">
        <v>27.51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110.41</v>
      </c>
      <c r="Q17" t="n">
        <v>1324.11</v>
      </c>
      <c r="R17" t="n">
        <v>40.38</v>
      </c>
      <c r="S17" t="n">
        <v>27.17</v>
      </c>
      <c r="T17" t="n">
        <v>6785.84</v>
      </c>
      <c r="U17" t="n">
        <v>0.67</v>
      </c>
      <c r="V17" t="n">
        <v>0.95</v>
      </c>
      <c r="W17" t="n">
        <v>0.13</v>
      </c>
      <c r="X17" t="n">
        <v>0.4</v>
      </c>
      <c r="Y17" t="n">
        <v>1</v>
      </c>
      <c r="Z17" t="n">
        <v>10</v>
      </c>
      <c r="AA17" t="n">
        <v>117.7559789896546</v>
      </c>
      <c r="AB17" t="n">
        <v>161.1189254807222</v>
      </c>
      <c r="AC17" t="n">
        <v>145.7419613647187</v>
      </c>
      <c r="AD17" t="n">
        <v>117755.9789896546</v>
      </c>
      <c r="AE17" t="n">
        <v>161118.9254807222</v>
      </c>
      <c r="AF17" t="n">
        <v>4.643993778110329e-06</v>
      </c>
      <c r="AG17" t="n">
        <v>0.4941666666666666</v>
      </c>
      <c r="AH17" t="n">
        <v>145741.9613647186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8.506600000000001</v>
      </c>
      <c r="E18" t="n">
        <v>11.76</v>
      </c>
      <c r="F18" t="n">
        <v>8.199999999999999</v>
      </c>
      <c r="G18" t="n">
        <v>28.93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108.13</v>
      </c>
      <c r="Q18" t="n">
        <v>1323.97</v>
      </c>
      <c r="R18" t="n">
        <v>38.04</v>
      </c>
      <c r="S18" t="n">
        <v>27.17</v>
      </c>
      <c r="T18" t="n">
        <v>5625.31</v>
      </c>
      <c r="U18" t="n">
        <v>0.71</v>
      </c>
      <c r="V18" t="n">
        <v>0.95</v>
      </c>
      <c r="W18" t="n">
        <v>0.14</v>
      </c>
      <c r="X18" t="n">
        <v>0.34</v>
      </c>
      <c r="Y18" t="n">
        <v>1</v>
      </c>
      <c r="Z18" t="n">
        <v>10</v>
      </c>
      <c r="AA18" t="n">
        <v>115.0186962401585</v>
      </c>
      <c r="AB18" t="n">
        <v>157.3736544624714</v>
      </c>
      <c r="AC18" t="n">
        <v>142.3541337559276</v>
      </c>
      <c r="AD18" t="n">
        <v>115018.6962401585</v>
      </c>
      <c r="AE18" t="n">
        <v>157373.6544624714</v>
      </c>
      <c r="AF18" t="n">
        <v>4.685580466709364e-06</v>
      </c>
      <c r="AG18" t="n">
        <v>0.49</v>
      </c>
      <c r="AH18" t="n">
        <v>142354.1337559276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8.561</v>
      </c>
      <c r="E19" t="n">
        <v>11.68</v>
      </c>
      <c r="F19" t="n">
        <v>8.17</v>
      </c>
      <c r="G19" t="n">
        <v>30.63</v>
      </c>
      <c r="H19" t="n">
        <v>0.37</v>
      </c>
      <c r="I19" t="n">
        <v>16</v>
      </c>
      <c r="J19" t="n">
        <v>250.2</v>
      </c>
      <c r="K19" t="n">
        <v>58.47</v>
      </c>
      <c r="L19" t="n">
        <v>5.25</v>
      </c>
      <c r="M19" t="n">
        <v>14</v>
      </c>
      <c r="N19" t="n">
        <v>61.47</v>
      </c>
      <c r="O19" t="n">
        <v>31091.59</v>
      </c>
      <c r="P19" t="n">
        <v>105.96</v>
      </c>
      <c r="Q19" t="n">
        <v>1324.06</v>
      </c>
      <c r="R19" t="n">
        <v>37.08</v>
      </c>
      <c r="S19" t="n">
        <v>27.17</v>
      </c>
      <c r="T19" t="n">
        <v>5147.96</v>
      </c>
      <c r="U19" t="n">
        <v>0.73</v>
      </c>
      <c r="V19" t="n">
        <v>0.96</v>
      </c>
      <c r="W19" t="n">
        <v>0.14</v>
      </c>
      <c r="X19" t="n">
        <v>0.31</v>
      </c>
      <c r="Y19" t="n">
        <v>1</v>
      </c>
      <c r="Z19" t="n">
        <v>10</v>
      </c>
      <c r="AA19" t="n">
        <v>112.7667775415269</v>
      </c>
      <c r="AB19" t="n">
        <v>154.2924799513639</v>
      </c>
      <c r="AC19" t="n">
        <v>139.5670222157036</v>
      </c>
      <c r="AD19" t="n">
        <v>112766.7775415269</v>
      </c>
      <c r="AE19" t="n">
        <v>154292.4799513639</v>
      </c>
      <c r="AF19" t="n">
        <v>4.715544915183371e-06</v>
      </c>
      <c r="AG19" t="n">
        <v>0.4866666666666666</v>
      </c>
      <c r="AH19" t="n">
        <v>139567.0222157036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8.620900000000001</v>
      </c>
      <c r="E20" t="n">
        <v>11.6</v>
      </c>
      <c r="F20" t="n">
        <v>8.130000000000001</v>
      </c>
      <c r="G20" t="n">
        <v>32.54</v>
      </c>
      <c r="H20" t="n">
        <v>0.39</v>
      </c>
      <c r="I20" t="n">
        <v>15</v>
      </c>
      <c r="J20" t="n">
        <v>250.64</v>
      </c>
      <c r="K20" t="n">
        <v>58.47</v>
      </c>
      <c r="L20" t="n">
        <v>5.5</v>
      </c>
      <c r="M20" t="n">
        <v>13</v>
      </c>
      <c r="N20" t="n">
        <v>61.67</v>
      </c>
      <c r="O20" t="n">
        <v>31147.02</v>
      </c>
      <c r="P20" t="n">
        <v>104.1</v>
      </c>
      <c r="Q20" t="n">
        <v>1324.13</v>
      </c>
      <c r="R20" t="n">
        <v>36.03</v>
      </c>
      <c r="S20" t="n">
        <v>27.17</v>
      </c>
      <c r="T20" t="n">
        <v>4630.35</v>
      </c>
      <c r="U20" t="n">
        <v>0.75</v>
      </c>
      <c r="V20" t="n">
        <v>0.96</v>
      </c>
      <c r="W20" t="n">
        <v>0.13</v>
      </c>
      <c r="X20" t="n">
        <v>0.28</v>
      </c>
      <c r="Y20" t="n">
        <v>1</v>
      </c>
      <c r="Z20" t="n">
        <v>10</v>
      </c>
      <c r="AA20" t="n">
        <v>110.6234742975244</v>
      </c>
      <c r="AB20" t="n">
        <v>151.3599178970555</v>
      </c>
      <c r="AC20" t="n">
        <v>136.9143397679808</v>
      </c>
      <c r="AD20" t="n">
        <v>110623.4742975244</v>
      </c>
      <c r="AE20" t="n">
        <v>151359.9178970555</v>
      </c>
      <c r="AF20" t="n">
        <v>4.748538857528832e-06</v>
      </c>
      <c r="AG20" t="n">
        <v>0.4833333333333333</v>
      </c>
      <c r="AH20" t="n">
        <v>136914.3397679808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8.6768</v>
      </c>
      <c r="E21" t="n">
        <v>11.52</v>
      </c>
      <c r="F21" t="n">
        <v>8.109999999999999</v>
      </c>
      <c r="G21" t="n">
        <v>34.74</v>
      </c>
      <c r="H21" t="n">
        <v>0.41</v>
      </c>
      <c r="I21" t="n">
        <v>14</v>
      </c>
      <c r="J21" t="n">
        <v>251.09</v>
      </c>
      <c r="K21" t="n">
        <v>58.47</v>
      </c>
      <c r="L21" t="n">
        <v>5.75</v>
      </c>
      <c r="M21" t="n">
        <v>12</v>
      </c>
      <c r="N21" t="n">
        <v>61.87</v>
      </c>
      <c r="O21" t="n">
        <v>31202.53</v>
      </c>
      <c r="P21" t="n">
        <v>102.31</v>
      </c>
      <c r="Q21" t="n">
        <v>1323.94</v>
      </c>
      <c r="R21" t="n">
        <v>35.14</v>
      </c>
      <c r="S21" t="n">
        <v>27.17</v>
      </c>
      <c r="T21" t="n">
        <v>4188.27</v>
      </c>
      <c r="U21" t="n">
        <v>0.77</v>
      </c>
      <c r="V21" t="n">
        <v>0.96</v>
      </c>
      <c r="W21" t="n">
        <v>0.13</v>
      </c>
      <c r="X21" t="n">
        <v>0.25</v>
      </c>
      <c r="Y21" t="n">
        <v>1</v>
      </c>
      <c r="Z21" t="n">
        <v>10</v>
      </c>
      <c r="AA21" t="n">
        <v>108.6964192690148</v>
      </c>
      <c r="AB21" t="n">
        <v>148.7232361913822</v>
      </c>
      <c r="AC21" t="n">
        <v>134.5292992636901</v>
      </c>
      <c r="AD21" t="n">
        <v>108696.4192690148</v>
      </c>
      <c r="AE21" t="n">
        <v>148723.2361913822</v>
      </c>
      <c r="AF21" t="n">
        <v>4.779329531604143e-06</v>
      </c>
      <c r="AG21" t="n">
        <v>0.48</v>
      </c>
      <c r="AH21" t="n">
        <v>134529.2992636901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8.73</v>
      </c>
      <c r="E22" t="n">
        <v>11.45</v>
      </c>
      <c r="F22" t="n">
        <v>8.08</v>
      </c>
      <c r="G22" t="n">
        <v>37.31</v>
      </c>
      <c r="H22" t="n">
        <v>0.42</v>
      </c>
      <c r="I22" t="n">
        <v>13</v>
      </c>
      <c r="J22" t="n">
        <v>251.55</v>
      </c>
      <c r="K22" t="n">
        <v>58.47</v>
      </c>
      <c r="L22" t="n">
        <v>6</v>
      </c>
      <c r="M22" t="n">
        <v>11</v>
      </c>
      <c r="N22" t="n">
        <v>62.07</v>
      </c>
      <c r="O22" t="n">
        <v>31258.11</v>
      </c>
      <c r="P22" t="n">
        <v>100.02</v>
      </c>
      <c r="Q22" t="n">
        <v>1324.06</v>
      </c>
      <c r="R22" t="n">
        <v>34.3</v>
      </c>
      <c r="S22" t="n">
        <v>27.17</v>
      </c>
      <c r="T22" t="n">
        <v>3774.3</v>
      </c>
      <c r="U22" t="n">
        <v>0.79</v>
      </c>
      <c r="V22" t="n">
        <v>0.97</v>
      </c>
      <c r="W22" t="n">
        <v>0.13</v>
      </c>
      <c r="X22" t="n">
        <v>0.23</v>
      </c>
      <c r="Y22" t="n">
        <v>1</v>
      </c>
      <c r="Z22" t="n">
        <v>10</v>
      </c>
      <c r="AA22" t="n">
        <v>106.4696895906842</v>
      </c>
      <c r="AB22" t="n">
        <v>145.6765264091115</v>
      </c>
      <c r="AC22" t="n">
        <v>131.7733631869544</v>
      </c>
      <c r="AD22" t="n">
        <v>106469.6895906842</v>
      </c>
      <c r="AE22" t="n">
        <v>145676.5264091115</v>
      </c>
      <c r="AF22" t="n">
        <v>4.808632999597107e-06</v>
      </c>
      <c r="AG22" t="n">
        <v>0.4770833333333333</v>
      </c>
      <c r="AH22" t="n">
        <v>131773.3631869543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8.7281</v>
      </c>
      <c r="E23" t="n">
        <v>11.46</v>
      </c>
      <c r="F23" t="n">
        <v>8.09</v>
      </c>
      <c r="G23" t="n">
        <v>37.32</v>
      </c>
      <c r="H23" t="n">
        <v>0.44</v>
      </c>
      <c r="I23" t="n">
        <v>13</v>
      </c>
      <c r="J23" t="n">
        <v>252</v>
      </c>
      <c r="K23" t="n">
        <v>58.47</v>
      </c>
      <c r="L23" t="n">
        <v>6.25</v>
      </c>
      <c r="M23" t="n">
        <v>10</v>
      </c>
      <c r="N23" t="n">
        <v>62.27</v>
      </c>
      <c r="O23" t="n">
        <v>31313.77</v>
      </c>
      <c r="P23" t="n">
        <v>97.23999999999999</v>
      </c>
      <c r="Q23" t="n">
        <v>1324.03</v>
      </c>
      <c r="R23" t="n">
        <v>34.67</v>
      </c>
      <c r="S23" t="n">
        <v>27.17</v>
      </c>
      <c r="T23" t="n">
        <v>3960.28</v>
      </c>
      <c r="U23" t="n">
        <v>0.78</v>
      </c>
      <c r="V23" t="n">
        <v>0.97</v>
      </c>
      <c r="W23" t="n">
        <v>0.12</v>
      </c>
      <c r="X23" t="n">
        <v>0.23</v>
      </c>
      <c r="Y23" t="n">
        <v>1</v>
      </c>
      <c r="Z23" t="n">
        <v>10</v>
      </c>
      <c r="AA23" t="n">
        <v>104.8100203181063</v>
      </c>
      <c r="AB23" t="n">
        <v>143.4056936909308</v>
      </c>
      <c r="AC23" t="n">
        <v>129.7192555562624</v>
      </c>
      <c r="AD23" t="n">
        <v>104810.0203181063</v>
      </c>
      <c r="AE23" t="n">
        <v>143405.6936909308</v>
      </c>
      <c r="AF23" t="n">
        <v>4.807586447168787e-06</v>
      </c>
      <c r="AG23" t="n">
        <v>0.4775</v>
      </c>
      <c r="AH23" t="n">
        <v>129719.2555562624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8.760400000000001</v>
      </c>
      <c r="E24" t="n">
        <v>11.42</v>
      </c>
      <c r="F24" t="n">
        <v>8.09</v>
      </c>
      <c r="G24" t="n">
        <v>40.46</v>
      </c>
      <c r="H24" t="n">
        <v>0.46</v>
      </c>
      <c r="I24" t="n">
        <v>12</v>
      </c>
      <c r="J24" t="n">
        <v>252.45</v>
      </c>
      <c r="K24" t="n">
        <v>58.47</v>
      </c>
      <c r="L24" t="n">
        <v>6.5</v>
      </c>
      <c r="M24" t="n">
        <v>5</v>
      </c>
      <c r="N24" t="n">
        <v>62.47</v>
      </c>
      <c r="O24" t="n">
        <v>31369.49</v>
      </c>
      <c r="P24" t="n">
        <v>97.23</v>
      </c>
      <c r="Q24" t="n">
        <v>1323.94</v>
      </c>
      <c r="R24" t="n">
        <v>34.55</v>
      </c>
      <c r="S24" t="n">
        <v>27.17</v>
      </c>
      <c r="T24" t="n">
        <v>3901.43</v>
      </c>
      <c r="U24" t="n">
        <v>0.79</v>
      </c>
      <c r="V24" t="n">
        <v>0.96</v>
      </c>
      <c r="W24" t="n">
        <v>0.13</v>
      </c>
      <c r="X24" t="n">
        <v>0.24</v>
      </c>
      <c r="Y24" t="n">
        <v>1</v>
      </c>
      <c r="Z24" t="n">
        <v>10</v>
      </c>
      <c r="AA24" t="n">
        <v>104.4218709624363</v>
      </c>
      <c r="AB24" t="n">
        <v>142.8746106185624</v>
      </c>
      <c r="AC24" t="n">
        <v>129.2388583069408</v>
      </c>
      <c r="AD24" t="n">
        <v>104421.8709624363</v>
      </c>
      <c r="AE24" t="n">
        <v>142874.6106185624</v>
      </c>
      <c r="AF24" t="n">
        <v>4.825377838450228e-06</v>
      </c>
      <c r="AG24" t="n">
        <v>0.4758333333333333</v>
      </c>
      <c r="AH24" t="n">
        <v>129238.8583069408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8.755699999999999</v>
      </c>
      <c r="E25" t="n">
        <v>11.42</v>
      </c>
      <c r="F25" t="n">
        <v>8.1</v>
      </c>
      <c r="G25" t="n">
        <v>40.49</v>
      </c>
      <c r="H25" t="n">
        <v>0.47</v>
      </c>
      <c r="I25" t="n">
        <v>12</v>
      </c>
      <c r="J25" t="n">
        <v>252.9</v>
      </c>
      <c r="K25" t="n">
        <v>58.47</v>
      </c>
      <c r="L25" t="n">
        <v>6.75</v>
      </c>
      <c r="M25" t="n">
        <v>1</v>
      </c>
      <c r="N25" t="n">
        <v>62.68</v>
      </c>
      <c r="O25" t="n">
        <v>31425.3</v>
      </c>
      <c r="P25" t="n">
        <v>97.28</v>
      </c>
      <c r="Q25" t="n">
        <v>1324.08</v>
      </c>
      <c r="R25" t="n">
        <v>34.61</v>
      </c>
      <c r="S25" t="n">
        <v>27.17</v>
      </c>
      <c r="T25" t="n">
        <v>3931.5</v>
      </c>
      <c r="U25" t="n">
        <v>0.79</v>
      </c>
      <c r="V25" t="n">
        <v>0.96</v>
      </c>
      <c r="W25" t="n">
        <v>0.14</v>
      </c>
      <c r="X25" t="n">
        <v>0.24</v>
      </c>
      <c r="Y25" t="n">
        <v>1</v>
      </c>
      <c r="Z25" t="n">
        <v>10</v>
      </c>
      <c r="AA25" t="n">
        <v>104.5534492393676</v>
      </c>
      <c r="AB25" t="n">
        <v>143.0546418218836</v>
      </c>
      <c r="AC25" t="n">
        <v>129.4017075848924</v>
      </c>
      <c r="AD25" t="n">
        <v>104553.4492393676</v>
      </c>
      <c r="AE25" t="n">
        <v>143054.6418218836</v>
      </c>
      <c r="AF25" t="n">
        <v>4.822788998232804e-06</v>
      </c>
      <c r="AG25" t="n">
        <v>0.4758333333333333</v>
      </c>
      <c r="AH25" t="n">
        <v>129401.7075848925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8.7544</v>
      </c>
      <c r="E26" t="n">
        <v>11.42</v>
      </c>
      <c r="F26" t="n">
        <v>8.1</v>
      </c>
      <c r="G26" t="n">
        <v>40.5</v>
      </c>
      <c r="H26" t="n">
        <v>0.49</v>
      </c>
      <c r="I26" t="n">
        <v>12</v>
      </c>
      <c r="J26" t="n">
        <v>253.35</v>
      </c>
      <c r="K26" t="n">
        <v>58.47</v>
      </c>
      <c r="L26" t="n">
        <v>7</v>
      </c>
      <c r="M26" t="n">
        <v>0</v>
      </c>
      <c r="N26" t="n">
        <v>62.88</v>
      </c>
      <c r="O26" t="n">
        <v>31481.17</v>
      </c>
      <c r="P26" t="n">
        <v>97.41</v>
      </c>
      <c r="Q26" t="n">
        <v>1323.98</v>
      </c>
      <c r="R26" t="n">
        <v>34.6</v>
      </c>
      <c r="S26" t="n">
        <v>27.17</v>
      </c>
      <c r="T26" t="n">
        <v>3928.68</v>
      </c>
      <c r="U26" t="n">
        <v>0.79</v>
      </c>
      <c r="V26" t="n">
        <v>0.96</v>
      </c>
      <c r="W26" t="n">
        <v>0.14</v>
      </c>
      <c r="X26" t="n">
        <v>0.25</v>
      </c>
      <c r="Y26" t="n">
        <v>1</v>
      </c>
      <c r="Z26" t="n">
        <v>10</v>
      </c>
      <c r="AA26" t="n">
        <v>104.6489494035837</v>
      </c>
      <c r="AB26" t="n">
        <v>143.1853093597339</v>
      </c>
      <c r="AC26" t="n">
        <v>129.5199043963234</v>
      </c>
      <c r="AD26" t="n">
        <v>104648.9494035837</v>
      </c>
      <c r="AE26" t="n">
        <v>143185.3093597339</v>
      </c>
      <c r="AF26" t="n">
        <v>4.822072936045007e-06</v>
      </c>
      <c r="AG26" t="n">
        <v>0.4758333333333333</v>
      </c>
      <c r="AH26" t="n">
        <v>129519.9043963234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8.776</v>
      </c>
      <c r="E2" t="n">
        <v>11.39</v>
      </c>
      <c r="F2" t="n">
        <v>8.84</v>
      </c>
      <c r="G2" t="n">
        <v>11.52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50.07</v>
      </c>
      <c r="Q2" t="n">
        <v>1324.14</v>
      </c>
      <c r="R2" t="n">
        <v>56.1</v>
      </c>
      <c r="S2" t="n">
        <v>27.17</v>
      </c>
      <c r="T2" t="n">
        <v>14506</v>
      </c>
      <c r="U2" t="n">
        <v>0.48</v>
      </c>
      <c r="V2" t="n">
        <v>0.88</v>
      </c>
      <c r="W2" t="n">
        <v>0.24</v>
      </c>
      <c r="X2" t="n">
        <v>0.98</v>
      </c>
      <c r="Y2" t="n">
        <v>1</v>
      </c>
      <c r="Z2" t="n">
        <v>10</v>
      </c>
      <c r="AA2" t="n">
        <v>59.9325465574473</v>
      </c>
      <c r="AB2" t="n">
        <v>82.00235423721681</v>
      </c>
      <c r="AC2" t="n">
        <v>74.17616463986309</v>
      </c>
      <c r="AD2" t="n">
        <v>59932.5465574473</v>
      </c>
      <c r="AE2" t="n">
        <v>82002.3542372168</v>
      </c>
      <c r="AF2" t="n">
        <v>8.596208915640098e-06</v>
      </c>
      <c r="AG2" t="n">
        <v>0.4745833333333334</v>
      </c>
      <c r="AH2" t="n">
        <v>74176.16463986308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8.004300000000001</v>
      </c>
      <c r="E2" t="n">
        <v>12.49</v>
      </c>
      <c r="F2" t="n">
        <v>9.789999999999999</v>
      </c>
      <c r="G2" t="n">
        <v>6.53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38.46</v>
      </c>
      <c r="Q2" t="n">
        <v>1324.51</v>
      </c>
      <c r="R2" t="n">
        <v>84.25</v>
      </c>
      <c r="S2" t="n">
        <v>27.17</v>
      </c>
      <c r="T2" t="n">
        <v>28364.32</v>
      </c>
      <c r="U2" t="n">
        <v>0.32</v>
      </c>
      <c r="V2" t="n">
        <v>0.8</v>
      </c>
      <c r="W2" t="n">
        <v>0.37</v>
      </c>
      <c r="X2" t="n">
        <v>1.94</v>
      </c>
      <c r="Y2" t="n">
        <v>1</v>
      </c>
      <c r="Z2" t="n">
        <v>10</v>
      </c>
      <c r="AA2" t="n">
        <v>53.52890797437978</v>
      </c>
      <c r="AB2" t="n">
        <v>73.24061341927239</v>
      </c>
      <c r="AC2" t="n">
        <v>66.25063206840001</v>
      </c>
      <c r="AD2" t="n">
        <v>53528.90797437978</v>
      </c>
      <c r="AE2" t="n">
        <v>73240.6134192724</v>
      </c>
      <c r="AF2" t="n">
        <v>1.036954200429266e-05</v>
      </c>
      <c r="AG2" t="n">
        <v>0.5204166666666666</v>
      </c>
      <c r="AH2" t="n">
        <v>66250.63206840001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7.3469</v>
      </c>
      <c r="E2" t="n">
        <v>13.61</v>
      </c>
      <c r="F2" t="n">
        <v>9.300000000000001</v>
      </c>
      <c r="G2" t="n">
        <v>7.75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98.42</v>
      </c>
      <c r="Q2" t="n">
        <v>1324.1</v>
      </c>
      <c r="R2" t="n">
        <v>72.67</v>
      </c>
      <c r="S2" t="n">
        <v>27.17</v>
      </c>
      <c r="T2" t="n">
        <v>22664.26</v>
      </c>
      <c r="U2" t="n">
        <v>0.37</v>
      </c>
      <c r="V2" t="n">
        <v>0.84</v>
      </c>
      <c r="W2" t="n">
        <v>0.22</v>
      </c>
      <c r="X2" t="n">
        <v>1.45</v>
      </c>
      <c r="Y2" t="n">
        <v>1</v>
      </c>
      <c r="Z2" t="n">
        <v>10</v>
      </c>
      <c r="AA2" t="n">
        <v>121.0157589399102</v>
      </c>
      <c r="AB2" t="n">
        <v>165.5791002200015</v>
      </c>
      <c r="AC2" t="n">
        <v>149.7764632867771</v>
      </c>
      <c r="AD2" t="n">
        <v>121015.7589399102</v>
      </c>
      <c r="AE2" t="n">
        <v>165579.1002200015</v>
      </c>
      <c r="AF2" t="n">
        <v>5.113101476350978e-06</v>
      </c>
      <c r="AG2" t="n">
        <v>0.5670833333333333</v>
      </c>
      <c r="AH2" t="n">
        <v>149776.4632867771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7.8756</v>
      </c>
      <c r="E3" t="n">
        <v>12.7</v>
      </c>
      <c r="F3" t="n">
        <v>8.91</v>
      </c>
      <c r="G3" t="n">
        <v>9.9</v>
      </c>
      <c r="H3" t="n">
        <v>0.16</v>
      </c>
      <c r="I3" t="n">
        <v>54</v>
      </c>
      <c r="J3" t="n">
        <v>142.15</v>
      </c>
      <c r="K3" t="n">
        <v>47.83</v>
      </c>
      <c r="L3" t="n">
        <v>1.25</v>
      </c>
      <c r="M3" t="n">
        <v>52</v>
      </c>
      <c r="N3" t="n">
        <v>23.07</v>
      </c>
      <c r="O3" t="n">
        <v>17765.46</v>
      </c>
      <c r="P3" t="n">
        <v>91.93000000000001</v>
      </c>
      <c r="Q3" t="n">
        <v>1324.14</v>
      </c>
      <c r="R3" t="n">
        <v>60.09</v>
      </c>
      <c r="S3" t="n">
        <v>27.17</v>
      </c>
      <c r="T3" t="n">
        <v>16463.24</v>
      </c>
      <c r="U3" t="n">
        <v>0.45</v>
      </c>
      <c r="V3" t="n">
        <v>0.88</v>
      </c>
      <c r="W3" t="n">
        <v>0.19</v>
      </c>
      <c r="X3" t="n">
        <v>1.05</v>
      </c>
      <c r="Y3" t="n">
        <v>1</v>
      </c>
      <c r="Z3" t="n">
        <v>10</v>
      </c>
      <c r="AA3" t="n">
        <v>106.8516146874085</v>
      </c>
      <c r="AB3" t="n">
        <v>146.1990931757956</v>
      </c>
      <c r="AC3" t="n">
        <v>132.2460569148533</v>
      </c>
      <c r="AD3" t="n">
        <v>106851.6146874085</v>
      </c>
      <c r="AE3" t="n">
        <v>146199.0931757955</v>
      </c>
      <c r="AF3" t="n">
        <v>5.481052142692805e-06</v>
      </c>
      <c r="AG3" t="n">
        <v>0.5291666666666667</v>
      </c>
      <c r="AH3" t="n">
        <v>132246.0569148533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8.2303</v>
      </c>
      <c r="E4" t="n">
        <v>12.15</v>
      </c>
      <c r="F4" t="n">
        <v>8.68</v>
      </c>
      <c r="G4" t="n">
        <v>12.11</v>
      </c>
      <c r="H4" t="n">
        <v>0.19</v>
      </c>
      <c r="I4" t="n">
        <v>43</v>
      </c>
      <c r="J4" t="n">
        <v>142.49</v>
      </c>
      <c r="K4" t="n">
        <v>47.83</v>
      </c>
      <c r="L4" t="n">
        <v>1.5</v>
      </c>
      <c r="M4" t="n">
        <v>41</v>
      </c>
      <c r="N4" t="n">
        <v>23.16</v>
      </c>
      <c r="O4" t="n">
        <v>17807.56</v>
      </c>
      <c r="P4" t="n">
        <v>87.09</v>
      </c>
      <c r="Q4" t="n">
        <v>1324.09</v>
      </c>
      <c r="R4" t="n">
        <v>52.92</v>
      </c>
      <c r="S4" t="n">
        <v>27.17</v>
      </c>
      <c r="T4" t="n">
        <v>12932.13</v>
      </c>
      <c r="U4" t="n">
        <v>0.51</v>
      </c>
      <c r="V4" t="n">
        <v>0.9</v>
      </c>
      <c r="W4" t="n">
        <v>0.18</v>
      </c>
      <c r="X4" t="n">
        <v>0.83</v>
      </c>
      <c r="Y4" t="n">
        <v>1</v>
      </c>
      <c r="Z4" t="n">
        <v>10</v>
      </c>
      <c r="AA4" t="n">
        <v>98.17219981509571</v>
      </c>
      <c r="AB4" t="n">
        <v>134.3235348387433</v>
      </c>
      <c r="AC4" t="n">
        <v>121.5038851980347</v>
      </c>
      <c r="AD4" t="n">
        <v>98172.19981509571</v>
      </c>
      <c r="AE4" t="n">
        <v>134323.5348387433</v>
      </c>
      <c r="AF4" t="n">
        <v>5.727906883285666e-06</v>
      </c>
      <c r="AG4" t="n">
        <v>0.50625</v>
      </c>
      <c r="AH4" t="n">
        <v>121503.8851980347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8.5379</v>
      </c>
      <c r="E5" t="n">
        <v>11.71</v>
      </c>
      <c r="F5" t="n">
        <v>8.470000000000001</v>
      </c>
      <c r="G5" t="n">
        <v>14.53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82.36</v>
      </c>
      <c r="Q5" t="n">
        <v>1324.04</v>
      </c>
      <c r="R5" t="n">
        <v>46.93</v>
      </c>
      <c r="S5" t="n">
        <v>27.17</v>
      </c>
      <c r="T5" t="n">
        <v>9979.67</v>
      </c>
      <c r="U5" t="n">
        <v>0.58</v>
      </c>
      <c r="V5" t="n">
        <v>0.92</v>
      </c>
      <c r="W5" t="n">
        <v>0.15</v>
      </c>
      <c r="X5" t="n">
        <v>0.62</v>
      </c>
      <c r="Y5" t="n">
        <v>1</v>
      </c>
      <c r="Z5" t="n">
        <v>10</v>
      </c>
      <c r="AA5" t="n">
        <v>90.7475335592366</v>
      </c>
      <c r="AB5" t="n">
        <v>124.1647789143243</v>
      </c>
      <c r="AC5" t="n">
        <v>112.3146666811356</v>
      </c>
      <c r="AD5" t="n">
        <v>90747.5335592366</v>
      </c>
      <c r="AE5" t="n">
        <v>124164.7789143243</v>
      </c>
      <c r="AF5" t="n">
        <v>5.941982209494756e-06</v>
      </c>
      <c r="AG5" t="n">
        <v>0.4879166666666667</v>
      </c>
      <c r="AH5" t="n">
        <v>112314.6666811356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8.6493</v>
      </c>
      <c r="E6" t="n">
        <v>11.56</v>
      </c>
      <c r="F6" t="n">
        <v>8.470000000000001</v>
      </c>
      <c r="G6" t="n">
        <v>16.93</v>
      </c>
      <c r="H6" t="n">
        <v>0.25</v>
      </c>
      <c r="I6" t="n">
        <v>30</v>
      </c>
      <c r="J6" t="n">
        <v>143.17</v>
      </c>
      <c r="K6" t="n">
        <v>47.83</v>
      </c>
      <c r="L6" t="n">
        <v>2</v>
      </c>
      <c r="M6" t="n">
        <v>28</v>
      </c>
      <c r="N6" t="n">
        <v>23.34</v>
      </c>
      <c r="O6" t="n">
        <v>17891.86</v>
      </c>
      <c r="P6" t="n">
        <v>80.16</v>
      </c>
      <c r="Q6" t="n">
        <v>1324.03</v>
      </c>
      <c r="R6" t="n">
        <v>46.51</v>
      </c>
      <c r="S6" t="n">
        <v>27.17</v>
      </c>
      <c r="T6" t="n">
        <v>9792.66</v>
      </c>
      <c r="U6" t="n">
        <v>0.58</v>
      </c>
      <c r="V6" t="n">
        <v>0.92</v>
      </c>
      <c r="W6" t="n">
        <v>0.16</v>
      </c>
      <c r="X6" t="n">
        <v>0.61</v>
      </c>
      <c r="Y6" t="n">
        <v>1</v>
      </c>
      <c r="Z6" t="n">
        <v>10</v>
      </c>
      <c r="AA6" t="n">
        <v>88.20737893271746</v>
      </c>
      <c r="AB6" t="n">
        <v>120.6892272906095</v>
      </c>
      <c r="AC6" t="n">
        <v>109.1708168264196</v>
      </c>
      <c r="AD6" t="n">
        <v>88207.37893271746</v>
      </c>
      <c r="AE6" t="n">
        <v>120689.2272906095</v>
      </c>
      <c r="AF6" t="n">
        <v>6.019511440117944e-06</v>
      </c>
      <c r="AG6" t="n">
        <v>0.4816666666666667</v>
      </c>
      <c r="AH6" t="n">
        <v>109170.8168264196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8.809900000000001</v>
      </c>
      <c r="E7" t="n">
        <v>11.35</v>
      </c>
      <c r="F7" t="n">
        <v>8.369999999999999</v>
      </c>
      <c r="G7" t="n">
        <v>19.32</v>
      </c>
      <c r="H7" t="n">
        <v>0.28</v>
      </c>
      <c r="I7" t="n">
        <v>26</v>
      </c>
      <c r="J7" t="n">
        <v>143.51</v>
      </c>
      <c r="K7" t="n">
        <v>47.83</v>
      </c>
      <c r="L7" t="n">
        <v>2.25</v>
      </c>
      <c r="M7" t="n">
        <v>24</v>
      </c>
      <c r="N7" t="n">
        <v>23.44</v>
      </c>
      <c r="O7" t="n">
        <v>17934.06</v>
      </c>
      <c r="P7" t="n">
        <v>75.98</v>
      </c>
      <c r="Q7" t="n">
        <v>1323.97</v>
      </c>
      <c r="R7" t="n">
        <v>43.44</v>
      </c>
      <c r="S7" t="n">
        <v>27.17</v>
      </c>
      <c r="T7" t="n">
        <v>8277.42</v>
      </c>
      <c r="U7" t="n">
        <v>0.63</v>
      </c>
      <c r="V7" t="n">
        <v>0.93</v>
      </c>
      <c r="W7" t="n">
        <v>0.15</v>
      </c>
      <c r="X7" t="n">
        <v>0.52</v>
      </c>
      <c r="Y7" t="n">
        <v>1</v>
      </c>
      <c r="Z7" t="n">
        <v>10</v>
      </c>
      <c r="AA7" t="n">
        <v>83.66194881311162</v>
      </c>
      <c r="AB7" t="n">
        <v>114.4699692707438</v>
      </c>
      <c r="AC7" t="n">
        <v>103.5451160631845</v>
      </c>
      <c r="AD7" t="n">
        <v>83661.94881311162</v>
      </c>
      <c r="AE7" t="n">
        <v>114469.9692707438</v>
      </c>
      <c r="AF7" t="n">
        <v>6.131281587677046e-06</v>
      </c>
      <c r="AG7" t="n">
        <v>0.4729166666666667</v>
      </c>
      <c r="AH7" t="n">
        <v>103545.1160631845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8.9733</v>
      </c>
      <c r="E8" t="n">
        <v>11.14</v>
      </c>
      <c r="F8" t="n">
        <v>8.279999999999999</v>
      </c>
      <c r="G8" t="n">
        <v>22.58</v>
      </c>
      <c r="H8" t="n">
        <v>0.31</v>
      </c>
      <c r="I8" t="n">
        <v>22</v>
      </c>
      <c r="J8" t="n">
        <v>143.86</v>
      </c>
      <c r="K8" t="n">
        <v>47.83</v>
      </c>
      <c r="L8" t="n">
        <v>2.5</v>
      </c>
      <c r="M8" t="n">
        <v>17</v>
      </c>
      <c r="N8" t="n">
        <v>23.53</v>
      </c>
      <c r="O8" t="n">
        <v>17976.29</v>
      </c>
      <c r="P8" t="n">
        <v>72.34</v>
      </c>
      <c r="Q8" t="n">
        <v>1324.04</v>
      </c>
      <c r="R8" t="n">
        <v>40.46</v>
      </c>
      <c r="S8" t="n">
        <v>27.17</v>
      </c>
      <c r="T8" t="n">
        <v>6808.91</v>
      </c>
      <c r="U8" t="n">
        <v>0.67</v>
      </c>
      <c r="V8" t="n">
        <v>0.9399999999999999</v>
      </c>
      <c r="W8" t="n">
        <v>0.15</v>
      </c>
      <c r="X8" t="n">
        <v>0.43</v>
      </c>
      <c r="Y8" t="n">
        <v>1</v>
      </c>
      <c r="Z8" t="n">
        <v>10</v>
      </c>
      <c r="AA8" t="n">
        <v>79.61738779390257</v>
      </c>
      <c r="AB8" t="n">
        <v>108.9360224508257</v>
      </c>
      <c r="AC8" t="n">
        <v>98.53932136081453</v>
      </c>
      <c r="AD8" t="n">
        <v>79617.38779390257</v>
      </c>
      <c r="AE8" t="n">
        <v>108936.0224508258</v>
      </c>
      <c r="AF8" t="n">
        <v>6.245000405305672e-06</v>
      </c>
      <c r="AG8" t="n">
        <v>0.4641666666666667</v>
      </c>
      <c r="AH8" t="n">
        <v>98539.32136081453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8.986499999999999</v>
      </c>
      <c r="E9" t="n">
        <v>11.13</v>
      </c>
      <c r="F9" t="n">
        <v>8.289999999999999</v>
      </c>
      <c r="G9" t="n">
        <v>23.69</v>
      </c>
      <c r="H9" t="n">
        <v>0.34</v>
      </c>
      <c r="I9" t="n">
        <v>21</v>
      </c>
      <c r="J9" t="n">
        <v>144.2</v>
      </c>
      <c r="K9" t="n">
        <v>47.83</v>
      </c>
      <c r="L9" t="n">
        <v>2.75</v>
      </c>
      <c r="M9" t="n">
        <v>4</v>
      </c>
      <c r="N9" t="n">
        <v>23.62</v>
      </c>
      <c r="O9" t="n">
        <v>18018.55</v>
      </c>
      <c r="P9" t="n">
        <v>70.66</v>
      </c>
      <c r="Q9" t="n">
        <v>1324.14</v>
      </c>
      <c r="R9" t="n">
        <v>40.47</v>
      </c>
      <c r="S9" t="n">
        <v>27.17</v>
      </c>
      <c r="T9" t="n">
        <v>6816.62</v>
      </c>
      <c r="U9" t="n">
        <v>0.67</v>
      </c>
      <c r="V9" t="n">
        <v>0.9399999999999999</v>
      </c>
      <c r="W9" t="n">
        <v>0.16</v>
      </c>
      <c r="X9" t="n">
        <v>0.44</v>
      </c>
      <c r="Y9" t="n">
        <v>1</v>
      </c>
      <c r="Z9" t="n">
        <v>10</v>
      </c>
      <c r="AA9" t="n">
        <v>78.52364107238202</v>
      </c>
      <c r="AB9" t="n">
        <v>107.4395099337422</v>
      </c>
      <c r="AC9" t="n">
        <v>97.18563389799245</v>
      </c>
      <c r="AD9" t="n">
        <v>78523.64107238202</v>
      </c>
      <c r="AE9" t="n">
        <v>107439.5099337422</v>
      </c>
      <c r="AF9" t="n">
        <v>6.254186992776282e-06</v>
      </c>
      <c r="AG9" t="n">
        <v>0.4637500000000001</v>
      </c>
      <c r="AH9" t="n">
        <v>97185.63389799245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9.029999999999999</v>
      </c>
      <c r="E10" t="n">
        <v>11.07</v>
      </c>
      <c r="F10" t="n">
        <v>8.27</v>
      </c>
      <c r="G10" t="n">
        <v>24.8</v>
      </c>
      <c r="H10" t="n">
        <v>0.37</v>
      </c>
      <c r="I10" t="n">
        <v>20</v>
      </c>
      <c r="J10" t="n">
        <v>144.54</v>
      </c>
      <c r="K10" t="n">
        <v>47.83</v>
      </c>
      <c r="L10" t="n">
        <v>3</v>
      </c>
      <c r="M10" t="n">
        <v>0</v>
      </c>
      <c r="N10" t="n">
        <v>23.71</v>
      </c>
      <c r="O10" t="n">
        <v>18060.85</v>
      </c>
      <c r="P10" t="n">
        <v>70.38</v>
      </c>
      <c r="Q10" t="n">
        <v>1324.08</v>
      </c>
      <c r="R10" t="n">
        <v>39.53</v>
      </c>
      <c r="S10" t="n">
        <v>27.17</v>
      </c>
      <c r="T10" t="n">
        <v>6355.48</v>
      </c>
      <c r="U10" t="n">
        <v>0.6899999999999999</v>
      </c>
      <c r="V10" t="n">
        <v>0.9399999999999999</v>
      </c>
      <c r="W10" t="n">
        <v>0.16</v>
      </c>
      <c r="X10" t="n">
        <v>0.41</v>
      </c>
      <c r="Y10" t="n">
        <v>1</v>
      </c>
      <c r="Z10" t="n">
        <v>10</v>
      </c>
      <c r="AA10" t="n">
        <v>77.90591080024143</v>
      </c>
      <c r="AB10" t="n">
        <v>106.5943041230637</v>
      </c>
      <c r="AC10" t="n">
        <v>96.42109334363096</v>
      </c>
      <c r="AD10" t="n">
        <v>77905.91080024143</v>
      </c>
      <c r="AE10" t="n">
        <v>106594.3041230637</v>
      </c>
      <c r="AF10" t="n">
        <v>6.284460974213523e-06</v>
      </c>
      <c r="AG10" t="n">
        <v>0.46125</v>
      </c>
      <c r="AH10" t="n">
        <v>96421.09334363096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6.5829</v>
      </c>
      <c r="E2" t="n">
        <v>15.19</v>
      </c>
      <c r="F2" t="n">
        <v>9.640000000000001</v>
      </c>
      <c r="G2" t="n">
        <v>6.57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120.6</v>
      </c>
      <c r="Q2" t="n">
        <v>1324.48</v>
      </c>
      <c r="R2" t="n">
        <v>82.91</v>
      </c>
      <c r="S2" t="n">
        <v>27.17</v>
      </c>
      <c r="T2" t="n">
        <v>27701.06</v>
      </c>
      <c r="U2" t="n">
        <v>0.33</v>
      </c>
      <c r="V2" t="n">
        <v>0.8100000000000001</v>
      </c>
      <c r="W2" t="n">
        <v>0.25</v>
      </c>
      <c r="X2" t="n">
        <v>1.78</v>
      </c>
      <c r="Y2" t="n">
        <v>1</v>
      </c>
      <c r="Z2" t="n">
        <v>10</v>
      </c>
      <c r="AA2" t="n">
        <v>160.1845063589707</v>
      </c>
      <c r="AB2" t="n">
        <v>219.1715084419129</v>
      </c>
      <c r="AC2" t="n">
        <v>198.2540872854237</v>
      </c>
      <c r="AD2" t="n">
        <v>160184.5063589707</v>
      </c>
      <c r="AE2" t="n">
        <v>219171.5084419129</v>
      </c>
      <c r="AF2" t="n">
        <v>4.139731306292472e-06</v>
      </c>
      <c r="AG2" t="n">
        <v>0.6329166666666667</v>
      </c>
      <c r="AH2" t="n">
        <v>198254.0872854237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7.1785</v>
      </c>
      <c r="E3" t="n">
        <v>13.93</v>
      </c>
      <c r="F3" t="n">
        <v>9.16</v>
      </c>
      <c r="G3" t="n">
        <v>8.33</v>
      </c>
      <c r="H3" t="n">
        <v>0.13</v>
      </c>
      <c r="I3" t="n">
        <v>66</v>
      </c>
      <c r="J3" t="n">
        <v>177.1</v>
      </c>
      <c r="K3" t="n">
        <v>52.44</v>
      </c>
      <c r="L3" t="n">
        <v>1.25</v>
      </c>
      <c r="M3" t="n">
        <v>64</v>
      </c>
      <c r="N3" t="n">
        <v>33.41</v>
      </c>
      <c r="O3" t="n">
        <v>22076.81</v>
      </c>
      <c r="P3" t="n">
        <v>112.87</v>
      </c>
      <c r="Q3" t="n">
        <v>1324.38</v>
      </c>
      <c r="R3" t="n">
        <v>68.03</v>
      </c>
      <c r="S3" t="n">
        <v>27.17</v>
      </c>
      <c r="T3" t="n">
        <v>20374.08</v>
      </c>
      <c r="U3" t="n">
        <v>0.4</v>
      </c>
      <c r="V3" t="n">
        <v>0.85</v>
      </c>
      <c r="W3" t="n">
        <v>0.21</v>
      </c>
      <c r="X3" t="n">
        <v>1.31</v>
      </c>
      <c r="Y3" t="n">
        <v>1</v>
      </c>
      <c r="Z3" t="n">
        <v>10</v>
      </c>
      <c r="AA3" t="n">
        <v>138.6885964569789</v>
      </c>
      <c r="AB3" t="n">
        <v>189.7598561814075</v>
      </c>
      <c r="AC3" t="n">
        <v>171.6494418371383</v>
      </c>
      <c r="AD3" t="n">
        <v>138688.5964569789</v>
      </c>
      <c r="AE3" t="n">
        <v>189759.8561814075</v>
      </c>
      <c r="AF3" t="n">
        <v>4.514281119600861e-06</v>
      </c>
      <c r="AG3" t="n">
        <v>0.5804166666666667</v>
      </c>
      <c r="AH3" t="n">
        <v>171649.4418371383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7.5686</v>
      </c>
      <c r="E4" t="n">
        <v>13.21</v>
      </c>
      <c r="F4" t="n">
        <v>8.91</v>
      </c>
      <c r="G4" t="n">
        <v>10.08</v>
      </c>
      <c r="H4" t="n">
        <v>0.15</v>
      </c>
      <c r="I4" t="n">
        <v>53</v>
      </c>
      <c r="J4" t="n">
        <v>177.47</v>
      </c>
      <c r="K4" t="n">
        <v>52.44</v>
      </c>
      <c r="L4" t="n">
        <v>1.5</v>
      </c>
      <c r="M4" t="n">
        <v>51</v>
      </c>
      <c r="N4" t="n">
        <v>33.53</v>
      </c>
      <c r="O4" t="n">
        <v>22122.46</v>
      </c>
      <c r="P4" t="n">
        <v>107.94</v>
      </c>
      <c r="Q4" t="n">
        <v>1324.3</v>
      </c>
      <c r="R4" t="n">
        <v>60.12</v>
      </c>
      <c r="S4" t="n">
        <v>27.17</v>
      </c>
      <c r="T4" t="n">
        <v>16483.97</v>
      </c>
      <c r="U4" t="n">
        <v>0.45</v>
      </c>
      <c r="V4" t="n">
        <v>0.88</v>
      </c>
      <c r="W4" t="n">
        <v>0.19</v>
      </c>
      <c r="X4" t="n">
        <v>1.05</v>
      </c>
      <c r="Y4" t="n">
        <v>1</v>
      </c>
      <c r="Z4" t="n">
        <v>10</v>
      </c>
      <c r="AA4" t="n">
        <v>126.8474355580808</v>
      </c>
      <c r="AB4" t="n">
        <v>173.5582574443933</v>
      </c>
      <c r="AC4" t="n">
        <v>156.9941009444929</v>
      </c>
      <c r="AD4" t="n">
        <v>126847.4355580808</v>
      </c>
      <c r="AE4" t="n">
        <v>173558.2574443933</v>
      </c>
      <c r="AF4" t="n">
        <v>4.759599927813761e-06</v>
      </c>
      <c r="AG4" t="n">
        <v>0.5504166666666667</v>
      </c>
      <c r="AH4" t="n">
        <v>156994.1009444929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7.8756</v>
      </c>
      <c r="E5" t="n">
        <v>12.7</v>
      </c>
      <c r="F5" t="n">
        <v>8.710000000000001</v>
      </c>
      <c r="G5" t="n">
        <v>11.88</v>
      </c>
      <c r="H5" t="n">
        <v>0.17</v>
      </c>
      <c r="I5" t="n">
        <v>44</v>
      </c>
      <c r="J5" t="n">
        <v>177.84</v>
      </c>
      <c r="K5" t="n">
        <v>52.44</v>
      </c>
      <c r="L5" t="n">
        <v>1.75</v>
      </c>
      <c r="M5" t="n">
        <v>42</v>
      </c>
      <c r="N5" t="n">
        <v>33.65</v>
      </c>
      <c r="O5" t="n">
        <v>22168.15</v>
      </c>
      <c r="P5" t="n">
        <v>103.66</v>
      </c>
      <c r="Q5" t="n">
        <v>1324.05</v>
      </c>
      <c r="R5" t="n">
        <v>53.98</v>
      </c>
      <c r="S5" t="n">
        <v>27.17</v>
      </c>
      <c r="T5" t="n">
        <v>13455.64</v>
      </c>
      <c r="U5" t="n">
        <v>0.5</v>
      </c>
      <c r="V5" t="n">
        <v>0.9</v>
      </c>
      <c r="W5" t="n">
        <v>0.18</v>
      </c>
      <c r="X5" t="n">
        <v>0.86</v>
      </c>
      <c r="Y5" t="n">
        <v>1</v>
      </c>
      <c r="Z5" t="n">
        <v>10</v>
      </c>
      <c r="AA5" t="n">
        <v>118.0645557047909</v>
      </c>
      <c r="AB5" t="n">
        <v>161.5411337558154</v>
      </c>
      <c r="AC5" t="n">
        <v>146.1238746746101</v>
      </c>
      <c r="AD5" t="n">
        <v>118064.5557047909</v>
      </c>
      <c r="AE5" t="n">
        <v>161541.1337558154</v>
      </c>
      <c r="AF5" t="n">
        <v>4.952660358783666e-06</v>
      </c>
      <c r="AG5" t="n">
        <v>0.5291666666666667</v>
      </c>
      <c r="AH5" t="n">
        <v>146123.8746746101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8.195399999999999</v>
      </c>
      <c r="E6" t="n">
        <v>12.2</v>
      </c>
      <c r="F6" t="n">
        <v>8.470000000000001</v>
      </c>
      <c r="G6" t="n">
        <v>13.73</v>
      </c>
      <c r="H6" t="n">
        <v>0.2</v>
      </c>
      <c r="I6" t="n">
        <v>37</v>
      </c>
      <c r="J6" t="n">
        <v>178.21</v>
      </c>
      <c r="K6" t="n">
        <v>52.44</v>
      </c>
      <c r="L6" t="n">
        <v>2</v>
      </c>
      <c r="M6" t="n">
        <v>35</v>
      </c>
      <c r="N6" t="n">
        <v>33.77</v>
      </c>
      <c r="O6" t="n">
        <v>22213.89</v>
      </c>
      <c r="P6" t="n">
        <v>98.52</v>
      </c>
      <c r="Q6" t="n">
        <v>1324.13</v>
      </c>
      <c r="R6" t="n">
        <v>45.94</v>
      </c>
      <c r="S6" t="n">
        <v>27.17</v>
      </c>
      <c r="T6" t="n">
        <v>9474.709999999999</v>
      </c>
      <c r="U6" t="n">
        <v>0.59</v>
      </c>
      <c r="V6" t="n">
        <v>0.92</v>
      </c>
      <c r="W6" t="n">
        <v>0.16</v>
      </c>
      <c r="X6" t="n">
        <v>0.61</v>
      </c>
      <c r="Y6" t="n">
        <v>1</v>
      </c>
      <c r="Z6" t="n">
        <v>10</v>
      </c>
      <c r="AA6" t="n">
        <v>109.0182385486992</v>
      </c>
      <c r="AB6" t="n">
        <v>149.1635635275107</v>
      </c>
      <c r="AC6" t="n">
        <v>134.927602376862</v>
      </c>
      <c r="AD6" t="n">
        <v>109018.2385486992</v>
      </c>
      <c r="AE6" t="n">
        <v>149163.5635275107</v>
      </c>
      <c r="AF6" t="n">
        <v>5.153770214888473e-06</v>
      </c>
      <c r="AG6" t="n">
        <v>0.5083333333333333</v>
      </c>
      <c r="AH6" t="n">
        <v>134927.602376862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8.238200000000001</v>
      </c>
      <c r="E7" t="n">
        <v>12.14</v>
      </c>
      <c r="F7" t="n">
        <v>8.539999999999999</v>
      </c>
      <c r="G7" t="n">
        <v>15.54</v>
      </c>
      <c r="H7" t="n">
        <v>0.22</v>
      </c>
      <c r="I7" t="n">
        <v>33</v>
      </c>
      <c r="J7" t="n">
        <v>178.59</v>
      </c>
      <c r="K7" t="n">
        <v>52.44</v>
      </c>
      <c r="L7" t="n">
        <v>2.25</v>
      </c>
      <c r="M7" t="n">
        <v>31</v>
      </c>
      <c r="N7" t="n">
        <v>33.89</v>
      </c>
      <c r="O7" t="n">
        <v>22259.66</v>
      </c>
      <c r="P7" t="n">
        <v>97.94</v>
      </c>
      <c r="Q7" t="n">
        <v>1324.13</v>
      </c>
      <c r="R7" t="n">
        <v>49.1</v>
      </c>
      <c r="S7" t="n">
        <v>27.17</v>
      </c>
      <c r="T7" t="n">
        <v>11071.76</v>
      </c>
      <c r="U7" t="n">
        <v>0.55</v>
      </c>
      <c r="V7" t="n">
        <v>0.91</v>
      </c>
      <c r="W7" t="n">
        <v>0.16</v>
      </c>
      <c r="X7" t="n">
        <v>0.6899999999999999</v>
      </c>
      <c r="Y7" t="n">
        <v>1</v>
      </c>
      <c r="Z7" t="n">
        <v>10</v>
      </c>
      <c r="AA7" t="n">
        <v>108.3850150250022</v>
      </c>
      <c r="AB7" t="n">
        <v>148.2971591665386</v>
      </c>
      <c r="AC7" t="n">
        <v>134.1438864320946</v>
      </c>
      <c r="AD7" t="n">
        <v>108385.0150250022</v>
      </c>
      <c r="AE7" t="n">
        <v>148297.1591665387</v>
      </c>
      <c r="AF7" t="n">
        <v>5.180685480183301e-06</v>
      </c>
      <c r="AG7" t="n">
        <v>0.5058333333333334</v>
      </c>
      <c r="AH7" t="n">
        <v>134143.8864320946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8.4604</v>
      </c>
      <c r="E8" t="n">
        <v>11.82</v>
      </c>
      <c r="F8" t="n">
        <v>8.4</v>
      </c>
      <c r="G8" t="n">
        <v>18.01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94.25</v>
      </c>
      <c r="Q8" t="n">
        <v>1323.98</v>
      </c>
      <c r="R8" t="n">
        <v>44.46</v>
      </c>
      <c r="S8" t="n">
        <v>27.17</v>
      </c>
      <c r="T8" t="n">
        <v>8779.299999999999</v>
      </c>
      <c r="U8" t="n">
        <v>0.61</v>
      </c>
      <c r="V8" t="n">
        <v>0.93</v>
      </c>
      <c r="W8" t="n">
        <v>0.15</v>
      </c>
      <c r="X8" t="n">
        <v>0.55</v>
      </c>
      <c r="Y8" t="n">
        <v>1</v>
      </c>
      <c r="Z8" t="n">
        <v>10</v>
      </c>
      <c r="AA8" t="n">
        <v>102.4886839181474</v>
      </c>
      <c r="AB8" t="n">
        <v>140.2295388183745</v>
      </c>
      <c r="AC8" t="n">
        <v>126.8462284469804</v>
      </c>
      <c r="AD8" t="n">
        <v>102488.6839181474</v>
      </c>
      <c r="AE8" t="n">
        <v>140229.5388183745</v>
      </c>
      <c r="AF8" t="n">
        <v>5.320418469634482e-06</v>
      </c>
      <c r="AG8" t="n">
        <v>0.4925</v>
      </c>
      <c r="AH8" t="n">
        <v>126846.2284469804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8.5853</v>
      </c>
      <c r="E9" t="n">
        <v>11.65</v>
      </c>
      <c r="F9" t="n">
        <v>8.34</v>
      </c>
      <c r="G9" t="n">
        <v>20.01</v>
      </c>
      <c r="H9" t="n">
        <v>0.27</v>
      </c>
      <c r="I9" t="n">
        <v>25</v>
      </c>
      <c r="J9" t="n">
        <v>179.33</v>
      </c>
      <c r="K9" t="n">
        <v>52.44</v>
      </c>
      <c r="L9" t="n">
        <v>2.75</v>
      </c>
      <c r="M9" t="n">
        <v>23</v>
      </c>
      <c r="N9" t="n">
        <v>34.14</v>
      </c>
      <c r="O9" t="n">
        <v>22351.34</v>
      </c>
      <c r="P9" t="n">
        <v>91.62</v>
      </c>
      <c r="Q9" t="n">
        <v>1323.97</v>
      </c>
      <c r="R9" t="n">
        <v>42.41</v>
      </c>
      <c r="S9" t="n">
        <v>27.17</v>
      </c>
      <c r="T9" t="n">
        <v>7769.09</v>
      </c>
      <c r="U9" t="n">
        <v>0.64</v>
      </c>
      <c r="V9" t="n">
        <v>0.9399999999999999</v>
      </c>
      <c r="W9" t="n">
        <v>0.15</v>
      </c>
      <c r="X9" t="n">
        <v>0.48</v>
      </c>
      <c r="Y9" t="n">
        <v>1</v>
      </c>
      <c r="Z9" t="n">
        <v>10</v>
      </c>
      <c r="AA9" t="n">
        <v>99.09106001833906</v>
      </c>
      <c r="AB9" t="n">
        <v>135.5807599060715</v>
      </c>
      <c r="AC9" t="n">
        <v>122.6411224694639</v>
      </c>
      <c r="AD9" t="n">
        <v>99091.06001833906</v>
      </c>
      <c r="AE9" t="n">
        <v>135580.7599060715</v>
      </c>
      <c r="AF9" t="n">
        <v>5.398963250833639e-06</v>
      </c>
      <c r="AG9" t="n">
        <v>0.4854166666666667</v>
      </c>
      <c r="AH9" t="n">
        <v>122641.1224694639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8.664899999999999</v>
      </c>
      <c r="E10" t="n">
        <v>11.54</v>
      </c>
      <c r="F10" t="n">
        <v>8.300000000000001</v>
      </c>
      <c r="G10" t="n">
        <v>21.66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88.72</v>
      </c>
      <c r="Q10" t="n">
        <v>1323.94</v>
      </c>
      <c r="R10" t="n">
        <v>41.29</v>
      </c>
      <c r="S10" t="n">
        <v>27.17</v>
      </c>
      <c r="T10" t="n">
        <v>7219.4</v>
      </c>
      <c r="U10" t="n">
        <v>0.66</v>
      </c>
      <c r="V10" t="n">
        <v>0.9399999999999999</v>
      </c>
      <c r="W10" t="n">
        <v>0.15</v>
      </c>
      <c r="X10" t="n">
        <v>0.45</v>
      </c>
      <c r="Y10" t="n">
        <v>1</v>
      </c>
      <c r="Z10" t="n">
        <v>10</v>
      </c>
      <c r="AA10" t="n">
        <v>96.19908187826611</v>
      </c>
      <c r="AB10" t="n">
        <v>131.6238278297546</v>
      </c>
      <c r="AC10" t="n">
        <v>119.0618344369204</v>
      </c>
      <c r="AD10" t="n">
        <v>96199.08187826611</v>
      </c>
      <c r="AE10" t="n">
        <v>131623.8278297546</v>
      </c>
      <c r="AF10" t="n">
        <v>5.449020613391307e-06</v>
      </c>
      <c r="AG10" t="n">
        <v>0.4808333333333333</v>
      </c>
      <c r="AH10" t="n">
        <v>119061.8344369204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8.810600000000001</v>
      </c>
      <c r="E11" t="n">
        <v>11.35</v>
      </c>
      <c r="F11" t="n">
        <v>8.220000000000001</v>
      </c>
      <c r="G11" t="n">
        <v>24.65</v>
      </c>
      <c r="H11" t="n">
        <v>0.32</v>
      </c>
      <c r="I11" t="n">
        <v>20</v>
      </c>
      <c r="J11" t="n">
        <v>180.07</v>
      </c>
      <c r="K11" t="n">
        <v>52.44</v>
      </c>
      <c r="L11" t="n">
        <v>3.25</v>
      </c>
      <c r="M11" t="n">
        <v>18</v>
      </c>
      <c r="N11" t="n">
        <v>34.38</v>
      </c>
      <c r="O11" t="n">
        <v>22443.18</v>
      </c>
      <c r="P11" t="n">
        <v>85.70999999999999</v>
      </c>
      <c r="Q11" t="n">
        <v>1324.08</v>
      </c>
      <c r="R11" t="n">
        <v>38.62</v>
      </c>
      <c r="S11" t="n">
        <v>27.17</v>
      </c>
      <c r="T11" t="n">
        <v>5897.77</v>
      </c>
      <c r="U11" t="n">
        <v>0.7</v>
      </c>
      <c r="V11" t="n">
        <v>0.95</v>
      </c>
      <c r="W11" t="n">
        <v>0.14</v>
      </c>
      <c r="X11" t="n">
        <v>0.36</v>
      </c>
      <c r="Y11" t="n">
        <v>1</v>
      </c>
      <c r="Z11" t="n">
        <v>10</v>
      </c>
      <c r="AA11" t="n">
        <v>92.43490086133963</v>
      </c>
      <c r="AB11" t="n">
        <v>126.4735092984521</v>
      </c>
      <c r="AC11" t="n">
        <v>114.4030550777263</v>
      </c>
      <c r="AD11" t="n">
        <v>92434.90086133963</v>
      </c>
      <c r="AE11" t="n">
        <v>126473.5092984521</v>
      </c>
      <c r="AF11" t="n">
        <v>5.54064571043468e-06</v>
      </c>
      <c r="AG11" t="n">
        <v>0.4729166666666667</v>
      </c>
      <c r="AH11" t="n">
        <v>114403.0550777264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8.914</v>
      </c>
      <c r="E12" t="n">
        <v>11.22</v>
      </c>
      <c r="F12" t="n">
        <v>8.16</v>
      </c>
      <c r="G12" t="n">
        <v>27.19</v>
      </c>
      <c r="H12" t="n">
        <v>0.34</v>
      </c>
      <c r="I12" t="n">
        <v>18</v>
      </c>
      <c r="J12" t="n">
        <v>180.45</v>
      </c>
      <c r="K12" t="n">
        <v>52.44</v>
      </c>
      <c r="L12" t="n">
        <v>3.5</v>
      </c>
      <c r="M12" t="n">
        <v>16</v>
      </c>
      <c r="N12" t="n">
        <v>34.51</v>
      </c>
      <c r="O12" t="n">
        <v>22489.16</v>
      </c>
      <c r="P12" t="n">
        <v>82.09</v>
      </c>
      <c r="Q12" t="n">
        <v>1324</v>
      </c>
      <c r="R12" t="n">
        <v>37.02</v>
      </c>
      <c r="S12" t="n">
        <v>27.17</v>
      </c>
      <c r="T12" t="n">
        <v>5106.9</v>
      </c>
      <c r="U12" t="n">
        <v>0.73</v>
      </c>
      <c r="V12" t="n">
        <v>0.96</v>
      </c>
      <c r="W12" t="n">
        <v>0.13</v>
      </c>
      <c r="X12" t="n">
        <v>0.3</v>
      </c>
      <c r="Y12" t="n">
        <v>1</v>
      </c>
      <c r="Z12" t="n">
        <v>10</v>
      </c>
      <c r="AA12" t="n">
        <v>88.91955449927384</v>
      </c>
      <c r="AB12" t="n">
        <v>121.66365731974</v>
      </c>
      <c r="AC12" t="n">
        <v>110.0522486211914</v>
      </c>
      <c r="AD12" t="n">
        <v>88919.55449927384</v>
      </c>
      <c r="AE12" t="n">
        <v>121663.65731974</v>
      </c>
      <c r="AF12" t="n">
        <v>5.605669972852557e-06</v>
      </c>
      <c r="AG12" t="n">
        <v>0.4675</v>
      </c>
      <c r="AH12" t="n">
        <v>110052.2486211914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8.9056</v>
      </c>
      <c r="E13" t="n">
        <v>11.23</v>
      </c>
      <c r="F13" t="n">
        <v>8.199999999999999</v>
      </c>
      <c r="G13" t="n">
        <v>28.95</v>
      </c>
      <c r="H13" t="n">
        <v>0.37</v>
      </c>
      <c r="I13" t="n">
        <v>17</v>
      </c>
      <c r="J13" t="n">
        <v>180.82</v>
      </c>
      <c r="K13" t="n">
        <v>52.44</v>
      </c>
      <c r="L13" t="n">
        <v>3.75</v>
      </c>
      <c r="M13" t="n">
        <v>10</v>
      </c>
      <c r="N13" t="n">
        <v>34.63</v>
      </c>
      <c r="O13" t="n">
        <v>22535.19</v>
      </c>
      <c r="P13" t="n">
        <v>80.93000000000001</v>
      </c>
      <c r="Q13" t="n">
        <v>1324.1</v>
      </c>
      <c r="R13" t="n">
        <v>38.03</v>
      </c>
      <c r="S13" t="n">
        <v>27.17</v>
      </c>
      <c r="T13" t="n">
        <v>5619.58</v>
      </c>
      <c r="U13" t="n">
        <v>0.71</v>
      </c>
      <c r="V13" t="n">
        <v>0.95</v>
      </c>
      <c r="W13" t="n">
        <v>0.14</v>
      </c>
      <c r="X13" t="n">
        <v>0.35</v>
      </c>
      <c r="Y13" t="n">
        <v>1</v>
      </c>
      <c r="Z13" t="n">
        <v>10</v>
      </c>
      <c r="AA13" t="n">
        <v>88.45696311057335</v>
      </c>
      <c r="AB13" t="n">
        <v>121.0307193736286</v>
      </c>
      <c r="AC13" t="n">
        <v>109.4797173843227</v>
      </c>
      <c r="AD13" t="n">
        <v>88456.96311057336</v>
      </c>
      <c r="AE13" t="n">
        <v>121030.7193736286</v>
      </c>
      <c r="AF13" t="n">
        <v>5.600387537607777e-06</v>
      </c>
      <c r="AG13" t="n">
        <v>0.4679166666666667</v>
      </c>
      <c r="AH13" t="n">
        <v>109479.7173843226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8.963900000000001</v>
      </c>
      <c r="E14" t="n">
        <v>11.16</v>
      </c>
      <c r="F14" t="n">
        <v>8.17</v>
      </c>
      <c r="G14" t="n">
        <v>30.62</v>
      </c>
      <c r="H14" t="n">
        <v>0.39</v>
      </c>
      <c r="I14" t="n">
        <v>16</v>
      </c>
      <c r="J14" t="n">
        <v>181.19</v>
      </c>
      <c r="K14" t="n">
        <v>52.44</v>
      </c>
      <c r="L14" t="n">
        <v>4</v>
      </c>
      <c r="M14" t="n">
        <v>0</v>
      </c>
      <c r="N14" t="n">
        <v>34.75</v>
      </c>
      <c r="O14" t="n">
        <v>22581.25</v>
      </c>
      <c r="P14" t="n">
        <v>79.43000000000001</v>
      </c>
      <c r="Q14" t="n">
        <v>1323.99</v>
      </c>
      <c r="R14" t="n">
        <v>36.48</v>
      </c>
      <c r="S14" t="n">
        <v>27.17</v>
      </c>
      <c r="T14" t="n">
        <v>4846.05</v>
      </c>
      <c r="U14" t="n">
        <v>0.74</v>
      </c>
      <c r="V14" t="n">
        <v>0.96</v>
      </c>
      <c r="W14" t="n">
        <v>0.15</v>
      </c>
      <c r="X14" t="n">
        <v>0.31</v>
      </c>
      <c r="Y14" t="n">
        <v>1</v>
      </c>
      <c r="Z14" t="n">
        <v>10</v>
      </c>
      <c r="AA14" t="n">
        <v>86.85669215660106</v>
      </c>
      <c r="AB14" t="n">
        <v>118.8411580554329</v>
      </c>
      <c r="AC14" t="n">
        <v>107.4991247252663</v>
      </c>
      <c r="AD14" t="n">
        <v>86856.69215660106</v>
      </c>
      <c r="AE14" t="n">
        <v>118841.1580554329</v>
      </c>
      <c r="AF14" t="n">
        <v>5.637050153651901e-06</v>
      </c>
      <c r="AG14" t="n">
        <v>0.465</v>
      </c>
      <c r="AH14" t="n">
        <v>107499.1247252663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5.9177</v>
      </c>
      <c r="E2" t="n">
        <v>16.9</v>
      </c>
      <c r="F2" t="n">
        <v>9.94</v>
      </c>
      <c r="G2" t="n">
        <v>5.79</v>
      </c>
      <c r="H2" t="n">
        <v>0.08</v>
      </c>
      <c r="I2" t="n">
        <v>103</v>
      </c>
      <c r="J2" t="n">
        <v>213.37</v>
      </c>
      <c r="K2" t="n">
        <v>56.13</v>
      </c>
      <c r="L2" t="n">
        <v>1</v>
      </c>
      <c r="M2" t="n">
        <v>101</v>
      </c>
      <c r="N2" t="n">
        <v>46.25</v>
      </c>
      <c r="O2" t="n">
        <v>26550.29</v>
      </c>
      <c r="P2" t="n">
        <v>142.19</v>
      </c>
      <c r="Q2" t="n">
        <v>1324.46</v>
      </c>
      <c r="R2" t="n">
        <v>92.38</v>
      </c>
      <c r="S2" t="n">
        <v>27.17</v>
      </c>
      <c r="T2" t="n">
        <v>32362.33</v>
      </c>
      <c r="U2" t="n">
        <v>0.29</v>
      </c>
      <c r="V2" t="n">
        <v>0.79</v>
      </c>
      <c r="W2" t="n">
        <v>0.27</v>
      </c>
      <c r="X2" t="n">
        <v>2.08</v>
      </c>
      <c r="Y2" t="n">
        <v>1</v>
      </c>
      <c r="Z2" t="n">
        <v>10</v>
      </c>
      <c r="AA2" t="n">
        <v>204.9984901515473</v>
      </c>
      <c r="AB2" t="n">
        <v>280.487978120317</v>
      </c>
      <c r="AC2" t="n">
        <v>253.7185991559461</v>
      </c>
      <c r="AD2" t="n">
        <v>204998.4901515473</v>
      </c>
      <c r="AE2" t="n">
        <v>280487.978120317</v>
      </c>
      <c r="AF2" t="n">
        <v>3.432055067612885e-06</v>
      </c>
      <c r="AG2" t="n">
        <v>0.7041666666666666</v>
      </c>
      <c r="AH2" t="n">
        <v>253718.5991559461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6.5233</v>
      </c>
      <c r="E3" t="n">
        <v>15.33</v>
      </c>
      <c r="F3" t="n">
        <v>9.42</v>
      </c>
      <c r="G3" t="n">
        <v>7.25</v>
      </c>
      <c r="H3" t="n">
        <v>0.1</v>
      </c>
      <c r="I3" t="n">
        <v>78</v>
      </c>
      <c r="J3" t="n">
        <v>213.78</v>
      </c>
      <c r="K3" t="n">
        <v>56.13</v>
      </c>
      <c r="L3" t="n">
        <v>1.25</v>
      </c>
      <c r="M3" t="n">
        <v>76</v>
      </c>
      <c r="N3" t="n">
        <v>46.4</v>
      </c>
      <c r="O3" t="n">
        <v>26600.32</v>
      </c>
      <c r="P3" t="n">
        <v>133.32</v>
      </c>
      <c r="Q3" t="n">
        <v>1324.22</v>
      </c>
      <c r="R3" t="n">
        <v>76.29000000000001</v>
      </c>
      <c r="S3" t="n">
        <v>27.17</v>
      </c>
      <c r="T3" t="n">
        <v>24445.29</v>
      </c>
      <c r="U3" t="n">
        <v>0.36</v>
      </c>
      <c r="V3" t="n">
        <v>0.83</v>
      </c>
      <c r="W3" t="n">
        <v>0.23</v>
      </c>
      <c r="X3" t="n">
        <v>1.57</v>
      </c>
      <c r="Y3" t="n">
        <v>1</v>
      </c>
      <c r="Z3" t="n">
        <v>10</v>
      </c>
      <c r="AA3" t="n">
        <v>175.5197078818656</v>
      </c>
      <c r="AB3" t="n">
        <v>240.1538077068705</v>
      </c>
      <c r="AC3" t="n">
        <v>217.2338653573823</v>
      </c>
      <c r="AD3" t="n">
        <v>175519.7078818656</v>
      </c>
      <c r="AE3" t="n">
        <v>240153.8077068705</v>
      </c>
      <c r="AF3" t="n">
        <v>3.783281481413241e-06</v>
      </c>
      <c r="AG3" t="n">
        <v>0.63875</v>
      </c>
      <c r="AH3" t="n">
        <v>217233.8653573823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6.983</v>
      </c>
      <c r="E4" t="n">
        <v>14.32</v>
      </c>
      <c r="F4" t="n">
        <v>9.09</v>
      </c>
      <c r="G4" t="n">
        <v>8.800000000000001</v>
      </c>
      <c r="H4" t="n">
        <v>0.12</v>
      </c>
      <c r="I4" t="n">
        <v>62</v>
      </c>
      <c r="J4" t="n">
        <v>214.19</v>
      </c>
      <c r="K4" t="n">
        <v>56.13</v>
      </c>
      <c r="L4" t="n">
        <v>1.5</v>
      </c>
      <c r="M4" t="n">
        <v>60</v>
      </c>
      <c r="N4" t="n">
        <v>46.56</v>
      </c>
      <c r="O4" t="n">
        <v>26650.41</v>
      </c>
      <c r="P4" t="n">
        <v>127.18</v>
      </c>
      <c r="Q4" t="n">
        <v>1324.2</v>
      </c>
      <c r="R4" t="n">
        <v>65.84999999999999</v>
      </c>
      <c r="S4" t="n">
        <v>27.17</v>
      </c>
      <c r="T4" t="n">
        <v>19304.04</v>
      </c>
      <c r="U4" t="n">
        <v>0.41</v>
      </c>
      <c r="V4" t="n">
        <v>0.86</v>
      </c>
      <c r="W4" t="n">
        <v>0.21</v>
      </c>
      <c r="X4" t="n">
        <v>1.24</v>
      </c>
      <c r="Y4" t="n">
        <v>1</v>
      </c>
      <c r="Z4" t="n">
        <v>10</v>
      </c>
      <c r="AA4" t="n">
        <v>157.3846820149824</v>
      </c>
      <c r="AB4" t="n">
        <v>215.3406652549375</v>
      </c>
      <c r="AC4" t="n">
        <v>194.7888543955899</v>
      </c>
      <c r="AD4" t="n">
        <v>157384.6820149824</v>
      </c>
      <c r="AE4" t="n">
        <v>215340.6652549375</v>
      </c>
      <c r="AF4" t="n">
        <v>4.049891095719753e-06</v>
      </c>
      <c r="AG4" t="n">
        <v>0.5966666666666667</v>
      </c>
      <c r="AH4" t="n">
        <v>194788.8543955899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7.299</v>
      </c>
      <c r="E5" t="n">
        <v>13.7</v>
      </c>
      <c r="F5" t="n">
        <v>8.890000000000001</v>
      </c>
      <c r="G5" t="n">
        <v>10.26</v>
      </c>
      <c r="H5" t="n">
        <v>0.14</v>
      </c>
      <c r="I5" t="n">
        <v>52</v>
      </c>
      <c r="J5" t="n">
        <v>214.59</v>
      </c>
      <c r="K5" t="n">
        <v>56.13</v>
      </c>
      <c r="L5" t="n">
        <v>1.75</v>
      </c>
      <c r="M5" t="n">
        <v>50</v>
      </c>
      <c r="N5" t="n">
        <v>46.72</v>
      </c>
      <c r="O5" t="n">
        <v>26700.55</v>
      </c>
      <c r="P5" t="n">
        <v>122.9</v>
      </c>
      <c r="Q5" t="n">
        <v>1324.01</v>
      </c>
      <c r="R5" t="n">
        <v>59.6</v>
      </c>
      <c r="S5" t="n">
        <v>27.17</v>
      </c>
      <c r="T5" t="n">
        <v>16227.55</v>
      </c>
      <c r="U5" t="n">
        <v>0.46</v>
      </c>
      <c r="V5" t="n">
        <v>0.88</v>
      </c>
      <c r="W5" t="n">
        <v>0.19</v>
      </c>
      <c r="X5" t="n">
        <v>1.04</v>
      </c>
      <c r="Y5" t="n">
        <v>1</v>
      </c>
      <c r="Z5" t="n">
        <v>10</v>
      </c>
      <c r="AA5" t="n">
        <v>146.3445618522495</v>
      </c>
      <c r="AB5" t="n">
        <v>200.2350857925671</v>
      </c>
      <c r="AC5" t="n">
        <v>181.1249302362893</v>
      </c>
      <c r="AD5" t="n">
        <v>146344.5618522495</v>
      </c>
      <c r="AE5" t="n">
        <v>200235.0857925671</v>
      </c>
      <c r="AF5" t="n">
        <v>4.233159832114918e-06</v>
      </c>
      <c r="AG5" t="n">
        <v>0.5708333333333333</v>
      </c>
      <c r="AH5" t="n">
        <v>181124.9302362893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7.5903</v>
      </c>
      <c r="E6" t="n">
        <v>13.17</v>
      </c>
      <c r="F6" t="n">
        <v>8.699999999999999</v>
      </c>
      <c r="G6" t="n">
        <v>11.87</v>
      </c>
      <c r="H6" t="n">
        <v>0.17</v>
      </c>
      <c r="I6" t="n">
        <v>44</v>
      </c>
      <c r="J6" t="n">
        <v>215</v>
      </c>
      <c r="K6" t="n">
        <v>56.13</v>
      </c>
      <c r="L6" t="n">
        <v>2</v>
      </c>
      <c r="M6" t="n">
        <v>42</v>
      </c>
      <c r="N6" t="n">
        <v>46.87</v>
      </c>
      <c r="O6" t="n">
        <v>26750.75</v>
      </c>
      <c r="P6" t="n">
        <v>118.91</v>
      </c>
      <c r="Q6" t="n">
        <v>1324.2</v>
      </c>
      <c r="R6" t="n">
        <v>53.74</v>
      </c>
      <c r="S6" t="n">
        <v>27.17</v>
      </c>
      <c r="T6" t="n">
        <v>13339.52</v>
      </c>
      <c r="U6" t="n">
        <v>0.51</v>
      </c>
      <c r="V6" t="n">
        <v>0.9</v>
      </c>
      <c r="W6" t="n">
        <v>0.18</v>
      </c>
      <c r="X6" t="n">
        <v>0.85</v>
      </c>
      <c r="Y6" t="n">
        <v>1</v>
      </c>
      <c r="Z6" t="n">
        <v>10</v>
      </c>
      <c r="AA6" t="n">
        <v>136.9187296801814</v>
      </c>
      <c r="AB6" t="n">
        <v>187.3382463763829</v>
      </c>
      <c r="AC6" t="n">
        <v>169.4589470731538</v>
      </c>
      <c r="AD6" t="n">
        <v>136918.7296801814</v>
      </c>
      <c r="AE6" t="n">
        <v>187338.2463763829</v>
      </c>
      <c r="AF6" t="n">
        <v>4.402103448924766e-06</v>
      </c>
      <c r="AG6" t="n">
        <v>0.54875</v>
      </c>
      <c r="AH6" t="n">
        <v>169458.9470731538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7.8471</v>
      </c>
      <c r="E7" t="n">
        <v>12.74</v>
      </c>
      <c r="F7" t="n">
        <v>8.529999999999999</v>
      </c>
      <c r="G7" t="n">
        <v>13.46</v>
      </c>
      <c r="H7" t="n">
        <v>0.19</v>
      </c>
      <c r="I7" t="n">
        <v>38</v>
      </c>
      <c r="J7" t="n">
        <v>215.41</v>
      </c>
      <c r="K7" t="n">
        <v>56.13</v>
      </c>
      <c r="L7" t="n">
        <v>2.25</v>
      </c>
      <c r="M7" t="n">
        <v>36</v>
      </c>
      <c r="N7" t="n">
        <v>47.03</v>
      </c>
      <c r="O7" t="n">
        <v>26801</v>
      </c>
      <c r="P7" t="n">
        <v>114.89</v>
      </c>
      <c r="Q7" t="n">
        <v>1324.11</v>
      </c>
      <c r="R7" t="n">
        <v>47.85</v>
      </c>
      <c r="S7" t="n">
        <v>27.17</v>
      </c>
      <c r="T7" t="n">
        <v>10422.88</v>
      </c>
      <c r="U7" t="n">
        <v>0.57</v>
      </c>
      <c r="V7" t="n">
        <v>0.92</v>
      </c>
      <c r="W7" t="n">
        <v>0.17</v>
      </c>
      <c r="X7" t="n">
        <v>0.67</v>
      </c>
      <c r="Y7" t="n">
        <v>1</v>
      </c>
      <c r="Z7" t="n">
        <v>10</v>
      </c>
      <c r="AA7" t="n">
        <v>128.8303914874699</v>
      </c>
      <c r="AB7" t="n">
        <v>176.2714252288235</v>
      </c>
      <c r="AC7" t="n">
        <v>159.4483278035329</v>
      </c>
      <c r="AD7" t="n">
        <v>128830.3914874699</v>
      </c>
      <c r="AE7" t="n">
        <v>176271.4252288235</v>
      </c>
      <c r="AF7" t="n">
        <v>4.551038295463622e-06</v>
      </c>
      <c r="AG7" t="n">
        <v>0.5308333333333334</v>
      </c>
      <c r="AH7" t="n">
        <v>159448.3278035329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7.8249</v>
      </c>
      <c r="E8" t="n">
        <v>12.78</v>
      </c>
      <c r="F8" t="n">
        <v>8.69</v>
      </c>
      <c r="G8" t="n">
        <v>14.9</v>
      </c>
      <c r="H8" t="n">
        <v>0.21</v>
      </c>
      <c r="I8" t="n">
        <v>35</v>
      </c>
      <c r="J8" t="n">
        <v>215.82</v>
      </c>
      <c r="K8" t="n">
        <v>56.13</v>
      </c>
      <c r="L8" t="n">
        <v>2.5</v>
      </c>
      <c r="M8" t="n">
        <v>33</v>
      </c>
      <c r="N8" t="n">
        <v>47.19</v>
      </c>
      <c r="O8" t="n">
        <v>26851.31</v>
      </c>
      <c r="P8" t="n">
        <v>115.99</v>
      </c>
      <c r="Q8" t="n">
        <v>1323.94</v>
      </c>
      <c r="R8" t="n">
        <v>54.82</v>
      </c>
      <c r="S8" t="n">
        <v>27.17</v>
      </c>
      <c r="T8" t="n">
        <v>13925.15</v>
      </c>
      <c r="U8" t="n">
        <v>0.5</v>
      </c>
      <c r="V8" t="n">
        <v>0.9</v>
      </c>
      <c r="W8" t="n">
        <v>0.14</v>
      </c>
      <c r="X8" t="n">
        <v>0.84</v>
      </c>
      <c r="Y8" t="n">
        <v>1</v>
      </c>
      <c r="Z8" t="n">
        <v>10</v>
      </c>
      <c r="AA8" t="n">
        <v>130.7666584771769</v>
      </c>
      <c r="AB8" t="n">
        <v>178.9207111462101</v>
      </c>
      <c r="AC8" t="n">
        <v>161.8447695912611</v>
      </c>
      <c r="AD8" t="n">
        <v>130766.6584771769</v>
      </c>
      <c r="AE8" t="n">
        <v>178920.7111462101</v>
      </c>
      <c r="AF8" t="n">
        <v>4.538163086767505e-06</v>
      </c>
      <c r="AG8" t="n">
        <v>0.5325</v>
      </c>
      <c r="AH8" t="n">
        <v>161844.7695912611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8.1043</v>
      </c>
      <c r="E9" t="n">
        <v>12.34</v>
      </c>
      <c r="F9" t="n">
        <v>8.460000000000001</v>
      </c>
      <c r="G9" t="n">
        <v>16.92</v>
      </c>
      <c r="H9" t="n">
        <v>0.23</v>
      </c>
      <c r="I9" t="n">
        <v>30</v>
      </c>
      <c r="J9" t="n">
        <v>216.22</v>
      </c>
      <c r="K9" t="n">
        <v>56.13</v>
      </c>
      <c r="L9" t="n">
        <v>2.75</v>
      </c>
      <c r="M9" t="n">
        <v>28</v>
      </c>
      <c r="N9" t="n">
        <v>47.35</v>
      </c>
      <c r="O9" t="n">
        <v>26901.66</v>
      </c>
      <c r="P9" t="n">
        <v>111.05</v>
      </c>
      <c r="Q9" t="n">
        <v>1324.14</v>
      </c>
      <c r="R9" t="n">
        <v>46.27</v>
      </c>
      <c r="S9" t="n">
        <v>27.17</v>
      </c>
      <c r="T9" t="n">
        <v>9675.219999999999</v>
      </c>
      <c r="U9" t="n">
        <v>0.59</v>
      </c>
      <c r="V9" t="n">
        <v>0.92</v>
      </c>
      <c r="W9" t="n">
        <v>0.16</v>
      </c>
      <c r="X9" t="n">
        <v>0.61</v>
      </c>
      <c r="Y9" t="n">
        <v>1</v>
      </c>
      <c r="Z9" t="n">
        <v>10</v>
      </c>
      <c r="AA9" t="n">
        <v>121.85808979754</v>
      </c>
      <c r="AB9" t="n">
        <v>166.7316144604247</v>
      </c>
      <c r="AC9" t="n">
        <v>150.8189831856586</v>
      </c>
      <c r="AD9" t="n">
        <v>121858.08979754</v>
      </c>
      <c r="AE9" t="n">
        <v>166731.6144604247</v>
      </c>
      <c r="AF9" t="n">
        <v>4.70020512774475e-06</v>
      </c>
      <c r="AG9" t="n">
        <v>0.5141666666666667</v>
      </c>
      <c r="AH9" t="n">
        <v>150818.9831856586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8.242699999999999</v>
      </c>
      <c r="E10" t="n">
        <v>12.13</v>
      </c>
      <c r="F10" t="n">
        <v>8.380000000000001</v>
      </c>
      <c r="G10" t="n">
        <v>18.62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108.65</v>
      </c>
      <c r="Q10" t="n">
        <v>1324.1</v>
      </c>
      <c r="R10" t="n">
        <v>43.63</v>
      </c>
      <c r="S10" t="n">
        <v>27.17</v>
      </c>
      <c r="T10" t="n">
        <v>8370.209999999999</v>
      </c>
      <c r="U10" t="n">
        <v>0.62</v>
      </c>
      <c r="V10" t="n">
        <v>0.93</v>
      </c>
      <c r="W10" t="n">
        <v>0.15</v>
      </c>
      <c r="X10" t="n">
        <v>0.53</v>
      </c>
      <c r="Y10" t="n">
        <v>1</v>
      </c>
      <c r="Z10" t="n">
        <v>10</v>
      </c>
      <c r="AA10" t="n">
        <v>117.8612202752477</v>
      </c>
      <c r="AB10" t="n">
        <v>161.2629212505885</v>
      </c>
      <c r="AC10" t="n">
        <v>145.8722143804083</v>
      </c>
      <c r="AD10" t="n">
        <v>117861.2202752477</v>
      </c>
      <c r="AE10" t="n">
        <v>161262.9212505885</v>
      </c>
      <c r="AF10" t="n">
        <v>4.780472194570987e-06</v>
      </c>
      <c r="AG10" t="n">
        <v>0.5054166666666667</v>
      </c>
      <c r="AH10" t="n">
        <v>145872.2143804083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8.325799999999999</v>
      </c>
      <c r="E11" t="n">
        <v>12.01</v>
      </c>
      <c r="F11" t="n">
        <v>8.34</v>
      </c>
      <c r="G11" t="n">
        <v>20.02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106.73</v>
      </c>
      <c r="Q11" t="n">
        <v>1324.02</v>
      </c>
      <c r="R11" t="n">
        <v>42.51</v>
      </c>
      <c r="S11" t="n">
        <v>27.17</v>
      </c>
      <c r="T11" t="n">
        <v>7818.04</v>
      </c>
      <c r="U11" t="n">
        <v>0.64</v>
      </c>
      <c r="V11" t="n">
        <v>0.9399999999999999</v>
      </c>
      <c r="W11" t="n">
        <v>0.15</v>
      </c>
      <c r="X11" t="n">
        <v>0.49</v>
      </c>
      <c r="Y11" t="n">
        <v>1</v>
      </c>
      <c r="Z11" t="n">
        <v>10</v>
      </c>
      <c r="AA11" t="n">
        <v>115.2513589798025</v>
      </c>
      <c r="AB11" t="n">
        <v>157.6919938872078</v>
      </c>
      <c r="AC11" t="n">
        <v>142.6420913127595</v>
      </c>
      <c r="AD11" t="n">
        <v>115251.3589798025</v>
      </c>
      <c r="AE11" t="n">
        <v>157691.9938872078</v>
      </c>
      <c r="AF11" t="n">
        <v>4.828667232528071e-06</v>
      </c>
      <c r="AG11" t="n">
        <v>0.5004166666666666</v>
      </c>
      <c r="AH11" t="n">
        <v>142642.0913127595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8.4148</v>
      </c>
      <c r="E12" t="n">
        <v>11.88</v>
      </c>
      <c r="F12" t="n">
        <v>8.300000000000001</v>
      </c>
      <c r="G12" t="n">
        <v>21.65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104.18</v>
      </c>
      <c r="Q12" t="n">
        <v>1324.13</v>
      </c>
      <c r="R12" t="n">
        <v>41.22</v>
      </c>
      <c r="S12" t="n">
        <v>27.17</v>
      </c>
      <c r="T12" t="n">
        <v>7182.55</v>
      </c>
      <c r="U12" t="n">
        <v>0.66</v>
      </c>
      <c r="V12" t="n">
        <v>0.9399999999999999</v>
      </c>
      <c r="W12" t="n">
        <v>0.14</v>
      </c>
      <c r="X12" t="n">
        <v>0.45</v>
      </c>
      <c r="Y12" t="n">
        <v>1</v>
      </c>
      <c r="Z12" t="n">
        <v>10</v>
      </c>
      <c r="AA12" t="n">
        <v>112.1042685789958</v>
      </c>
      <c r="AB12" t="n">
        <v>153.3860059609967</v>
      </c>
      <c r="AC12" t="n">
        <v>138.7470608307326</v>
      </c>
      <c r="AD12" t="n">
        <v>112104.2685789958</v>
      </c>
      <c r="AE12" t="n">
        <v>153386.0059609967</v>
      </c>
      <c r="AF12" t="n">
        <v>4.88028406018367e-06</v>
      </c>
      <c r="AG12" t="n">
        <v>0.4950000000000001</v>
      </c>
      <c r="AH12" t="n">
        <v>138747.0608307326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8.5139</v>
      </c>
      <c r="E13" t="n">
        <v>11.75</v>
      </c>
      <c r="F13" t="n">
        <v>8.25</v>
      </c>
      <c r="G13" t="n">
        <v>23.56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102.07</v>
      </c>
      <c r="Q13" t="n">
        <v>1324.01</v>
      </c>
      <c r="R13" t="n">
        <v>39.54</v>
      </c>
      <c r="S13" t="n">
        <v>27.17</v>
      </c>
      <c r="T13" t="n">
        <v>6352.81</v>
      </c>
      <c r="U13" t="n">
        <v>0.6899999999999999</v>
      </c>
      <c r="V13" t="n">
        <v>0.95</v>
      </c>
      <c r="W13" t="n">
        <v>0.14</v>
      </c>
      <c r="X13" t="n">
        <v>0.39</v>
      </c>
      <c r="Y13" t="n">
        <v>1</v>
      </c>
      <c r="Z13" t="n">
        <v>10</v>
      </c>
      <c r="AA13" t="n">
        <v>109.2335385432275</v>
      </c>
      <c r="AB13" t="n">
        <v>149.4581464783896</v>
      </c>
      <c r="AC13" t="n">
        <v>135.1940707443588</v>
      </c>
      <c r="AD13" t="n">
        <v>109233.5385432274</v>
      </c>
      <c r="AE13" t="n">
        <v>149458.1464783896</v>
      </c>
      <c r="AF13" t="n">
        <v>4.937758527831648e-06</v>
      </c>
      <c r="AG13" t="n">
        <v>0.4895833333333333</v>
      </c>
      <c r="AH13" t="n">
        <v>135194.0707443588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8.619</v>
      </c>
      <c r="E14" t="n">
        <v>11.6</v>
      </c>
      <c r="F14" t="n">
        <v>8.19</v>
      </c>
      <c r="G14" t="n">
        <v>25.85</v>
      </c>
      <c r="H14" t="n">
        <v>0.33</v>
      </c>
      <c r="I14" t="n">
        <v>19</v>
      </c>
      <c r="J14" t="n">
        <v>218.27</v>
      </c>
      <c r="K14" t="n">
        <v>56.13</v>
      </c>
      <c r="L14" t="n">
        <v>4</v>
      </c>
      <c r="M14" t="n">
        <v>17</v>
      </c>
      <c r="N14" t="n">
        <v>48.15</v>
      </c>
      <c r="O14" t="n">
        <v>27154.29</v>
      </c>
      <c r="P14" t="n">
        <v>99.51000000000001</v>
      </c>
      <c r="Q14" t="n">
        <v>1324.03</v>
      </c>
      <c r="R14" t="n">
        <v>37.45</v>
      </c>
      <c r="S14" t="n">
        <v>27.17</v>
      </c>
      <c r="T14" t="n">
        <v>5318.11</v>
      </c>
      <c r="U14" t="n">
        <v>0.73</v>
      </c>
      <c r="V14" t="n">
        <v>0.95</v>
      </c>
      <c r="W14" t="n">
        <v>0.14</v>
      </c>
      <c r="X14" t="n">
        <v>0.33</v>
      </c>
      <c r="Y14" t="n">
        <v>1</v>
      </c>
      <c r="Z14" t="n">
        <v>10</v>
      </c>
      <c r="AA14" t="n">
        <v>106.0194826496656</v>
      </c>
      <c r="AB14" t="n">
        <v>145.0605334106817</v>
      </c>
      <c r="AC14" t="n">
        <v>131.2161596957428</v>
      </c>
      <c r="AD14" t="n">
        <v>106019.4826496656</v>
      </c>
      <c r="AE14" t="n">
        <v>145060.5334106817</v>
      </c>
      <c r="AF14" t="n">
        <v>4.998712781613712e-06</v>
      </c>
      <c r="AG14" t="n">
        <v>0.4833333333333333</v>
      </c>
      <c r="AH14" t="n">
        <v>131216.1596957429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8.598699999999999</v>
      </c>
      <c r="E15" t="n">
        <v>11.63</v>
      </c>
      <c r="F15" t="n">
        <v>8.26</v>
      </c>
      <c r="G15" t="n">
        <v>27.52</v>
      </c>
      <c r="H15" t="n">
        <v>0.35</v>
      </c>
      <c r="I15" t="n">
        <v>18</v>
      </c>
      <c r="J15" t="n">
        <v>218.68</v>
      </c>
      <c r="K15" t="n">
        <v>56.13</v>
      </c>
      <c r="L15" t="n">
        <v>4.25</v>
      </c>
      <c r="M15" t="n">
        <v>16</v>
      </c>
      <c r="N15" t="n">
        <v>48.31</v>
      </c>
      <c r="O15" t="n">
        <v>27204.98</v>
      </c>
      <c r="P15" t="n">
        <v>98.84999999999999</v>
      </c>
      <c r="Q15" t="n">
        <v>1324.12</v>
      </c>
      <c r="R15" t="n">
        <v>40.5</v>
      </c>
      <c r="S15" t="n">
        <v>27.17</v>
      </c>
      <c r="T15" t="n">
        <v>6845.99</v>
      </c>
      <c r="U15" t="n">
        <v>0.67</v>
      </c>
      <c r="V15" t="n">
        <v>0.95</v>
      </c>
      <c r="W15" t="n">
        <v>0.13</v>
      </c>
      <c r="X15" t="n">
        <v>0.4</v>
      </c>
      <c r="Y15" t="n">
        <v>1</v>
      </c>
      <c r="Z15" t="n">
        <v>10</v>
      </c>
      <c r="AA15" t="n">
        <v>106.1722227289569</v>
      </c>
      <c r="AB15" t="n">
        <v>145.2695191255846</v>
      </c>
      <c r="AC15" t="n">
        <v>131.4052001073288</v>
      </c>
      <c r="AD15" t="n">
        <v>106172.2227289569</v>
      </c>
      <c r="AE15" t="n">
        <v>145269.5191255846</v>
      </c>
      <c r="AF15" t="n">
        <v>4.986939505193389e-06</v>
      </c>
      <c r="AG15" t="n">
        <v>0.4845833333333334</v>
      </c>
      <c r="AH15" t="n">
        <v>131405.2001073288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8.6799</v>
      </c>
      <c r="E16" t="n">
        <v>11.52</v>
      </c>
      <c r="F16" t="n">
        <v>8.19</v>
      </c>
      <c r="G16" t="n">
        <v>28.91</v>
      </c>
      <c r="H16" t="n">
        <v>0.36</v>
      </c>
      <c r="I16" t="n">
        <v>17</v>
      </c>
      <c r="J16" t="n">
        <v>219.09</v>
      </c>
      <c r="K16" t="n">
        <v>56.13</v>
      </c>
      <c r="L16" t="n">
        <v>4.5</v>
      </c>
      <c r="M16" t="n">
        <v>15</v>
      </c>
      <c r="N16" t="n">
        <v>48.47</v>
      </c>
      <c r="O16" t="n">
        <v>27255.72</v>
      </c>
      <c r="P16" t="n">
        <v>95.95999999999999</v>
      </c>
      <c r="Q16" t="n">
        <v>1323.94</v>
      </c>
      <c r="R16" t="n">
        <v>37.78</v>
      </c>
      <c r="S16" t="n">
        <v>27.17</v>
      </c>
      <c r="T16" t="n">
        <v>5495.29</v>
      </c>
      <c r="U16" t="n">
        <v>0.72</v>
      </c>
      <c r="V16" t="n">
        <v>0.95</v>
      </c>
      <c r="W16" t="n">
        <v>0.14</v>
      </c>
      <c r="X16" t="n">
        <v>0.34</v>
      </c>
      <c r="Y16" t="n">
        <v>1</v>
      </c>
      <c r="Z16" t="n">
        <v>10</v>
      </c>
      <c r="AA16" t="n">
        <v>103.0572945365463</v>
      </c>
      <c r="AB16" t="n">
        <v>141.0075369517975</v>
      </c>
      <c r="AC16" t="n">
        <v>127.549975530477</v>
      </c>
      <c r="AD16" t="n">
        <v>103057.2945365463</v>
      </c>
      <c r="AE16" t="n">
        <v>141007.5369517975</v>
      </c>
      <c r="AF16" t="n">
        <v>5.034032610874678e-06</v>
      </c>
      <c r="AG16" t="n">
        <v>0.48</v>
      </c>
      <c r="AH16" t="n">
        <v>127549.975530477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8.784599999999999</v>
      </c>
      <c r="E17" t="n">
        <v>11.38</v>
      </c>
      <c r="F17" t="n">
        <v>8.140000000000001</v>
      </c>
      <c r="G17" t="n">
        <v>32.55</v>
      </c>
      <c r="H17" t="n">
        <v>0.38</v>
      </c>
      <c r="I17" t="n">
        <v>15</v>
      </c>
      <c r="J17" t="n">
        <v>219.51</v>
      </c>
      <c r="K17" t="n">
        <v>56.13</v>
      </c>
      <c r="L17" t="n">
        <v>4.75</v>
      </c>
      <c r="M17" t="n">
        <v>13</v>
      </c>
      <c r="N17" t="n">
        <v>48.63</v>
      </c>
      <c r="O17" t="n">
        <v>27306.53</v>
      </c>
      <c r="P17" t="n">
        <v>92.78</v>
      </c>
      <c r="Q17" t="n">
        <v>1324.18</v>
      </c>
      <c r="R17" t="n">
        <v>36.11</v>
      </c>
      <c r="S17" t="n">
        <v>27.17</v>
      </c>
      <c r="T17" t="n">
        <v>4668.63</v>
      </c>
      <c r="U17" t="n">
        <v>0.75</v>
      </c>
      <c r="V17" t="n">
        <v>0.96</v>
      </c>
      <c r="W17" t="n">
        <v>0.13</v>
      </c>
      <c r="X17" t="n">
        <v>0.28</v>
      </c>
      <c r="Y17" t="n">
        <v>1</v>
      </c>
      <c r="Z17" t="n">
        <v>10</v>
      </c>
      <c r="AA17" t="n">
        <v>99.64480663143763</v>
      </c>
      <c r="AB17" t="n">
        <v>136.338420451689</v>
      </c>
      <c r="AC17" t="n">
        <v>123.3264729559912</v>
      </c>
      <c r="AD17" t="n">
        <v>99644.80663143763</v>
      </c>
      <c r="AE17" t="n">
        <v>136338.420451689</v>
      </c>
      <c r="AF17" t="n">
        <v>5.094754878914469e-06</v>
      </c>
      <c r="AG17" t="n">
        <v>0.4741666666666667</v>
      </c>
      <c r="AH17" t="n">
        <v>123326.4729559912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8.7843</v>
      </c>
      <c r="E18" t="n">
        <v>11.38</v>
      </c>
      <c r="F18" t="n">
        <v>8.140000000000001</v>
      </c>
      <c r="G18" t="n">
        <v>32.55</v>
      </c>
      <c r="H18" t="n">
        <v>0.4</v>
      </c>
      <c r="I18" t="n">
        <v>15</v>
      </c>
      <c r="J18" t="n">
        <v>219.92</v>
      </c>
      <c r="K18" t="n">
        <v>56.13</v>
      </c>
      <c r="L18" t="n">
        <v>5</v>
      </c>
      <c r="M18" t="n">
        <v>12</v>
      </c>
      <c r="N18" t="n">
        <v>48.79</v>
      </c>
      <c r="O18" t="n">
        <v>27357.39</v>
      </c>
      <c r="P18" t="n">
        <v>91.62</v>
      </c>
      <c r="Q18" t="n">
        <v>1324.01</v>
      </c>
      <c r="R18" t="n">
        <v>36.12</v>
      </c>
      <c r="S18" t="n">
        <v>27.17</v>
      </c>
      <c r="T18" t="n">
        <v>4672.88</v>
      </c>
      <c r="U18" t="n">
        <v>0.75</v>
      </c>
      <c r="V18" t="n">
        <v>0.96</v>
      </c>
      <c r="W18" t="n">
        <v>0.13</v>
      </c>
      <c r="X18" t="n">
        <v>0.28</v>
      </c>
      <c r="Y18" t="n">
        <v>1</v>
      </c>
      <c r="Z18" t="n">
        <v>10</v>
      </c>
      <c r="AA18" t="n">
        <v>98.92938767559765</v>
      </c>
      <c r="AB18" t="n">
        <v>135.3595526742524</v>
      </c>
      <c r="AC18" t="n">
        <v>122.4410269453833</v>
      </c>
      <c r="AD18" t="n">
        <v>98929.38767559765</v>
      </c>
      <c r="AE18" t="n">
        <v>135359.5526742524</v>
      </c>
      <c r="AF18" t="n">
        <v>5.094580889607766e-06</v>
      </c>
      <c r="AG18" t="n">
        <v>0.4741666666666667</v>
      </c>
      <c r="AH18" t="n">
        <v>122441.0269453833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8.827400000000001</v>
      </c>
      <c r="E19" t="n">
        <v>11.33</v>
      </c>
      <c r="F19" t="n">
        <v>8.119999999999999</v>
      </c>
      <c r="G19" t="n">
        <v>34.82</v>
      </c>
      <c r="H19" t="n">
        <v>0.42</v>
      </c>
      <c r="I19" t="n">
        <v>14</v>
      </c>
      <c r="J19" t="n">
        <v>220.33</v>
      </c>
      <c r="K19" t="n">
        <v>56.13</v>
      </c>
      <c r="L19" t="n">
        <v>5.25</v>
      </c>
      <c r="M19" t="n">
        <v>6</v>
      </c>
      <c r="N19" t="n">
        <v>48.95</v>
      </c>
      <c r="O19" t="n">
        <v>27408.3</v>
      </c>
      <c r="P19" t="n">
        <v>90.52</v>
      </c>
      <c r="Q19" t="n">
        <v>1324.08</v>
      </c>
      <c r="R19" t="n">
        <v>35.49</v>
      </c>
      <c r="S19" t="n">
        <v>27.17</v>
      </c>
      <c r="T19" t="n">
        <v>4361.07</v>
      </c>
      <c r="U19" t="n">
        <v>0.77</v>
      </c>
      <c r="V19" t="n">
        <v>0.96</v>
      </c>
      <c r="W19" t="n">
        <v>0.14</v>
      </c>
      <c r="X19" t="n">
        <v>0.27</v>
      </c>
      <c r="Y19" t="n">
        <v>1</v>
      </c>
      <c r="Z19" t="n">
        <v>10</v>
      </c>
      <c r="AA19" t="n">
        <v>97.68578407021658</v>
      </c>
      <c r="AB19" t="n">
        <v>133.6579993574519</v>
      </c>
      <c r="AC19" t="n">
        <v>120.9018674889926</v>
      </c>
      <c r="AD19" t="n">
        <v>97685.78407021658</v>
      </c>
      <c r="AE19" t="n">
        <v>133657.9993574519</v>
      </c>
      <c r="AF19" t="n">
        <v>5.119577353337612e-06</v>
      </c>
      <c r="AG19" t="n">
        <v>0.4720833333333334</v>
      </c>
      <c r="AH19" t="n">
        <v>120901.8674889926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8.8218</v>
      </c>
      <c r="E20" t="n">
        <v>11.34</v>
      </c>
      <c r="F20" t="n">
        <v>8.130000000000001</v>
      </c>
      <c r="G20" t="n">
        <v>34.85</v>
      </c>
      <c r="H20" t="n">
        <v>0.44</v>
      </c>
      <c r="I20" t="n">
        <v>14</v>
      </c>
      <c r="J20" t="n">
        <v>220.74</v>
      </c>
      <c r="K20" t="n">
        <v>56.13</v>
      </c>
      <c r="L20" t="n">
        <v>5.5</v>
      </c>
      <c r="M20" t="n">
        <v>1</v>
      </c>
      <c r="N20" t="n">
        <v>49.12</v>
      </c>
      <c r="O20" t="n">
        <v>27459.27</v>
      </c>
      <c r="P20" t="n">
        <v>89.02</v>
      </c>
      <c r="Q20" t="n">
        <v>1323.94</v>
      </c>
      <c r="R20" t="n">
        <v>35.51</v>
      </c>
      <c r="S20" t="n">
        <v>27.17</v>
      </c>
      <c r="T20" t="n">
        <v>4371.36</v>
      </c>
      <c r="U20" t="n">
        <v>0.77</v>
      </c>
      <c r="V20" t="n">
        <v>0.96</v>
      </c>
      <c r="W20" t="n">
        <v>0.15</v>
      </c>
      <c r="X20" t="n">
        <v>0.28</v>
      </c>
      <c r="Y20" t="n">
        <v>1</v>
      </c>
      <c r="Z20" t="n">
        <v>10</v>
      </c>
      <c r="AA20" t="n">
        <v>96.86775270032825</v>
      </c>
      <c r="AB20" t="n">
        <v>132.5387327481743</v>
      </c>
      <c r="AC20" t="n">
        <v>119.8894221140035</v>
      </c>
      <c r="AD20" t="n">
        <v>96867.75270032826</v>
      </c>
      <c r="AE20" t="n">
        <v>132538.7327481743</v>
      </c>
      <c r="AF20" t="n">
        <v>5.116329552945799e-06</v>
      </c>
      <c r="AG20" t="n">
        <v>0.4725</v>
      </c>
      <c r="AH20" t="n">
        <v>119889.4221140035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8.818099999999999</v>
      </c>
      <c r="E21" t="n">
        <v>11.34</v>
      </c>
      <c r="F21" t="n">
        <v>8.140000000000001</v>
      </c>
      <c r="G21" t="n">
        <v>34.87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0</v>
      </c>
      <c r="N21" t="n">
        <v>49.28</v>
      </c>
      <c r="O21" t="n">
        <v>27510.3</v>
      </c>
      <c r="P21" t="n">
        <v>89.19</v>
      </c>
      <c r="Q21" t="n">
        <v>1324</v>
      </c>
      <c r="R21" t="n">
        <v>35.63</v>
      </c>
      <c r="S21" t="n">
        <v>27.17</v>
      </c>
      <c r="T21" t="n">
        <v>4432.96</v>
      </c>
      <c r="U21" t="n">
        <v>0.76</v>
      </c>
      <c r="V21" t="n">
        <v>0.96</v>
      </c>
      <c r="W21" t="n">
        <v>0.15</v>
      </c>
      <c r="X21" t="n">
        <v>0.28</v>
      </c>
      <c r="Y21" t="n">
        <v>1</v>
      </c>
      <c r="Z21" t="n">
        <v>10</v>
      </c>
      <c r="AA21" t="n">
        <v>97.05574223040441</v>
      </c>
      <c r="AB21" t="n">
        <v>132.7959483167371</v>
      </c>
      <c r="AC21" t="n">
        <v>120.1220893897071</v>
      </c>
      <c r="AD21" t="n">
        <v>97055.7422304044</v>
      </c>
      <c r="AE21" t="n">
        <v>132795.948316737</v>
      </c>
      <c r="AF21" t="n">
        <v>5.11418368482978e-06</v>
      </c>
      <c r="AG21" t="n">
        <v>0.4725</v>
      </c>
      <c r="AH21" t="n">
        <v>120122.0893897071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4.6647</v>
      </c>
      <c r="E2" t="n">
        <v>21.44</v>
      </c>
      <c r="F2" t="n">
        <v>10.72</v>
      </c>
      <c r="G2" t="n">
        <v>4.63</v>
      </c>
      <c r="H2" t="n">
        <v>0.06</v>
      </c>
      <c r="I2" t="n">
        <v>139</v>
      </c>
      <c r="J2" t="n">
        <v>296.65</v>
      </c>
      <c r="K2" t="n">
        <v>61.82</v>
      </c>
      <c r="L2" t="n">
        <v>1</v>
      </c>
      <c r="M2" t="n">
        <v>137</v>
      </c>
      <c r="N2" t="n">
        <v>83.83</v>
      </c>
      <c r="O2" t="n">
        <v>36821.52</v>
      </c>
      <c r="P2" t="n">
        <v>191.57</v>
      </c>
      <c r="Q2" t="n">
        <v>1324.51</v>
      </c>
      <c r="R2" t="n">
        <v>117.01</v>
      </c>
      <c r="S2" t="n">
        <v>27.17</v>
      </c>
      <c r="T2" t="n">
        <v>44500.4</v>
      </c>
      <c r="U2" t="n">
        <v>0.23</v>
      </c>
      <c r="V2" t="n">
        <v>0.73</v>
      </c>
      <c r="W2" t="n">
        <v>0.33</v>
      </c>
      <c r="X2" t="n">
        <v>2.86</v>
      </c>
      <c r="Y2" t="n">
        <v>1</v>
      </c>
      <c r="Z2" t="n">
        <v>10</v>
      </c>
      <c r="AA2" t="n">
        <v>336.231047757964</v>
      </c>
      <c r="AB2" t="n">
        <v>460.046153009381</v>
      </c>
      <c r="AC2" t="n">
        <v>416.1399938449958</v>
      </c>
      <c r="AD2" t="n">
        <v>336231.047757964</v>
      </c>
      <c r="AE2" t="n">
        <v>460046.153009381</v>
      </c>
      <c r="AF2" t="n">
        <v>2.387217147541237e-06</v>
      </c>
      <c r="AG2" t="n">
        <v>0.8933333333333334</v>
      </c>
      <c r="AH2" t="n">
        <v>416139.9938449959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5.3548</v>
      </c>
      <c r="E3" t="n">
        <v>18.67</v>
      </c>
      <c r="F3" t="n">
        <v>9.960000000000001</v>
      </c>
      <c r="G3" t="n">
        <v>5.8</v>
      </c>
      <c r="H3" t="n">
        <v>0.07000000000000001</v>
      </c>
      <c r="I3" t="n">
        <v>103</v>
      </c>
      <c r="J3" t="n">
        <v>297.17</v>
      </c>
      <c r="K3" t="n">
        <v>61.82</v>
      </c>
      <c r="L3" t="n">
        <v>1.25</v>
      </c>
      <c r="M3" t="n">
        <v>101</v>
      </c>
      <c r="N3" t="n">
        <v>84.09999999999999</v>
      </c>
      <c r="O3" t="n">
        <v>36885.7</v>
      </c>
      <c r="P3" t="n">
        <v>176.83</v>
      </c>
      <c r="Q3" t="n">
        <v>1324.5</v>
      </c>
      <c r="R3" t="n">
        <v>93.26000000000001</v>
      </c>
      <c r="S3" t="n">
        <v>27.17</v>
      </c>
      <c r="T3" t="n">
        <v>32801.32</v>
      </c>
      <c r="U3" t="n">
        <v>0.29</v>
      </c>
      <c r="V3" t="n">
        <v>0.78</v>
      </c>
      <c r="W3" t="n">
        <v>0.27</v>
      </c>
      <c r="X3" t="n">
        <v>2.1</v>
      </c>
      <c r="Y3" t="n">
        <v>1</v>
      </c>
      <c r="Z3" t="n">
        <v>10</v>
      </c>
      <c r="AA3" t="n">
        <v>271.7049642116426</v>
      </c>
      <c r="AB3" t="n">
        <v>371.7587188114072</v>
      </c>
      <c r="AC3" t="n">
        <v>336.2785884546846</v>
      </c>
      <c r="AD3" t="n">
        <v>271704.9642116426</v>
      </c>
      <c r="AE3" t="n">
        <v>371758.7188114072</v>
      </c>
      <c r="AF3" t="n">
        <v>2.74038424371424e-06</v>
      </c>
      <c r="AG3" t="n">
        <v>0.7779166666666667</v>
      </c>
      <c r="AH3" t="n">
        <v>336278.5884546846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5.8887</v>
      </c>
      <c r="E4" t="n">
        <v>16.98</v>
      </c>
      <c r="F4" t="n">
        <v>9.48</v>
      </c>
      <c r="G4" t="n">
        <v>7.03</v>
      </c>
      <c r="H4" t="n">
        <v>0.09</v>
      </c>
      <c r="I4" t="n">
        <v>81</v>
      </c>
      <c r="J4" t="n">
        <v>297.7</v>
      </c>
      <c r="K4" t="n">
        <v>61.82</v>
      </c>
      <c r="L4" t="n">
        <v>1.5</v>
      </c>
      <c r="M4" t="n">
        <v>79</v>
      </c>
      <c r="N4" t="n">
        <v>84.37</v>
      </c>
      <c r="O4" t="n">
        <v>36949.99</v>
      </c>
      <c r="P4" t="n">
        <v>167.45</v>
      </c>
      <c r="Q4" t="n">
        <v>1324.5</v>
      </c>
      <c r="R4" t="n">
        <v>78.02</v>
      </c>
      <c r="S4" t="n">
        <v>27.17</v>
      </c>
      <c r="T4" t="n">
        <v>25291.02</v>
      </c>
      <c r="U4" t="n">
        <v>0.35</v>
      </c>
      <c r="V4" t="n">
        <v>0.82</v>
      </c>
      <c r="W4" t="n">
        <v>0.24</v>
      </c>
      <c r="X4" t="n">
        <v>1.63</v>
      </c>
      <c r="Y4" t="n">
        <v>1</v>
      </c>
      <c r="Z4" t="n">
        <v>10</v>
      </c>
      <c r="AA4" t="n">
        <v>234.853997186968</v>
      </c>
      <c r="AB4" t="n">
        <v>321.3375999781709</v>
      </c>
      <c r="AC4" t="n">
        <v>290.6695904365038</v>
      </c>
      <c r="AD4" t="n">
        <v>234853.997186968</v>
      </c>
      <c r="AE4" t="n">
        <v>321337.5999781709</v>
      </c>
      <c r="AF4" t="n">
        <v>3.013614083805192e-06</v>
      </c>
      <c r="AG4" t="n">
        <v>0.7075</v>
      </c>
      <c r="AH4" t="n">
        <v>290669.5904365038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6.2886</v>
      </c>
      <c r="E5" t="n">
        <v>15.9</v>
      </c>
      <c r="F5" t="n">
        <v>9.18</v>
      </c>
      <c r="G5" t="n">
        <v>8.220000000000001</v>
      </c>
      <c r="H5" t="n">
        <v>0.1</v>
      </c>
      <c r="I5" t="n">
        <v>67</v>
      </c>
      <c r="J5" t="n">
        <v>298.22</v>
      </c>
      <c r="K5" t="n">
        <v>61.82</v>
      </c>
      <c r="L5" t="n">
        <v>1.75</v>
      </c>
      <c r="M5" t="n">
        <v>65</v>
      </c>
      <c r="N5" t="n">
        <v>84.65000000000001</v>
      </c>
      <c r="O5" t="n">
        <v>37014.39</v>
      </c>
      <c r="P5" t="n">
        <v>161.13</v>
      </c>
      <c r="Q5" t="n">
        <v>1324.29</v>
      </c>
      <c r="R5" t="n">
        <v>68.56999999999999</v>
      </c>
      <c r="S5" t="n">
        <v>27.17</v>
      </c>
      <c r="T5" t="n">
        <v>20639.51</v>
      </c>
      <c r="U5" t="n">
        <v>0.4</v>
      </c>
      <c r="V5" t="n">
        <v>0.85</v>
      </c>
      <c r="W5" t="n">
        <v>0.22</v>
      </c>
      <c r="X5" t="n">
        <v>1.33</v>
      </c>
      <c r="Y5" t="n">
        <v>1</v>
      </c>
      <c r="Z5" t="n">
        <v>10</v>
      </c>
      <c r="AA5" t="n">
        <v>212.3840343839337</v>
      </c>
      <c r="AB5" t="n">
        <v>290.5932055662786</v>
      </c>
      <c r="AC5" t="n">
        <v>262.8593978772442</v>
      </c>
      <c r="AD5" t="n">
        <v>212384.0343839337</v>
      </c>
      <c r="AE5" t="n">
        <v>290593.2055662787</v>
      </c>
      <c r="AF5" t="n">
        <v>3.21826778871692e-06</v>
      </c>
      <c r="AG5" t="n">
        <v>0.6625</v>
      </c>
      <c r="AH5" t="n">
        <v>262859.3978772442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6.5656</v>
      </c>
      <c r="E6" t="n">
        <v>15.23</v>
      </c>
      <c r="F6" t="n">
        <v>9.01</v>
      </c>
      <c r="G6" t="n">
        <v>9.32</v>
      </c>
      <c r="H6" t="n">
        <v>0.12</v>
      </c>
      <c r="I6" t="n">
        <v>58</v>
      </c>
      <c r="J6" t="n">
        <v>298.74</v>
      </c>
      <c r="K6" t="n">
        <v>61.82</v>
      </c>
      <c r="L6" t="n">
        <v>2</v>
      </c>
      <c r="M6" t="n">
        <v>56</v>
      </c>
      <c r="N6" t="n">
        <v>84.92</v>
      </c>
      <c r="O6" t="n">
        <v>37078.91</v>
      </c>
      <c r="P6" t="n">
        <v>157.19</v>
      </c>
      <c r="Q6" t="n">
        <v>1324.34</v>
      </c>
      <c r="R6" t="n">
        <v>63.38</v>
      </c>
      <c r="S6" t="n">
        <v>27.17</v>
      </c>
      <c r="T6" t="n">
        <v>18087.1</v>
      </c>
      <c r="U6" t="n">
        <v>0.43</v>
      </c>
      <c r="V6" t="n">
        <v>0.87</v>
      </c>
      <c r="W6" t="n">
        <v>0.2</v>
      </c>
      <c r="X6" t="n">
        <v>1.16</v>
      </c>
      <c r="Y6" t="n">
        <v>1</v>
      </c>
      <c r="Z6" t="n">
        <v>10</v>
      </c>
      <c r="AA6" t="n">
        <v>199.0451193260741</v>
      </c>
      <c r="AB6" t="n">
        <v>272.3423135127243</v>
      </c>
      <c r="AC6" t="n">
        <v>246.3503453459874</v>
      </c>
      <c r="AD6" t="n">
        <v>199045.1193260741</v>
      </c>
      <c r="AE6" t="n">
        <v>272342.3135127243</v>
      </c>
      <c r="AF6" t="n">
        <v>3.360025918900839e-06</v>
      </c>
      <c r="AG6" t="n">
        <v>0.6345833333333334</v>
      </c>
      <c r="AH6" t="n">
        <v>246350.3453459874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6.8433</v>
      </c>
      <c r="E7" t="n">
        <v>14.61</v>
      </c>
      <c r="F7" t="n">
        <v>8.84</v>
      </c>
      <c r="G7" t="n">
        <v>10.61</v>
      </c>
      <c r="H7" t="n">
        <v>0.13</v>
      </c>
      <c r="I7" t="n">
        <v>50</v>
      </c>
      <c r="J7" t="n">
        <v>299.26</v>
      </c>
      <c r="K7" t="n">
        <v>61.82</v>
      </c>
      <c r="L7" t="n">
        <v>2.25</v>
      </c>
      <c r="M7" t="n">
        <v>48</v>
      </c>
      <c r="N7" t="n">
        <v>85.19</v>
      </c>
      <c r="O7" t="n">
        <v>37143.54</v>
      </c>
      <c r="P7" t="n">
        <v>153.19</v>
      </c>
      <c r="Q7" t="n">
        <v>1324.16</v>
      </c>
      <c r="R7" t="n">
        <v>58.03</v>
      </c>
      <c r="S7" t="n">
        <v>27.17</v>
      </c>
      <c r="T7" t="n">
        <v>15455.35</v>
      </c>
      <c r="U7" t="n">
        <v>0.47</v>
      </c>
      <c r="V7" t="n">
        <v>0.88</v>
      </c>
      <c r="W7" t="n">
        <v>0.18</v>
      </c>
      <c r="X7" t="n">
        <v>0.98</v>
      </c>
      <c r="Y7" t="n">
        <v>1</v>
      </c>
      <c r="Z7" t="n">
        <v>10</v>
      </c>
      <c r="AA7" t="n">
        <v>186.7183221939634</v>
      </c>
      <c r="AB7" t="n">
        <v>255.4762458566702</v>
      </c>
      <c r="AC7" t="n">
        <v>231.0939515153471</v>
      </c>
      <c r="AD7" t="n">
        <v>186718.3221939634</v>
      </c>
      <c r="AE7" t="n">
        <v>255476.2458566702</v>
      </c>
      <c r="AF7" t="n">
        <v>3.502142282626738e-06</v>
      </c>
      <c r="AG7" t="n">
        <v>0.60875</v>
      </c>
      <c r="AH7" t="n">
        <v>231093.9515153471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7.0695</v>
      </c>
      <c r="E8" t="n">
        <v>14.15</v>
      </c>
      <c r="F8" t="n">
        <v>8.699999999999999</v>
      </c>
      <c r="G8" t="n">
        <v>11.87</v>
      </c>
      <c r="H8" t="n">
        <v>0.15</v>
      </c>
      <c r="I8" t="n">
        <v>44</v>
      </c>
      <c r="J8" t="n">
        <v>299.79</v>
      </c>
      <c r="K8" t="n">
        <v>61.82</v>
      </c>
      <c r="L8" t="n">
        <v>2.5</v>
      </c>
      <c r="M8" t="n">
        <v>42</v>
      </c>
      <c r="N8" t="n">
        <v>85.47</v>
      </c>
      <c r="O8" t="n">
        <v>37208.42</v>
      </c>
      <c r="P8" t="n">
        <v>149.89</v>
      </c>
      <c r="Q8" t="n">
        <v>1324.12</v>
      </c>
      <c r="R8" t="n">
        <v>53.62</v>
      </c>
      <c r="S8" t="n">
        <v>27.17</v>
      </c>
      <c r="T8" t="n">
        <v>13277.41</v>
      </c>
      <c r="U8" t="n">
        <v>0.51</v>
      </c>
      <c r="V8" t="n">
        <v>0.9</v>
      </c>
      <c r="W8" t="n">
        <v>0.18</v>
      </c>
      <c r="X8" t="n">
        <v>0.85</v>
      </c>
      <c r="Y8" t="n">
        <v>1</v>
      </c>
      <c r="Z8" t="n">
        <v>10</v>
      </c>
      <c r="AA8" t="n">
        <v>177.3551196085087</v>
      </c>
      <c r="AB8" t="n">
        <v>242.6650990039128</v>
      </c>
      <c r="AC8" t="n">
        <v>219.5054825376552</v>
      </c>
      <c r="AD8" t="n">
        <v>177355.1196085087</v>
      </c>
      <c r="AE8" t="n">
        <v>242665.0990039129</v>
      </c>
      <c r="AF8" t="n">
        <v>3.61790289290689e-06</v>
      </c>
      <c r="AG8" t="n">
        <v>0.5895833333333333</v>
      </c>
      <c r="AH8" t="n">
        <v>219505.4825376552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7.2301</v>
      </c>
      <c r="E9" t="n">
        <v>13.83</v>
      </c>
      <c r="F9" t="n">
        <v>8.609999999999999</v>
      </c>
      <c r="G9" t="n">
        <v>12.92</v>
      </c>
      <c r="H9" t="n">
        <v>0.16</v>
      </c>
      <c r="I9" t="n">
        <v>40</v>
      </c>
      <c r="J9" t="n">
        <v>300.32</v>
      </c>
      <c r="K9" t="n">
        <v>61.82</v>
      </c>
      <c r="L9" t="n">
        <v>2.75</v>
      </c>
      <c r="M9" t="n">
        <v>38</v>
      </c>
      <c r="N9" t="n">
        <v>85.73999999999999</v>
      </c>
      <c r="O9" t="n">
        <v>37273.29</v>
      </c>
      <c r="P9" t="n">
        <v>147.4</v>
      </c>
      <c r="Q9" t="n">
        <v>1324.05</v>
      </c>
      <c r="R9" t="n">
        <v>50.79</v>
      </c>
      <c r="S9" t="n">
        <v>27.17</v>
      </c>
      <c r="T9" t="n">
        <v>11881.78</v>
      </c>
      <c r="U9" t="n">
        <v>0.54</v>
      </c>
      <c r="V9" t="n">
        <v>0.91</v>
      </c>
      <c r="W9" t="n">
        <v>0.17</v>
      </c>
      <c r="X9" t="n">
        <v>0.76</v>
      </c>
      <c r="Y9" t="n">
        <v>1</v>
      </c>
      <c r="Z9" t="n">
        <v>10</v>
      </c>
      <c r="AA9" t="n">
        <v>171.0059779630888</v>
      </c>
      <c r="AB9" t="n">
        <v>233.9779233002932</v>
      </c>
      <c r="AC9" t="n">
        <v>211.6473986906586</v>
      </c>
      <c r="AD9" t="n">
        <v>171005.9779630888</v>
      </c>
      <c r="AE9" t="n">
        <v>233977.9233002932</v>
      </c>
      <c r="AF9" t="n">
        <v>3.700091902681393e-06</v>
      </c>
      <c r="AG9" t="n">
        <v>0.57625</v>
      </c>
      <c r="AH9" t="n">
        <v>211647.3986906586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7.4306</v>
      </c>
      <c r="E10" t="n">
        <v>13.46</v>
      </c>
      <c r="F10" t="n">
        <v>8.460000000000001</v>
      </c>
      <c r="G10" t="n">
        <v>14.1</v>
      </c>
      <c r="H10" t="n">
        <v>0.18</v>
      </c>
      <c r="I10" t="n">
        <v>36</v>
      </c>
      <c r="J10" t="n">
        <v>300.84</v>
      </c>
      <c r="K10" t="n">
        <v>61.82</v>
      </c>
      <c r="L10" t="n">
        <v>3</v>
      </c>
      <c r="M10" t="n">
        <v>34</v>
      </c>
      <c r="N10" t="n">
        <v>86.02</v>
      </c>
      <c r="O10" t="n">
        <v>37338.27</v>
      </c>
      <c r="P10" t="n">
        <v>143.55</v>
      </c>
      <c r="Q10" t="n">
        <v>1324.17</v>
      </c>
      <c r="R10" t="n">
        <v>46.02</v>
      </c>
      <c r="S10" t="n">
        <v>27.17</v>
      </c>
      <c r="T10" t="n">
        <v>9520.120000000001</v>
      </c>
      <c r="U10" t="n">
        <v>0.59</v>
      </c>
      <c r="V10" t="n">
        <v>0.92</v>
      </c>
      <c r="W10" t="n">
        <v>0.15</v>
      </c>
      <c r="X10" t="n">
        <v>0.61</v>
      </c>
      <c r="Y10" t="n">
        <v>1</v>
      </c>
      <c r="Z10" t="n">
        <v>10</v>
      </c>
      <c r="AA10" t="n">
        <v>162.6992086250847</v>
      </c>
      <c r="AB10" t="n">
        <v>222.6122350232426</v>
      </c>
      <c r="AC10" t="n">
        <v>201.3664357509224</v>
      </c>
      <c r="AD10" t="n">
        <v>162699.2086250847</v>
      </c>
      <c r="AE10" t="n">
        <v>222612.2350232426</v>
      </c>
      <c r="AF10" t="n">
        <v>3.802700224348814e-06</v>
      </c>
      <c r="AG10" t="n">
        <v>0.5608333333333334</v>
      </c>
      <c r="AH10" t="n">
        <v>201366.4357509224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7.4004</v>
      </c>
      <c r="E11" t="n">
        <v>13.51</v>
      </c>
      <c r="F11" t="n">
        <v>8.630000000000001</v>
      </c>
      <c r="G11" t="n">
        <v>15.22</v>
      </c>
      <c r="H11" t="n">
        <v>0.19</v>
      </c>
      <c r="I11" t="n">
        <v>34</v>
      </c>
      <c r="J11" t="n">
        <v>301.37</v>
      </c>
      <c r="K11" t="n">
        <v>61.82</v>
      </c>
      <c r="L11" t="n">
        <v>3.25</v>
      </c>
      <c r="M11" t="n">
        <v>32</v>
      </c>
      <c r="N11" t="n">
        <v>86.3</v>
      </c>
      <c r="O11" t="n">
        <v>37403.38</v>
      </c>
      <c r="P11" t="n">
        <v>145.81</v>
      </c>
      <c r="Q11" t="n">
        <v>1324.06</v>
      </c>
      <c r="R11" t="n">
        <v>52.12</v>
      </c>
      <c r="S11" t="n">
        <v>27.17</v>
      </c>
      <c r="T11" t="n">
        <v>12576.46</v>
      </c>
      <c r="U11" t="n">
        <v>0.52</v>
      </c>
      <c r="V11" t="n">
        <v>0.9</v>
      </c>
      <c r="W11" t="n">
        <v>0.16</v>
      </c>
      <c r="X11" t="n">
        <v>0.77</v>
      </c>
      <c r="Y11" t="n">
        <v>1</v>
      </c>
      <c r="Z11" t="n">
        <v>10</v>
      </c>
      <c r="AA11" t="n">
        <v>166.0464002012178</v>
      </c>
      <c r="AB11" t="n">
        <v>227.192010205376</v>
      </c>
      <c r="AC11" t="n">
        <v>205.5091236174293</v>
      </c>
      <c r="AD11" t="n">
        <v>166046.4002012178</v>
      </c>
      <c r="AE11" t="n">
        <v>227192.010205376</v>
      </c>
      <c r="AF11" t="n">
        <v>3.787245005823347e-06</v>
      </c>
      <c r="AG11" t="n">
        <v>0.5629166666666666</v>
      </c>
      <c r="AH11" t="n">
        <v>205509.1236174293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7.6242</v>
      </c>
      <c r="E12" t="n">
        <v>13.12</v>
      </c>
      <c r="F12" t="n">
        <v>8.449999999999999</v>
      </c>
      <c r="G12" t="n">
        <v>16.9</v>
      </c>
      <c r="H12" t="n">
        <v>0.21</v>
      </c>
      <c r="I12" t="n">
        <v>30</v>
      </c>
      <c r="J12" t="n">
        <v>301.9</v>
      </c>
      <c r="K12" t="n">
        <v>61.82</v>
      </c>
      <c r="L12" t="n">
        <v>3.5</v>
      </c>
      <c r="M12" t="n">
        <v>28</v>
      </c>
      <c r="N12" t="n">
        <v>86.58</v>
      </c>
      <c r="O12" t="n">
        <v>37468.6</v>
      </c>
      <c r="P12" t="n">
        <v>141.72</v>
      </c>
      <c r="Q12" t="n">
        <v>1324.26</v>
      </c>
      <c r="R12" t="n">
        <v>46.01</v>
      </c>
      <c r="S12" t="n">
        <v>27.17</v>
      </c>
      <c r="T12" t="n">
        <v>9540.66</v>
      </c>
      <c r="U12" t="n">
        <v>0.59</v>
      </c>
      <c r="V12" t="n">
        <v>0.92</v>
      </c>
      <c r="W12" t="n">
        <v>0.15</v>
      </c>
      <c r="X12" t="n">
        <v>0.6</v>
      </c>
      <c r="Y12" t="n">
        <v>1</v>
      </c>
      <c r="Z12" t="n">
        <v>10</v>
      </c>
      <c r="AA12" t="n">
        <v>157.2309084392315</v>
      </c>
      <c r="AB12" t="n">
        <v>215.1302654645839</v>
      </c>
      <c r="AC12" t="n">
        <v>194.5985348659296</v>
      </c>
      <c r="AD12" t="n">
        <v>157230.9084392315</v>
      </c>
      <c r="AE12" t="n">
        <v>215130.2654645839</v>
      </c>
      <c r="AF12" t="n">
        <v>3.901777386816708e-06</v>
      </c>
      <c r="AG12" t="n">
        <v>0.5466666666666666</v>
      </c>
      <c r="AH12" t="n">
        <v>194598.5348659296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7.7149</v>
      </c>
      <c r="E13" t="n">
        <v>12.96</v>
      </c>
      <c r="F13" t="n">
        <v>8.41</v>
      </c>
      <c r="G13" t="n">
        <v>18.02</v>
      </c>
      <c r="H13" t="n">
        <v>0.22</v>
      </c>
      <c r="I13" t="n">
        <v>28</v>
      </c>
      <c r="J13" t="n">
        <v>302.43</v>
      </c>
      <c r="K13" t="n">
        <v>61.82</v>
      </c>
      <c r="L13" t="n">
        <v>3.75</v>
      </c>
      <c r="M13" t="n">
        <v>26</v>
      </c>
      <c r="N13" t="n">
        <v>86.86</v>
      </c>
      <c r="O13" t="n">
        <v>37533.94</v>
      </c>
      <c r="P13" t="n">
        <v>140.17</v>
      </c>
      <c r="Q13" t="n">
        <v>1324.03</v>
      </c>
      <c r="R13" t="n">
        <v>44.64</v>
      </c>
      <c r="S13" t="n">
        <v>27.17</v>
      </c>
      <c r="T13" t="n">
        <v>8868.280000000001</v>
      </c>
      <c r="U13" t="n">
        <v>0.61</v>
      </c>
      <c r="V13" t="n">
        <v>0.93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154.0673582117781</v>
      </c>
      <c r="AB13" t="n">
        <v>210.8017564773982</v>
      </c>
      <c r="AC13" t="n">
        <v>190.683132701379</v>
      </c>
      <c r="AD13" t="n">
        <v>154067.3582117781</v>
      </c>
      <c r="AE13" t="n">
        <v>210801.7564773982</v>
      </c>
      <c r="AF13" t="n">
        <v>3.948194218613391e-06</v>
      </c>
      <c r="AG13" t="n">
        <v>0.54</v>
      </c>
      <c r="AH13" t="n">
        <v>190683.132701379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7.8066</v>
      </c>
      <c r="E14" t="n">
        <v>12.81</v>
      </c>
      <c r="F14" t="n">
        <v>8.369999999999999</v>
      </c>
      <c r="G14" t="n">
        <v>19.31</v>
      </c>
      <c r="H14" t="n">
        <v>0.24</v>
      </c>
      <c r="I14" t="n">
        <v>26</v>
      </c>
      <c r="J14" t="n">
        <v>302.96</v>
      </c>
      <c r="K14" t="n">
        <v>61.82</v>
      </c>
      <c r="L14" t="n">
        <v>4</v>
      </c>
      <c r="M14" t="n">
        <v>24</v>
      </c>
      <c r="N14" t="n">
        <v>87.14</v>
      </c>
      <c r="O14" t="n">
        <v>37599.4</v>
      </c>
      <c r="P14" t="n">
        <v>138.54</v>
      </c>
      <c r="Q14" t="n">
        <v>1324.03</v>
      </c>
      <c r="R14" t="n">
        <v>43.34</v>
      </c>
      <c r="S14" t="n">
        <v>27.17</v>
      </c>
      <c r="T14" t="n">
        <v>8230.27</v>
      </c>
      <c r="U14" t="n">
        <v>0.63</v>
      </c>
      <c r="V14" t="n">
        <v>0.93</v>
      </c>
      <c r="W14" t="n">
        <v>0.15</v>
      </c>
      <c r="X14" t="n">
        <v>0.51</v>
      </c>
      <c r="Y14" t="n">
        <v>1</v>
      </c>
      <c r="Z14" t="n">
        <v>10</v>
      </c>
      <c r="AA14" t="n">
        <v>150.9056286414612</v>
      </c>
      <c r="AB14" t="n">
        <v>206.4757385936288</v>
      </c>
      <c r="AC14" t="n">
        <v>186.7699838928309</v>
      </c>
      <c r="AD14" t="n">
        <v>150905.6286414613</v>
      </c>
      <c r="AE14" t="n">
        <v>206475.7385936288</v>
      </c>
      <c r="AF14" t="n">
        <v>3.995122812612906e-06</v>
      </c>
      <c r="AG14" t="n">
        <v>0.5337500000000001</v>
      </c>
      <c r="AH14" t="n">
        <v>186769.9838928309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7.9083</v>
      </c>
      <c r="E15" t="n">
        <v>12.64</v>
      </c>
      <c r="F15" t="n">
        <v>8.31</v>
      </c>
      <c r="G15" t="n">
        <v>20.79</v>
      </c>
      <c r="H15" t="n">
        <v>0.25</v>
      </c>
      <c r="I15" t="n">
        <v>24</v>
      </c>
      <c r="J15" t="n">
        <v>303.49</v>
      </c>
      <c r="K15" t="n">
        <v>61.82</v>
      </c>
      <c r="L15" t="n">
        <v>4.25</v>
      </c>
      <c r="M15" t="n">
        <v>22</v>
      </c>
      <c r="N15" t="n">
        <v>87.42</v>
      </c>
      <c r="O15" t="n">
        <v>37664.98</v>
      </c>
      <c r="P15" t="n">
        <v>136.49</v>
      </c>
      <c r="Q15" t="n">
        <v>1323.99</v>
      </c>
      <c r="R15" t="n">
        <v>41.59</v>
      </c>
      <c r="S15" t="n">
        <v>27.17</v>
      </c>
      <c r="T15" t="n">
        <v>7365.01</v>
      </c>
      <c r="U15" t="n">
        <v>0.65</v>
      </c>
      <c r="V15" t="n">
        <v>0.9399999999999999</v>
      </c>
      <c r="W15" t="n">
        <v>0.15</v>
      </c>
      <c r="X15" t="n">
        <v>0.46</v>
      </c>
      <c r="Y15" t="n">
        <v>1</v>
      </c>
      <c r="Z15" t="n">
        <v>10</v>
      </c>
      <c r="AA15" t="n">
        <v>147.2265125670117</v>
      </c>
      <c r="AB15" t="n">
        <v>201.4418096694235</v>
      </c>
      <c r="AC15" t="n">
        <v>182.2164860799865</v>
      </c>
      <c r="AD15" t="n">
        <v>147226.5125670117</v>
      </c>
      <c r="AE15" t="n">
        <v>201441.8096694235</v>
      </c>
      <c r="AF15" t="n">
        <v>4.047169028640718e-06</v>
      </c>
      <c r="AG15" t="n">
        <v>0.5266666666666667</v>
      </c>
      <c r="AH15" t="n">
        <v>182216.4860799865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7.9546</v>
      </c>
      <c r="E16" t="n">
        <v>12.57</v>
      </c>
      <c r="F16" t="n">
        <v>8.300000000000001</v>
      </c>
      <c r="G16" t="n">
        <v>21.64</v>
      </c>
      <c r="H16" t="n">
        <v>0.26</v>
      </c>
      <c r="I16" t="n">
        <v>23</v>
      </c>
      <c r="J16" t="n">
        <v>304.03</v>
      </c>
      <c r="K16" t="n">
        <v>61.82</v>
      </c>
      <c r="L16" t="n">
        <v>4.5</v>
      </c>
      <c r="M16" t="n">
        <v>21</v>
      </c>
      <c r="N16" t="n">
        <v>87.7</v>
      </c>
      <c r="O16" t="n">
        <v>37730.68</v>
      </c>
      <c r="P16" t="n">
        <v>135.46</v>
      </c>
      <c r="Q16" t="n">
        <v>1324.02</v>
      </c>
      <c r="R16" t="n">
        <v>41.02</v>
      </c>
      <c r="S16" t="n">
        <v>27.17</v>
      </c>
      <c r="T16" t="n">
        <v>7080.78</v>
      </c>
      <c r="U16" t="n">
        <v>0.66</v>
      </c>
      <c r="V16" t="n">
        <v>0.9399999999999999</v>
      </c>
      <c r="W16" t="n">
        <v>0.15</v>
      </c>
      <c r="X16" t="n">
        <v>0.44</v>
      </c>
      <c r="Y16" t="n">
        <v>1</v>
      </c>
      <c r="Z16" t="n">
        <v>10</v>
      </c>
      <c r="AA16" t="n">
        <v>145.6164008079547</v>
      </c>
      <c r="AB16" t="n">
        <v>199.2387837275654</v>
      </c>
      <c r="AC16" t="n">
        <v>180.2237138420523</v>
      </c>
      <c r="AD16" t="n">
        <v>145616.4008079547</v>
      </c>
      <c r="AE16" t="n">
        <v>199238.7837275654</v>
      </c>
      <c r="AF16" t="n">
        <v>4.07086361863175e-06</v>
      </c>
      <c r="AG16" t="n">
        <v>0.52375</v>
      </c>
      <c r="AH16" t="n">
        <v>180223.7138420523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7.9998</v>
      </c>
      <c r="E17" t="n">
        <v>12.5</v>
      </c>
      <c r="F17" t="n">
        <v>8.279999999999999</v>
      </c>
      <c r="G17" t="n">
        <v>22.58</v>
      </c>
      <c r="H17" t="n">
        <v>0.28</v>
      </c>
      <c r="I17" t="n">
        <v>22</v>
      </c>
      <c r="J17" t="n">
        <v>304.56</v>
      </c>
      <c r="K17" t="n">
        <v>61.82</v>
      </c>
      <c r="L17" t="n">
        <v>4.75</v>
      </c>
      <c r="M17" t="n">
        <v>20</v>
      </c>
      <c r="N17" t="n">
        <v>87.98999999999999</v>
      </c>
      <c r="O17" t="n">
        <v>37796.51</v>
      </c>
      <c r="P17" t="n">
        <v>134.24</v>
      </c>
      <c r="Q17" t="n">
        <v>1323.94</v>
      </c>
      <c r="R17" t="n">
        <v>40.65</v>
      </c>
      <c r="S17" t="n">
        <v>27.17</v>
      </c>
      <c r="T17" t="n">
        <v>6903.87</v>
      </c>
      <c r="U17" t="n">
        <v>0.67</v>
      </c>
      <c r="V17" t="n">
        <v>0.9399999999999999</v>
      </c>
      <c r="W17" t="n">
        <v>0.14</v>
      </c>
      <c r="X17" t="n">
        <v>0.43</v>
      </c>
      <c r="Y17" t="n">
        <v>1</v>
      </c>
      <c r="Z17" t="n">
        <v>10</v>
      </c>
      <c r="AA17" t="n">
        <v>143.858361015524</v>
      </c>
      <c r="AB17" t="n">
        <v>196.833356124321</v>
      </c>
      <c r="AC17" t="n">
        <v>178.047856873222</v>
      </c>
      <c r="AD17" t="n">
        <v>143858.361015524</v>
      </c>
      <c r="AE17" t="n">
        <v>196833.356124321</v>
      </c>
      <c r="AF17" t="n">
        <v>4.093995270199666e-06</v>
      </c>
      <c r="AG17" t="n">
        <v>0.5208333333333334</v>
      </c>
      <c r="AH17" t="n">
        <v>178047.856873222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8.1076</v>
      </c>
      <c r="E18" t="n">
        <v>12.33</v>
      </c>
      <c r="F18" t="n">
        <v>8.23</v>
      </c>
      <c r="G18" t="n">
        <v>24.68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132.27</v>
      </c>
      <c r="Q18" t="n">
        <v>1324.19</v>
      </c>
      <c r="R18" t="n">
        <v>38.73</v>
      </c>
      <c r="S18" t="n">
        <v>27.17</v>
      </c>
      <c r="T18" t="n">
        <v>5952.57</v>
      </c>
      <c r="U18" t="n">
        <v>0.7</v>
      </c>
      <c r="V18" t="n">
        <v>0.95</v>
      </c>
      <c r="W18" t="n">
        <v>0.14</v>
      </c>
      <c r="X18" t="n">
        <v>0.37</v>
      </c>
      <c r="Y18" t="n">
        <v>1</v>
      </c>
      <c r="Z18" t="n">
        <v>10</v>
      </c>
      <c r="AA18" t="n">
        <v>140.3600862274577</v>
      </c>
      <c r="AB18" t="n">
        <v>192.0468622262999</v>
      </c>
      <c r="AC18" t="n">
        <v>173.71817923494</v>
      </c>
      <c r="AD18" t="n">
        <v>140360.0862274577</v>
      </c>
      <c r="AE18" t="n">
        <v>192046.8622262999</v>
      </c>
      <c r="AF18" t="n">
        <v>4.149163235664744e-06</v>
      </c>
      <c r="AG18" t="n">
        <v>0.51375</v>
      </c>
      <c r="AH18" t="n">
        <v>173718.17923494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8.167899999999999</v>
      </c>
      <c r="E19" t="n">
        <v>12.24</v>
      </c>
      <c r="F19" t="n">
        <v>8.19</v>
      </c>
      <c r="G19" t="n">
        <v>25.86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130.69</v>
      </c>
      <c r="Q19" t="n">
        <v>1323.94</v>
      </c>
      <c r="R19" t="n">
        <v>37.66</v>
      </c>
      <c r="S19" t="n">
        <v>27.17</v>
      </c>
      <c r="T19" t="n">
        <v>5420.54</v>
      </c>
      <c r="U19" t="n">
        <v>0.72</v>
      </c>
      <c r="V19" t="n">
        <v>0.95</v>
      </c>
      <c r="W19" t="n">
        <v>0.14</v>
      </c>
      <c r="X19" t="n">
        <v>0.34</v>
      </c>
      <c r="Y19" t="n">
        <v>1</v>
      </c>
      <c r="Z19" t="n">
        <v>10</v>
      </c>
      <c r="AA19" t="n">
        <v>138.0604226641681</v>
      </c>
      <c r="AB19" t="n">
        <v>188.9003610850124</v>
      </c>
      <c r="AC19" t="n">
        <v>170.871975746434</v>
      </c>
      <c r="AD19" t="n">
        <v>138060.4226641681</v>
      </c>
      <c r="AE19" t="n">
        <v>188900.3610850124</v>
      </c>
      <c r="AF19" t="n">
        <v>4.180022496495394e-06</v>
      </c>
      <c r="AG19" t="n">
        <v>0.51</v>
      </c>
      <c r="AH19" t="n">
        <v>170871.975746434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8.227399999999999</v>
      </c>
      <c r="E20" t="n">
        <v>12.15</v>
      </c>
      <c r="F20" t="n">
        <v>8.16</v>
      </c>
      <c r="G20" t="n">
        <v>27.19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128.71</v>
      </c>
      <c r="Q20" t="n">
        <v>1324.03</v>
      </c>
      <c r="R20" t="n">
        <v>36.89</v>
      </c>
      <c r="S20" t="n">
        <v>27.17</v>
      </c>
      <c r="T20" t="n">
        <v>5044.3</v>
      </c>
      <c r="U20" t="n">
        <v>0.74</v>
      </c>
      <c r="V20" t="n">
        <v>0.96</v>
      </c>
      <c r="W20" t="n">
        <v>0.13</v>
      </c>
      <c r="X20" t="n">
        <v>0.3</v>
      </c>
      <c r="Y20" t="n">
        <v>1</v>
      </c>
      <c r="Z20" t="n">
        <v>10</v>
      </c>
      <c r="AA20" t="n">
        <v>135.5963334501998</v>
      </c>
      <c r="AB20" t="n">
        <v>185.5288855145187</v>
      </c>
      <c r="AC20" t="n">
        <v>167.8222690724914</v>
      </c>
      <c r="AD20" t="n">
        <v>135596.3334501997</v>
      </c>
      <c r="AE20" t="n">
        <v>185528.8855145187</v>
      </c>
      <c r="AF20" t="n">
        <v>4.210472347563781e-06</v>
      </c>
      <c r="AG20" t="n">
        <v>0.50625</v>
      </c>
      <c r="AH20" t="n">
        <v>167822.2690724914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8.2453</v>
      </c>
      <c r="E21" t="n">
        <v>12.13</v>
      </c>
      <c r="F21" t="n">
        <v>8.19</v>
      </c>
      <c r="G21" t="n">
        <v>28.89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128.5</v>
      </c>
      <c r="Q21" t="n">
        <v>1323.97</v>
      </c>
      <c r="R21" t="n">
        <v>37.83</v>
      </c>
      <c r="S21" t="n">
        <v>27.17</v>
      </c>
      <c r="T21" t="n">
        <v>5516.63</v>
      </c>
      <c r="U21" t="n">
        <v>0.72</v>
      </c>
      <c r="V21" t="n">
        <v>0.95</v>
      </c>
      <c r="W21" t="n">
        <v>0.13</v>
      </c>
      <c r="X21" t="n">
        <v>0.33</v>
      </c>
      <c r="Y21" t="n">
        <v>1</v>
      </c>
      <c r="Z21" t="n">
        <v>10</v>
      </c>
      <c r="AA21" t="n">
        <v>135.3311040513954</v>
      </c>
      <c r="AB21" t="n">
        <v>185.1659869499794</v>
      </c>
      <c r="AC21" t="n">
        <v>167.4940050376204</v>
      </c>
      <c r="AD21" t="n">
        <v>135331.1040513954</v>
      </c>
      <c r="AE21" t="n">
        <v>185165.9869499794</v>
      </c>
      <c r="AF21" t="n">
        <v>4.219632890994439e-06</v>
      </c>
      <c r="AG21" t="n">
        <v>0.5054166666666667</v>
      </c>
      <c r="AH21" t="n">
        <v>167494.0050376204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8.2453</v>
      </c>
      <c r="E22" t="n">
        <v>12.13</v>
      </c>
      <c r="F22" t="n">
        <v>8.19</v>
      </c>
      <c r="G22" t="n">
        <v>28.89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127.48</v>
      </c>
      <c r="Q22" t="n">
        <v>1324.03</v>
      </c>
      <c r="R22" t="n">
        <v>37.77</v>
      </c>
      <c r="S22" t="n">
        <v>27.17</v>
      </c>
      <c r="T22" t="n">
        <v>5489.96</v>
      </c>
      <c r="U22" t="n">
        <v>0.72</v>
      </c>
      <c r="V22" t="n">
        <v>0.95</v>
      </c>
      <c r="W22" t="n">
        <v>0.13</v>
      </c>
      <c r="X22" t="n">
        <v>0.33</v>
      </c>
      <c r="Y22" t="n">
        <v>1</v>
      </c>
      <c r="Z22" t="n">
        <v>10</v>
      </c>
      <c r="AA22" t="n">
        <v>134.6578965588484</v>
      </c>
      <c r="AB22" t="n">
        <v>184.2448747588587</v>
      </c>
      <c r="AC22" t="n">
        <v>166.6608025012308</v>
      </c>
      <c r="AD22" t="n">
        <v>134657.8965588484</v>
      </c>
      <c r="AE22" t="n">
        <v>184244.8747588587</v>
      </c>
      <c r="AF22" t="n">
        <v>4.219632890994439e-06</v>
      </c>
      <c r="AG22" t="n">
        <v>0.5054166666666667</v>
      </c>
      <c r="AH22" t="n">
        <v>166660.8025012308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8.2963</v>
      </c>
      <c r="E23" t="n">
        <v>12.05</v>
      </c>
      <c r="F23" t="n">
        <v>8.17</v>
      </c>
      <c r="G23" t="n">
        <v>30.63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126.17</v>
      </c>
      <c r="Q23" t="n">
        <v>1323.94</v>
      </c>
      <c r="R23" t="n">
        <v>37.15</v>
      </c>
      <c r="S23" t="n">
        <v>27.17</v>
      </c>
      <c r="T23" t="n">
        <v>5182.82</v>
      </c>
      <c r="U23" t="n">
        <v>0.73</v>
      </c>
      <c r="V23" t="n">
        <v>0.96</v>
      </c>
      <c r="W23" t="n">
        <v>0.13</v>
      </c>
      <c r="X23" t="n">
        <v>0.31</v>
      </c>
      <c r="Y23" t="n">
        <v>1</v>
      </c>
      <c r="Z23" t="n">
        <v>10</v>
      </c>
      <c r="AA23" t="n">
        <v>132.8673154403926</v>
      </c>
      <c r="AB23" t="n">
        <v>181.7949226777249</v>
      </c>
      <c r="AC23" t="n">
        <v>164.4446704081904</v>
      </c>
      <c r="AD23" t="n">
        <v>132867.3154403926</v>
      </c>
      <c r="AE23" t="n">
        <v>181794.9226777249</v>
      </c>
      <c r="AF23" t="n">
        <v>4.24573276333877e-06</v>
      </c>
      <c r="AG23" t="n">
        <v>0.5020833333333333</v>
      </c>
      <c r="AH23" t="n">
        <v>164444.6704081904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8.3529</v>
      </c>
      <c r="E24" t="n">
        <v>11.97</v>
      </c>
      <c r="F24" t="n">
        <v>8.140000000000001</v>
      </c>
      <c r="G24" t="n">
        <v>32.57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124.35</v>
      </c>
      <c r="Q24" t="n">
        <v>1324.04</v>
      </c>
      <c r="R24" t="n">
        <v>36.25</v>
      </c>
      <c r="S24" t="n">
        <v>27.17</v>
      </c>
      <c r="T24" t="n">
        <v>4740.1</v>
      </c>
      <c r="U24" t="n">
        <v>0.75</v>
      </c>
      <c r="V24" t="n">
        <v>0.96</v>
      </c>
      <c r="W24" t="n">
        <v>0.13</v>
      </c>
      <c r="X24" t="n">
        <v>0.29</v>
      </c>
      <c r="Y24" t="n">
        <v>1</v>
      </c>
      <c r="Z24" t="n">
        <v>10</v>
      </c>
      <c r="AA24" t="n">
        <v>130.5270374191022</v>
      </c>
      <c r="AB24" t="n">
        <v>178.5928510432173</v>
      </c>
      <c r="AC24" t="n">
        <v>161.5481999963433</v>
      </c>
      <c r="AD24" t="n">
        <v>130527.0374191022</v>
      </c>
      <c r="AE24" t="n">
        <v>178592.8510432173</v>
      </c>
      <c r="AF24" t="n">
        <v>4.27469850401895e-06</v>
      </c>
      <c r="AG24" t="n">
        <v>0.49875</v>
      </c>
      <c r="AH24" t="n">
        <v>161548.1999963433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8.353400000000001</v>
      </c>
      <c r="E25" t="n">
        <v>11.97</v>
      </c>
      <c r="F25" t="n">
        <v>8.140000000000001</v>
      </c>
      <c r="G25" t="n">
        <v>32.56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123.57</v>
      </c>
      <c r="Q25" t="n">
        <v>1323.95</v>
      </c>
      <c r="R25" t="n">
        <v>36.25</v>
      </c>
      <c r="S25" t="n">
        <v>27.17</v>
      </c>
      <c r="T25" t="n">
        <v>4736.57</v>
      </c>
      <c r="U25" t="n">
        <v>0.75</v>
      </c>
      <c r="V25" t="n">
        <v>0.96</v>
      </c>
      <c r="W25" t="n">
        <v>0.13</v>
      </c>
      <c r="X25" t="n">
        <v>0.29</v>
      </c>
      <c r="Y25" t="n">
        <v>1</v>
      </c>
      <c r="Z25" t="n">
        <v>10</v>
      </c>
      <c r="AA25" t="n">
        <v>130.0114348515782</v>
      </c>
      <c r="AB25" t="n">
        <v>177.8873808635516</v>
      </c>
      <c r="AC25" t="n">
        <v>160.910058900491</v>
      </c>
      <c r="AD25" t="n">
        <v>130011.4348515782</v>
      </c>
      <c r="AE25" t="n">
        <v>177887.3808635516</v>
      </c>
      <c r="AF25" t="n">
        <v>4.274954385120365e-06</v>
      </c>
      <c r="AG25" t="n">
        <v>0.49875</v>
      </c>
      <c r="AH25" t="n">
        <v>160910.058900491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8.411</v>
      </c>
      <c r="E26" t="n">
        <v>11.89</v>
      </c>
      <c r="F26" t="n">
        <v>8.109999999999999</v>
      </c>
      <c r="G26" t="n">
        <v>34.77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122.14</v>
      </c>
      <c r="Q26" t="n">
        <v>1324.05</v>
      </c>
      <c r="R26" t="n">
        <v>35.42</v>
      </c>
      <c r="S26" t="n">
        <v>27.17</v>
      </c>
      <c r="T26" t="n">
        <v>4325.9</v>
      </c>
      <c r="U26" t="n">
        <v>0.77</v>
      </c>
      <c r="V26" t="n">
        <v>0.96</v>
      </c>
      <c r="W26" t="n">
        <v>0.13</v>
      </c>
      <c r="X26" t="n">
        <v>0.26</v>
      </c>
      <c r="Y26" t="n">
        <v>1</v>
      </c>
      <c r="Z26" t="n">
        <v>10</v>
      </c>
      <c r="AA26" t="n">
        <v>128.0437691481836</v>
      </c>
      <c r="AB26" t="n">
        <v>175.1951338408842</v>
      </c>
      <c r="AC26" t="n">
        <v>158.4747561550737</v>
      </c>
      <c r="AD26" t="n">
        <v>128043.7691481836</v>
      </c>
      <c r="AE26" t="n">
        <v>175195.1338408842</v>
      </c>
      <c r="AF26" t="n">
        <v>4.304431888003375e-06</v>
      </c>
      <c r="AG26" t="n">
        <v>0.4954166666666667</v>
      </c>
      <c r="AH26" t="n">
        <v>158474.7561550738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8.4734</v>
      </c>
      <c r="E27" t="n">
        <v>11.8</v>
      </c>
      <c r="F27" t="n">
        <v>8.08</v>
      </c>
      <c r="G27" t="n">
        <v>37.3</v>
      </c>
      <c r="H27" t="n">
        <v>0.42</v>
      </c>
      <c r="I27" t="n">
        <v>13</v>
      </c>
      <c r="J27" t="n">
        <v>309.95</v>
      </c>
      <c r="K27" t="n">
        <v>61.82</v>
      </c>
      <c r="L27" t="n">
        <v>7.25</v>
      </c>
      <c r="M27" t="n">
        <v>11</v>
      </c>
      <c r="N27" t="n">
        <v>90.88</v>
      </c>
      <c r="O27" t="n">
        <v>38461.6</v>
      </c>
      <c r="P27" t="n">
        <v>120.32</v>
      </c>
      <c r="Q27" t="n">
        <v>1324.01</v>
      </c>
      <c r="R27" t="n">
        <v>34.35</v>
      </c>
      <c r="S27" t="n">
        <v>27.17</v>
      </c>
      <c r="T27" t="n">
        <v>3798.99</v>
      </c>
      <c r="U27" t="n">
        <v>0.79</v>
      </c>
      <c r="V27" t="n">
        <v>0.97</v>
      </c>
      <c r="W27" t="n">
        <v>0.13</v>
      </c>
      <c r="X27" t="n">
        <v>0.23</v>
      </c>
      <c r="Y27" t="n">
        <v>1</v>
      </c>
      <c r="Z27" t="n">
        <v>10</v>
      </c>
      <c r="AA27" t="n">
        <v>125.779696343305</v>
      </c>
      <c r="AB27" t="n">
        <v>172.097329545408</v>
      </c>
      <c r="AC27" t="n">
        <v>155.6726019537612</v>
      </c>
      <c r="AD27" t="n">
        <v>125779.696343305</v>
      </c>
      <c r="AE27" t="n">
        <v>172097.329545408</v>
      </c>
      <c r="AF27" t="n">
        <v>4.336365849459968e-06</v>
      </c>
      <c r="AG27" t="n">
        <v>0.4916666666666667</v>
      </c>
      <c r="AH27" t="n">
        <v>155672.6019537612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8.4986</v>
      </c>
      <c r="E28" t="n">
        <v>11.77</v>
      </c>
      <c r="F28" t="n">
        <v>8.050000000000001</v>
      </c>
      <c r="G28" t="n">
        <v>37.14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117.94</v>
      </c>
      <c r="Q28" t="n">
        <v>1323.99</v>
      </c>
      <c r="R28" t="n">
        <v>33.32</v>
      </c>
      <c r="S28" t="n">
        <v>27.17</v>
      </c>
      <c r="T28" t="n">
        <v>3283.42</v>
      </c>
      <c r="U28" t="n">
        <v>0.82</v>
      </c>
      <c r="V28" t="n">
        <v>0.97</v>
      </c>
      <c r="W28" t="n">
        <v>0.12</v>
      </c>
      <c r="X28" t="n">
        <v>0.19</v>
      </c>
      <c r="Y28" t="n">
        <v>1</v>
      </c>
      <c r="Z28" t="n">
        <v>10</v>
      </c>
      <c r="AA28" t="n">
        <v>123.7297466594374</v>
      </c>
      <c r="AB28" t="n">
        <v>169.2924979505446</v>
      </c>
      <c r="AC28" t="n">
        <v>153.1354595497048</v>
      </c>
      <c r="AD28" t="n">
        <v>123729.7466594374</v>
      </c>
      <c r="AE28" t="n">
        <v>169292.4979505446</v>
      </c>
      <c r="AF28" t="n">
        <v>4.349262256971285e-06</v>
      </c>
      <c r="AG28" t="n">
        <v>0.4904166666666667</v>
      </c>
      <c r="AH28" t="n">
        <v>153135.4595497048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8.509399999999999</v>
      </c>
      <c r="E29" t="n">
        <v>11.75</v>
      </c>
      <c r="F29" t="n">
        <v>8.09</v>
      </c>
      <c r="G29" t="n">
        <v>40.44</v>
      </c>
      <c r="H29" t="n">
        <v>0.44</v>
      </c>
      <c r="I29" t="n">
        <v>12</v>
      </c>
      <c r="J29" t="n">
        <v>311.04</v>
      </c>
      <c r="K29" t="n">
        <v>61.82</v>
      </c>
      <c r="L29" t="n">
        <v>7.75</v>
      </c>
      <c r="M29" t="n">
        <v>10</v>
      </c>
      <c r="N29" t="n">
        <v>91.47</v>
      </c>
      <c r="O29" t="n">
        <v>38596.15</v>
      </c>
      <c r="P29" t="n">
        <v>117.94</v>
      </c>
      <c r="Q29" t="n">
        <v>1323.96</v>
      </c>
      <c r="R29" t="n">
        <v>34.55</v>
      </c>
      <c r="S29" t="n">
        <v>27.17</v>
      </c>
      <c r="T29" t="n">
        <v>3903.63</v>
      </c>
      <c r="U29" t="n">
        <v>0.79</v>
      </c>
      <c r="V29" t="n">
        <v>0.96</v>
      </c>
      <c r="W29" t="n">
        <v>0.13</v>
      </c>
      <c r="X29" t="n">
        <v>0.23</v>
      </c>
      <c r="Y29" t="n">
        <v>1</v>
      </c>
      <c r="Z29" t="n">
        <v>10</v>
      </c>
      <c r="AA29" t="n">
        <v>123.7821588330681</v>
      </c>
      <c r="AB29" t="n">
        <v>169.364210598768</v>
      </c>
      <c r="AC29" t="n">
        <v>153.2003280434311</v>
      </c>
      <c r="AD29" t="n">
        <v>123782.1588330681</v>
      </c>
      <c r="AE29" t="n">
        <v>169364.210598768</v>
      </c>
      <c r="AF29" t="n">
        <v>4.354789288761849e-06</v>
      </c>
      <c r="AG29" t="n">
        <v>0.4895833333333333</v>
      </c>
      <c r="AH29" t="n">
        <v>153200.328043431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8.5139</v>
      </c>
      <c r="E30" t="n">
        <v>11.75</v>
      </c>
      <c r="F30" t="n">
        <v>8.08</v>
      </c>
      <c r="G30" t="n">
        <v>40.41</v>
      </c>
      <c r="H30" t="n">
        <v>0.46</v>
      </c>
      <c r="I30" t="n">
        <v>12</v>
      </c>
      <c r="J30" t="n">
        <v>311.59</v>
      </c>
      <c r="K30" t="n">
        <v>61.82</v>
      </c>
      <c r="L30" t="n">
        <v>8</v>
      </c>
      <c r="M30" t="n">
        <v>10</v>
      </c>
      <c r="N30" t="n">
        <v>91.77</v>
      </c>
      <c r="O30" t="n">
        <v>38663.62</v>
      </c>
      <c r="P30" t="n">
        <v>116.64</v>
      </c>
      <c r="Q30" t="n">
        <v>1324.03</v>
      </c>
      <c r="R30" t="n">
        <v>34.46</v>
      </c>
      <c r="S30" t="n">
        <v>27.17</v>
      </c>
      <c r="T30" t="n">
        <v>3858.92</v>
      </c>
      <c r="U30" t="n">
        <v>0.79</v>
      </c>
      <c r="V30" t="n">
        <v>0.97</v>
      </c>
      <c r="W30" t="n">
        <v>0.13</v>
      </c>
      <c r="X30" t="n">
        <v>0.23</v>
      </c>
      <c r="Y30" t="n">
        <v>1</v>
      </c>
      <c r="Z30" t="n">
        <v>10</v>
      </c>
      <c r="AA30" t="n">
        <v>122.8363224177744</v>
      </c>
      <c r="AB30" t="n">
        <v>168.070075488006</v>
      </c>
      <c r="AC30" t="n">
        <v>152.0297033713098</v>
      </c>
      <c r="AD30" t="n">
        <v>122836.3224177744</v>
      </c>
      <c r="AE30" t="n">
        <v>168070.075488006</v>
      </c>
      <c r="AF30" t="n">
        <v>4.357092218674584e-06</v>
      </c>
      <c r="AG30" t="n">
        <v>0.4895833333333333</v>
      </c>
      <c r="AH30" t="n">
        <v>152029.7033713098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8.06</v>
      </c>
      <c r="G31" t="n">
        <v>43.95</v>
      </c>
      <c r="H31" t="n">
        <v>0.47</v>
      </c>
      <c r="I31" t="n">
        <v>11</v>
      </c>
      <c r="J31" t="n">
        <v>312.14</v>
      </c>
      <c r="K31" t="n">
        <v>61.82</v>
      </c>
      <c r="L31" t="n">
        <v>8.25</v>
      </c>
      <c r="M31" t="n">
        <v>9</v>
      </c>
      <c r="N31" t="n">
        <v>92.06999999999999</v>
      </c>
      <c r="O31" t="n">
        <v>38731.35</v>
      </c>
      <c r="P31" t="n">
        <v>114.73</v>
      </c>
      <c r="Q31" t="n">
        <v>1324.02</v>
      </c>
      <c r="R31" t="n">
        <v>33.69</v>
      </c>
      <c r="S31" t="n">
        <v>27.17</v>
      </c>
      <c r="T31" t="n">
        <v>3476.69</v>
      </c>
      <c r="U31" t="n">
        <v>0.8100000000000001</v>
      </c>
      <c r="V31" t="n">
        <v>0.97</v>
      </c>
      <c r="W31" t="n">
        <v>0.12</v>
      </c>
      <c r="X31" t="n">
        <v>0.2</v>
      </c>
      <c r="Y31" t="n">
        <v>1</v>
      </c>
      <c r="Z31" t="n">
        <v>10</v>
      </c>
      <c r="AA31" t="n">
        <v>120.698596062086</v>
      </c>
      <c r="AB31" t="n">
        <v>165.1451439783239</v>
      </c>
      <c r="AC31" t="n">
        <v>149.3839232197437</v>
      </c>
      <c r="AD31" t="n">
        <v>120698.596062086</v>
      </c>
      <c r="AE31" t="n">
        <v>165145.1439783239</v>
      </c>
      <c r="AF31" t="n">
        <v>4.386620897777877e-06</v>
      </c>
      <c r="AG31" t="n">
        <v>0.48625</v>
      </c>
      <c r="AH31" t="n">
        <v>149383.9232197437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8.575100000000001</v>
      </c>
      <c r="E32" t="n">
        <v>11.66</v>
      </c>
      <c r="F32" t="n">
        <v>8.050000000000001</v>
      </c>
      <c r="G32" t="n">
        <v>43.93</v>
      </c>
      <c r="H32" t="n">
        <v>0.48</v>
      </c>
      <c r="I32" t="n">
        <v>11</v>
      </c>
      <c r="J32" t="n">
        <v>312.69</v>
      </c>
      <c r="K32" t="n">
        <v>61.82</v>
      </c>
      <c r="L32" t="n">
        <v>8.5</v>
      </c>
      <c r="M32" t="n">
        <v>8</v>
      </c>
      <c r="N32" t="n">
        <v>92.37</v>
      </c>
      <c r="O32" t="n">
        <v>38799.09</v>
      </c>
      <c r="P32" t="n">
        <v>114.12</v>
      </c>
      <c r="Q32" t="n">
        <v>1324.03</v>
      </c>
      <c r="R32" t="n">
        <v>33.4</v>
      </c>
      <c r="S32" t="n">
        <v>27.17</v>
      </c>
      <c r="T32" t="n">
        <v>3331.19</v>
      </c>
      <c r="U32" t="n">
        <v>0.8100000000000001</v>
      </c>
      <c r="V32" t="n">
        <v>0.97</v>
      </c>
      <c r="W32" t="n">
        <v>0.13</v>
      </c>
      <c r="X32" t="n">
        <v>0.2</v>
      </c>
      <c r="Y32" t="n">
        <v>1</v>
      </c>
      <c r="Z32" t="n">
        <v>10</v>
      </c>
      <c r="AA32" t="n">
        <v>120.2082725751217</v>
      </c>
      <c r="AB32" t="n">
        <v>164.4742617519142</v>
      </c>
      <c r="AC32" t="n">
        <v>148.7770690514332</v>
      </c>
      <c r="AD32" t="n">
        <v>120208.2725751217</v>
      </c>
      <c r="AE32" t="n">
        <v>164474.2617519142</v>
      </c>
      <c r="AF32" t="n">
        <v>4.388412065487783e-06</v>
      </c>
      <c r="AG32" t="n">
        <v>0.4858333333333333</v>
      </c>
      <c r="AH32" t="n">
        <v>148777.0690514332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8.5671</v>
      </c>
      <c r="E33" t="n">
        <v>11.67</v>
      </c>
      <c r="F33" t="n">
        <v>8.06</v>
      </c>
      <c r="G33" t="n">
        <v>43.99</v>
      </c>
      <c r="H33" t="n">
        <v>0.5</v>
      </c>
      <c r="I33" t="n">
        <v>11</v>
      </c>
      <c r="J33" t="n">
        <v>313.24</v>
      </c>
      <c r="K33" t="n">
        <v>61.82</v>
      </c>
      <c r="L33" t="n">
        <v>8.75</v>
      </c>
      <c r="M33" t="n">
        <v>8</v>
      </c>
      <c r="N33" t="n">
        <v>92.67</v>
      </c>
      <c r="O33" t="n">
        <v>38866.96</v>
      </c>
      <c r="P33" t="n">
        <v>112.06</v>
      </c>
      <c r="Q33" t="n">
        <v>1324</v>
      </c>
      <c r="R33" t="n">
        <v>33.83</v>
      </c>
      <c r="S33" t="n">
        <v>27.17</v>
      </c>
      <c r="T33" t="n">
        <v>3548.49</v>
      </c>
      <c r="U33" t="n">
        <v>0.8</v>
      </c>
      <c r="V33" t="n">
        <v>0.97</v>
      </c>
      <c r="W33" t="n">
        <v>0.13</v>
      </c>
      <c r="X33" t="n">
        <v>0.21</v>
      </c>
      <c r="Y33" t="n">
        <v>1</v>
      </c>
      <c r="Z33" t="n">
        <v>10</v>
      </c>
      <c r="AA33" t="n">
        <v>119.0629271967948</v>
      </c>
      <c r="AB33" t="n">
        <v>162.9071496762161</v>
      </c>
      <c r="AC33" t="n">
        <v>147.3595199527836</v>
      </c>
      <c r="AD33" t="n">
        <v>119062.9271967948</v>
      </c>
      <c r="AE33" t="n">
        <v>162907.1496762161</v>
      </c>
      <c r="AF33" t="n">
        <v>4.384317967865142e-06</v>
      </c>
      <c r="AG33" t="n">
        <v>0.48625</v>
      </c>
      <c r="AH33" t="n">
        <v>147359.5199527836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8.6273</v>
      </c>
      <c r="E34" t="n">
        <v>11.59</v>
      </c>
      <c r="F34" t="n">
        <v>8.039999999999999</v>
      </c>
      <c r="G34" t="n">
        <v>48.23</v>
      </c>
      <c r="H34" t="n">
        <v>0.51</v>
      </c>
      <c r="I34" t="n">
        <v>10</v>
      </c>
      <c r="J34" t="n">
        <v>313.79</v>
      </c>
      <c r="K34" t="n">
        <v>61.82</v>
      </c>
      <c r="L34" t="n">
        <v>9</v>
      </c>
      <c r="M34" t="n">
        <v>4</v>
      </c>
      <c r="N34" t="n">
        <v>92.97</v>
      </c>
      <c r="O34" t="n">
        <v>38934.97</v>
      </c>
      <c r="P34" t="n">
        <v>110.92</v>
      </c>
      <c r="Q34" t="n">
        <v>1323.94</v>
      </c>
      <c r="R34" t="n">
        <v>32.88</v>
      </c>
      <c r="S34" t="n">
        <v>27.17</v>
      </c>
      <c r="T34" t="n">
        <v>3077.41</v>
      </c>
      <c r="U34" t="n">
        <v>0.83</v>
      </c>
      <c r="V34" t="n">
        <v>0.97</v>
      </c>
      <c r="W34" t="n">
        <v>0.13</v>
      </c>
      <c r="X34" t="n">
        <v>0.19</v>
      </c>
      <c r="Y34" t="n">
        <v>1</v>
      </c>
      <c r="Z34" t="n">
        <v>10</v>
      </c>
      <c r="AA34" t="n">
        <v>117.4166843164572</v>
      </c>
      <c r="AB34" t="n">
        <v>160.6546875402292</v>
      </c>
      <c r="AC34" t="n">
        <v>145.3220296417041</v>
      </c>
      <c r="AD34" t="n">
        <v>117416.6843164572</v>
      </c>
      <c r="AE34" t="n">
        <v>160654.6875402292</v>
      </c>
      <c r="AF34" t="n">
        <v>4.415126052475509e-06</v>
      </c>
      <c r="AG34" t="n">
        <v>0.4829166666666667</v>
      </c>
      <c r="AH34" t="n">
        <v>145322.0296417041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8.621700000000001</v>
      </c>
      <c r="E35" t="n">
        <v>11.6</v>
      </c>
      <c r="F35" t="n">
        <v>8.050000000000001</v>
      </c>
      <c r="G35" t="n">
        <v>48.27</v>
      </c>
      <c r="H35" t="n">
        <v>0.52</v>
      </c>
      <c r="I35" t="n">
        <v>10</v>
      </c>
      <c r="J35" t="n">
        <v>314.34</v>
      </c>
      <c r="K35" t="n">
        <v>61.82</v>
      </c>
      <c r="L35" t="n">
        <v>9.25</v>
      </c>
      <c r="M35" t="n">
        <v>1</v>
      </c>
      <c r="N35" t="n">
        <v>93.27</v>
      </c>
      <c r="O35" t="n">
        <v>39003.11</v>
      </c>
      <c r="P35" t="n">
        <v>111.2</v>
      </c>
      <c r="Q35" t="n">
        <v>1323.94</v>
      </c>
      <c r="R35" t="n">
        <v>32.94</v>
      </c>
      <c r="S35" t="n">
        <v>27.17</v>
      </c>
      <c r="T35" t="n">
        <v>3109.85</v>
      </c>
      <c r="U35" t="n">
        <v>0.82</v>
      </c>
      <c r="V35" t="n">
        <v>0.97</v>
      </c>
      <c r="W35" t="n">
        <v>0.14</v>
      </c>
      <c r="X35" t="n">
        <v>0.19</v>
      </c>
      <c r="Y35" t="n">
        <v>1</v>
      </c>
      <c r="Z35" t="n">
        <v>10</v>
      </c>
      <c r="AA35" t="n">
        <v>117.7219645081639</v>
      </c>
      <c r="AB35" t="n">
        <v>161.0723853665337</v>
      </c>
      <c r="AC35" t="n">
        <v>145.6998629737088</v>
      </c>
      <c r="AD35" t="n">
        <v>117721.9645081639</v>
      </c>
      <c r="AE35" t="n">
        <v>161072.3853665337</v>
      </c>
      <c r="AF35" t="n">
        <v>4.412260184139662e-06</v>
      </c>
      <c r="AG35" t="n">
        <v>0.4833333333333333</v>
      </c>
      <c r="AH35" t="n">
        <v>145699.8629737088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8.621700000000001</v>
      </c>
      <c r="E36" t="n">
        <v>11.6</v>
      </c>
      <c r="F36" t="n">
        <v>8.050000000000001</v>
      </c>
      <c r="G36" t="n">
        <v>48.27</v>
      </c>
      <c r="H36" t="n">
        <v>0.54</v>
      </c>
      <c r="I36" t="n">
        <v>10</v>
      </c>
      <c r="J36" t="n">
        <v>314.9</v>
      </c>
      <c r="K36" t="n">
        <v>61.82</v>
      </c>
      <c r="L36" t="n">
        <v>9.5</v>
      </c>
      <c r="M36" t="n">
        <v>0</v>
      </c>
      <c r="N36" t="n">
        <v>93.56999999999999</v>
      </c>
      <c r="O36" t="n">
        <v>39071.38</v>
      </c>
      <c r="P36" t="n">
        <v>111.36</v>
      </c>
      <c r="Q36" t="n">
        <v>1323.94</v>
      </c>
      <c r="R36" t="n">
        <v>32.95</v>
      </c>
      <c r="S36" t="n">
        <v>27.17</v>
      </c>
      <c r="T36" t="n">
        <v>3111.15</v>
      </c>
      <c r="U36" t="n">
        <v>0.82</v>
      </c>
      <c r="V36" t="n">
        <v>0.97</v>
      </c>
      <c r="W36" t="n">
        <v>0.13</v>
      </c>
      <c r="X36" t="n">
        <v>0.19</v>
      </c>
      <c r="Y36" t="n">
        <v>1</v>
      </c>
      <c r="Z36" t="n">
        <v>10</v>
      </c>
      <c r="AA36" t="n">
        <v>117.8229554230315</v>
      </c>
      <c r="AB36" t="n">
        <v>161.2105655916601</v>
      </c>
      <c r="AC36" t="n">
        <v>145.8248554720863</v>
      </c>
      <c r="AD36" t="n">
        <v>117822.9554230315</v>
      </c>
      <c r="AE36" t="n">
        <v>161210.5655916601</v>
      </c>
      <c r="AF36" t="n">
        <v>4.412260184139662e-06</v>
      </c>
      <c r="AG36" t="n">
        <v>0.4833333333333333</v>
      </c>
      <c r="AH36" t="n">
        <v>145824.8554720863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7.2052</v>
      </c>
      <c r="E2" t="n">
        <v>13.88</v>
      </c>
      <c r="F2" t="n">
        <v>10.74</v>
      </c>
      <c r="G2" t="n">
        <v>4.81</v>
      </c>
      <c r="H2" t="n">
        <v>0.64</v>
      </c>
      <c r="I2" t="n">
        <v>134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31.34</v>
      </c>
      <c r="Q2" t="n">
        <v>1324.85</v>
      </c>
      <c r="R2" t="n">
        <v>111.75</v>
      </c>
      <c r="S2" t="n">
        <v>27.17</v>
      </c>
      <c r="T2" t="n">
        <v>41895.3</v>
      </c>
      <c r="U2" t="n">
        <v>0.24</v>
      </c>
      <c r="V2" t="n">
        <v>0.73</v>
      </c>
      <c r="W2" t="n">
        <v>0.5</v>
      </c>
      <c r="X2" t="n">
        <v>2.88</v>
      </c>
      <c r="Y2" t="n">
        <v>1</v>
      </c>
      <c r="Z2" t="n">
        <v>10</v>
      </c>
      <c r="AA2" t="n">
        <v>52.27540881017526</v>
      </c>
      <c r="AB2" t="n">
        <v>71.52552056232841</v>
      </c>
      <c r="AC2" t="n">
        <v>64.69922526657427</v>
      </c>
      <c r="AD2" t="n">
        <v>52275.40881017526</v>
      </c>
      <c r="AE2" t="n">
        <v>71525.52056232841</v>
      </c>
      <c r="AF2" t="n">
        <v>1.099288889973922e-05</v>
      </c>
      <c r="AG2" t="n">
        <v>0.5783333333333334</v>
      </c>
      <c r="AH2" t="n">
        <v>64699.22526657428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8.4444</v>
      </c>
      <c r="E2" t="n">
        <v>11.84</v>
      </c>
      <c r="F2" t="n">
        <v>8.83</v>
      </c>
      <c r="G2" t="n">
        <v>10.59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48</v>
      </c>
      <c r="N2" t="n">
        <v>12.99</v>
      </c>
      <c r="O2" t="n">
        <v>12407.75</v>
      </c>
      <c r="P2" t="n">
        <v>67.7</v>
      </c>
      <c r="Q2" t="n">
        <v>1324.45</v>
      </c>
      <c r="R2" t="n">
        <v>57.63</v>
      </c>
      <c r="S2" t="n">
        <v>27.17</v>
      </c>
      <c r="T2" t="n">
        <v>15254.94</v>
      </c>
      <c r="U2" t="n">
        <v>0.47</v>
      </c>
      <c r="V2" t="n">
        <v>0.88</v>
      </c>
      <c r="W2" t="n">
        <v>0.18</v>
      </c>
      <c r="X2" t="n">
        <v>0.97</v>
      </c>
      <c r="Y2" t="n">
        <v>1</v>
      </c>
      <c r="Z2" t="n">
        <v>10</v>
      </c>
      <c r="AA2" t="n">
        <v>77.99349697184275</v>
      </c>
      <c r="AB2" t="n">
        <v>106.7141433870777</v>
      </c>
      <c r="AC2" t="n">
        <v>96.52949531648302</v>
      </c>
      <c r="AD2" t="n">
        <v>77993.49697184275</v>
      </c>
      <c r="AE2" t="n">
        <v>106714.1433870777</v>
      </c>
      <c r="AF2" t="n">
        <v>7.023434933453801e-06</v>
      </c>
      <c r="AG2" t="n">
        <v>0.4933333333333333</v>
      </c>
      <c r="AH2" t="n">
        <v>96529.49531648302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8.933</v>
      </c>
      <c r="E3" t="n">
        <v>11.19</v>
      </c>
      <c r="F3" t="n">
        <v>8.470000000000001</v>
      </c>
      <c r="G3" t="n">
        <v>14.11</v>
      </c>
      <c r="H3" t="n">
        <v>0.22</v>
      </c>
      <c r="I3" t="n">
        <v>36</v>
      </c>
      <c r="J3" t="n">
        <v>99.02</v>
      </c>
      <c r="K3" t="n">
        <v>39.72</v>
      </c>
      <c r="L3" t="n">
        <v>1.25</v>
      </c>
      <c r="M3" t="n">
        <v>34</v>
      </c>
      <c r="N3" t="n">
        <v>13.05</v>
      </c>
      <c r="O3" t="n">
        <v>12446.14</v>
      </c>
      <c r="P3" t="n">
        <v>60.35</v>
      </c>
      <c r="Q3" t="n">
        <v>1324</v>
      </c>
      <c r="R3" t="n">
        <v>46.47</v>
      </c>
      <c r="S3" t="n">
        <v>27.17</v>
      </c>
      <c r="T3" t="n">
        <v>9740.82</v>
      </c>
      <c r="U3" t="n">
        <v>0.58</v>
      </c>
      <c r="V3" t="n">
        <v>0.92</v>
      </c>
      <c r="W3" t="n">
        <v>0.15</v>
      </c>
      <c r="X3" t="n">
        <v>0.61</v>
      </c>
      <c r="Y3" t="n">
        <v>1</v>
      </c>
      <c r="Z3" t="n">
        <v>10</v>
      </c>
      <c r="AA3" t="n">
        <v>68.19277330655596</v>
      </c>
      <c r="AB3" t="n">
        <v>93.3043608908266</v>
      </c>
      <c r="AC3" t="n">
        <v>84.39952364092191</v>
      </c>
      <c r="AD3" t="n">
        <v>68192.77330655596</v>
      </c>
      <c r="AE3" t="n">
        <v>93304.3608908266</v>
      </c>
      <c r="AF3" t="n">
        <v>7.429816714099618e-06</v>
      </c>
      <c r="AG3" t="n">
        <v>0.46625</v>
      </c>
      <c r="AH3" t="n">
        <v>84399.52364092191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9.001799999999999</v>
      </c>
      <c r="E4" t="n">
        <v>11.11</v>
      </c>
      <c r="F4" t="n">
        <v>8.48</v>
      </c>
      <c r="G4" t="n">
        <v>16.42</v>
      </c>
      <c r="H4" t="n">
        <v>0.27</v>
      </c>
      <c r="I4" t="n">
        <v>31</v>
      </c>
      <c r="J4" t="n">
        <v>99.33</v>
      </c>
      <c r="K4" t="n">
        <v>39.72</v>
      </c>
      <c r="L4" t="n">
        <v>1.5</v>
      </c>
      <c r="M4" t="n">
        <v>4</v>
      </c>
      <c r="N4" t="n">
        <v>13.11</v>
      </c>
      <c r="O4" t="n">
        <v>12484.55</v>
      </c>
      <c r="P4" t="n">
        <v>58.52</v>
      </c>
      <c r="Q4" t="n">
        <v>1323.99</v>
      </c>
      <c r="R4" t="n">
        <v>45.87</v>
      </c>
      <c r="S4" t="n">
        <v>27.17</v>
      </c>
      <c r="T4" t="n">
        <v>9469.91</v>
      </c>
      <c r="U4" t="n">
        <v>0.59</v>
      </c>
      <c r="V4" t="n">
        <v>0.92</v>
      </c>
      <c r="W4" t="n">
        <v>0.19</v>
      </c>
      <c r="X4" t="n">
        <v>0.63</v>
      </c>
      <c r="Y4" t="n">
        <v>1</v>
      </c>
      <c r="Z4" t="n">
        <v>10</v>
      </c>
      <c r="AA4" t="n">
        <v>66.60542601659705</v>
      </c>
      <c r="AB4" t="n">
        <v>91.13248229988588</v>
      </c>
      <c r="AC4" t="n">
        <v>82.43492609444911</v>
      </c>
      <c r="AD4" t="n">
        <v>66605.42601659705</v>
      </c>
      <c r="AE4" t="n">
        <v>91132.48229988587</v>
      </c>
      <c r="AF4" t="n">
        <v>7.487039527256457e-06</v>
      </c>
      <c r="AG4" t="n">
        <v>0.4629166666666666</v>
      </c>
      <c r="AH4" t="n">
        <v>82434.92609444911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9.0002</v>
      </c>
      <c r="E5" t="n">
        <v>11.11</v>
      </c>
      <c r="F5" t="n">
        <v>8.49</v>
      </c>
      <c r="G5" t="n">
        <v>16.42</v>
      </c>
      <c r="H5" t="n">
        <v>0.31</v>
      </c>
      <c r="I5" t="n">
        <v>31</v>
      </c>
      <c r="J5" t="n">
        <v>99.64</v>
      </c>
      <c r="K5" t="n">
        <v>39.72</v>
      </c>
      <c r="L5" t="n">
        <v>1.75</v>
      </c>
      <c r="M5" t="n">
        <v>0</v>
      </c>
      <c r="N5" t="n">
        <v>13.18</v>
      </c>
      <c r="O5" t="n">
        <v>12522.99</v>
      </c>
      <c r="P5" t="n">
        <v>58.51</v>
      </c>
      <c r="Q5" t="n">
        <v>1323.94</v>
      </c>
      <c r="R5" t="n">
        <v>45.85</v>
      </c>
      <c r="S5" t="n">
        <v>27.17</v>
      </c>
      <c r="T5" t="n">
        <v>9456.82</v>
      </c>
      <c r="U5" t="n">
        <v>0.59</v>
      </c>
      <c r="V5" t="n">
        <v>0.92</v>
      </c>
      <c r="W5" t="n">
        <v>0.19</v>
      </c>
      <c r="X5" t="n">
        <v>0.63</v>
      </c>
      <c r="Y5" t="n">
        <v>1</v>
      </c>
      <c r="Z5" t="n">
        <v>10</v>
      </c>
      <c r="AA5" t="n">
        <v>66.64086495908067</v>
      </c>
      <c r="AB5" t="n">
        <v>91.18097142444772</v>
      </c>
      <c r="AC5" t="n">
        <v>82.47878748501775</v>
      </c>
      <c r="AD5" t="n">
        <v>66640.86495908067</v>
      </c>
      <c r="AE5" t="n">
        <v>91180.97142444772</v>
      </c>
      <c r="AF5" t="n">
        <v>7.485708764159786e-06</v>
      </c>
      <c r="AG5" t="n">
        <v>0.4629166666666666</v>
      </c>
      <c r="AH5" t="n">
        <v>82478.78748501775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6.0854</v>
      </c>
      <c r="E2" t="n">
        <v>16.43</v>
      </c>
      <c r="F2" t="n">
        <v>9.85</v>
      </c>
      <c r="G2" t="n">
        <v>5.97</v>
      </c>
      <c r="H2" t="n">
        <v>0.09</v>
      </c>
      <c r="I2" t="n">
        <v>99</v>
      </c>
      <c r="J2" t="n">
        <v>204</v>
      </c>
      <c r="K2" t="n">
        <v>55.27</v>
      </c>
      <c r="L2" t="n">
        <v>1</v>
      </c>
      <c r="M2" t="n">
        <v>97</v>
      </c>
      <c r="N2" t="n">
        <v>42.72</v>
      </c>
      <c r="O2" t="n">
        <v>25393.6</v>
      </c>
      <c r="P2" t="n">
        <v>136.57</v>
      </c>
      <c r="Q2" t="n">
        <v>1324.33</v>
      </c>
      <c r="R2" t="n">
        <v>89.86</v>
      </c>
      <c r="S2" t="n">
        <v>27.17</v>
      </c>
      <c r="T2" t="n">
        <v>31120.98</v>
      </c>
      <c r="U2" t="n">
        <v>0.3</v>
      </c>
      <c r="V2" t="n">
        <v>0.79</v>
      </c>
      <c r="W2" t="n">
        <v>0.26</v>
      </c>
      <c r="X2" t="n">
        <v>2</v>
      </c>
      <c r="Y2" t="n">
        <v>1</v>
      </c>
      <c r="Z2" t="n">
        <v>10</v>
      </c>
      <c r="AA2" t="n">
        <v>192.56291672784</v>
      </c>
      <c r="AB2" t="n">
        <v>263.4730779432293</v>
      </c>
      <c r="AC2" t="n">
        <v>238.3275771711919</v>
      </c>
      <c r="AD2" t="n">
        <v>192562.91672784</v>
      </c>
      <c r="AE2" t="n">
        <v>263473.0779432293</v>
      </c>
      <c r="AF2" t="n">
        <v>3.596166844558674e-06</v>
      </c>
      <c r="AG2" t="n">
        <v>0.6845833333333333</v>
      </c>
      <c r="AH2" t="n">
        <v>238327.5771711919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6.6828</v>
      </c>
      <c r="E3" t="n">
        <v>14.96</v>
      </c>
      <c r="F3" t="n">
        <v>9.359999999999999</v>
      </c>
      <c r="G3" t="n">
        <v>7.49</v>
      </c>
      <c r="H3" t="n">
        <v>0.11</v>
      </c>
      <c r="I3" t="n">
        <v>75</v>
      </c>
      <c r="J3" t="n">
        <v>204.39</v>
      </c>
      <c r="K3" t="n">
        <v>55.27</v>
      </c>
      <c r="L3" t="n">
        <v>1.25</v>
      </c>
      <c r="M3" t="n">
        <v>73</v>
      </c>
      <c r="N3" t="n">
        <v>42.87</v>
      </c>
      <c r="O3" t="n">
        <v>25442.42</v>
      </c>
      <c r="P3" t="n">
        <v>128.19</v>
      </c>
      <c r="Q3" t="n">
        <v>1324.2</v>
      </c>
      <c r="R3" t="n">
        <v>74.20999999999999</v>
      </c>
      <c r="S3" t="n">
        <v>27.17</v>
      </c>
      <c r="T3" t="n">
        <v>23417.31</v>
      </c>
      <c r="U3" t="n">
        <v>0.37</v>
      </c>
      <c r="V3" t="n">
        <v>0.83</v>
      </c>
      <c r="W3" t="n">
        <v>0.23</v>
      </c>
      <c r="X3" t="n">
        <v>1.5</v>
      </c>
      <c r="Y3" t="n">
        <v>1</v>
      </c>
      <c r="Z3" t="n">
        <v>10</v>
      </c>
      <c r="AA3" t="n">
        <v>165.7795578669563</v>
      </c>
      <c r="AB3" t="n">
        <v>226.8269047513867</v>
      </c>
      <c r="AC3" t="n">
        <v>205.1788633155399</v>
      </c>
      <c r="AD3" t="n">
        <v>165779.5578669563</v>
      </c>
      <c r="AE3" t="n">
        <v>226826.9047513867</v>
      </c>
      <c r="AF3" t="n">
        <v>3.949200346537074e-06</v>
      </c>
      <c r="AG3" t="n">
        <v>0.6233333333333334</v>
      </c>
      <c r="AH3" t="n">
        <v>205178.8633155399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7.1221</v>
      </c>
      <c r="E4" t="n">
        <v>14.04</v>
      </c>
      <c r="F4" t="n">
        <v>9.039999999999999</v>
      </c>
      <c r="G4" t="n">
        <v>9.039999999999999</v>
      </c>
      <c r="H4" t="n">
        <v>0.13</v>
      </c>
      <c r="I4" t="n">
        <v>60</v>
      </c>
      <c r="J4" t="n">
        <v>204.79</v>
      </c>
      <c r="K4" t="n">
        <v>55.27</v>
      </c>
      <c r="L4" t="n">
        <v>1.5</v>
      </c>
      <c r="M4" t="n">
        <v>58</v>
      </c>
      <c r="N4" t="n">
        <v>43.02</v>
      </c>
      <c r="O4" t="n">
        <v>25491.3</v>
      </c>
      <c r="P4" t="n">
        <v>122.32</v>
      </c>
      <c r="Q4" t="n">
        <v>1324.31</v>
      </c>
      <c r="R4" t="n">
        <v>64.43000000000001</v>
      </c>
      <c r="S4" t="n">
        <v>27.17</v>
      </c>
      <c r="T4" t="n">
        <v>18601.11</v>
      </c>
      <c r="U4" t="n">
        <v>0.42</v>
      </c>
      <c r="V4" t="n">
        <v>0.86</v>
      </c>
      <c r="W4" t="n">
        <v>0.2</v>
      </c>
      <c r="X4" t="n">
        <v>1.19</v>
      </c>
      <c r="Y4" t="n">
        <v>1</v>
      </c>
      <c r="Z4" t="n">
        <v>10</v>
      </c>
      <c r="AA4" t="n">
        <v>149.3953233459353</v>
      </c>
      <c r="AB4" t="n">
        <v>204.409272258324</v>
      </c>
      <c r="AC4" t="n">
        <v>184.9007382042632</v>
      </c>
      <c r="AD4" t="n">
        <v>149395.3233459353</v>
      </c>
      <c r="AE4" t="n">
        <v>204409.272258324</v>
      </c>
      <c r="AF4" t="n">
        <v>4.208804660931299e-06</v>
      </c>
      <c r="AG4" t="n">
        <v>0.585</v>
      </c>
      <c r="AH4" t="n">
        <v>184900.7382042632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7.4456</v>
      </c>
      <c r="E5" t="n">
        <v>13.43</v>
      </c>
      <c r="F5" t="n">
        <v>8.84</v>
      </c>
      <c r="G5" t="n">
        <v>10.61</v>
      </c>
      <c r="H5" t="n">
        <v>0.15</v>
      </c>
      <c r="I5" t="n">
        <v>50</v>
      </c>
      <c r="J5" t="n">
        <v>205.18</v>
      </c>
      <c r="K5" t="n">
        <v>55.27</v>
      </c>
      <c r="L5" t="n">
        <v>1.75</v>
      </c>
      <c r="M5" t="n">
        <v>48</v>
      </c>
      <c r="N5" t="n">
        <v>43.16</v>
      </c>
      <c r="O5" t="n">
        <v>25540.22</v>
      </c>
      <c r="P5" t="n">
        <v>118.03</v>
      </c>
      <c r="Q5" t="n">
        <v>1324.28</v>
      </c>
      <c r="R5" t="n">
        <v>58.1</v>
      </c>
      <c r="S5" t="n">
        <v>27.17</v>
      </c>
      <c r="T5" t="n">
        <v>15489.94</v>
      </c>
      <c r="U5" t="n">
        <v>0.47</v>
      </c>
      <c r="V5" t="n">
        <v>0.88</v>
      </c>
      <c r="W5" t="n">
        <v>0.18</v>
      </c>
      <c r="X5" t="n">
        <v>0.98</v>
      </c>
      <c r="Y5" t="n">
        <v>1</v>
      </c>
      <c r="Z5" t="n">
        <v>10</v>
      </c>
      <c r="AA5" t="n">
        <v>138.7746742261868</v>
      </c>
      <c r="AB5" t="n">
        <v>189.877631582721</v>
      </c>
      <c r="AC5" t="n">
        <v>171.7559769194493</v>
      </c>
      <c r="AD5" t="n">
        <v>138774.6742261868</v>
      </c>
      <c r="AE5" t="n">
        <v>189877.631582721</v>
      </c>
      <c r="AF5" t="n">
        <v>4.399976970757232e-06</v>
      </c>
      <c r="AG5" t="n">
        <v>0.5595833333333333</v>
      </c>
      <c r="AH5" t="n">
        <v>171755.9769194493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7.7409</v>
      </c>
      <c r="E6" t="n">
        <v>12.92</v>
      </c>
      <c r="F6" t="n">
        <v>8.65</v>
      </c>
      <c r="G6" t="n">
        <v>12.36</v>
      </c>
      <c r="H6" t="n">
        <v>0.17</v>
      </c>
      <c r="I6" t="n">
        <v>42</v>
      </c>
      <c r="J6" t="n">
        <v>205.58</v>
      </c>
      <c r="K6" t="n">
        <v>55.27</v>
      </c>
      <c r="L6" t="n">
        <v>2</v>
      </c>
      <c r="M6" t="n">
        <v>40</v>
      </c>
      <c r="N6" t="n">
        <v>43.31</v>
      </c>
      <c r="O6" t="n">
        <v>25589.2</v>
      </c>
      <c r="P6" t="n">
        <v>113.94</v>
      </c>
      <c r="Q6" t="n">
        <v>1324.06</v>
      </c>
      <c r="R6" t="n">
        <v>51.99</v>
      </c>
      <c r="S6" t="n">
        <v>27.17</v>
      </c>
      <c r="T6" t="n">
        <v>12472.93</v>
      </c>
      <c r="U6" t="n">
        <v>0.52</v>
      </c>
      <c r="V6" t="n">
        <v>0.9</v>
      </c>
      <c r="W6" t="n">
        <v>0.17</v>
      </c>
      <c r="X6" t="n">
        <v>0.8</v>
      </c>
      <c r="Y6" t="n">
        <v>1</v>
      </c>
      <c r="Z6" t="n">
        <v>10</v>
      </c>
      <c r="AA6" t="n">
        <v>129.6962648571509</v>
      </c>
      <c r="AB6" t="n">
        <v>177.4561513728576</v>
      </c>
      <c r="AC6" t="n">
        <v>160.5199853471543</v>
      </c>
      <c r="AD6" t="n">
        <v>129696.2648571509</v>
      </c>
      <c r="AE6" t="n">
        <v>177456.1513728576</v>
      </c>
      <c r="AF6" t="n">
        <v>4.574484491905912e-06</v>
      </c>
      <c r="AG6" t="n">
        <v>0.5383333333333333</v>
      </c>
      <c r="AH6" t="n">
        <v>160519.9853471543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8.0296</v>
      </c>
      <c r="E7" t="n">
        <v>12.45</v>
      </c>
      <c r="F7" t="n">
        <v>8.43</v>
      </c>
      <c r="G7" t="n">
        <v>14.05</v>
      </c>
      <c r="H7" t="n">
        <v>0.19</v>
      </c>
      <c r="I7" t="n">
        <v>36</v>
      </c>
      <c r="J7" t="n">
        <v>205.98</v>
      </c>
      <c r="K7" t="n">
        <v>55.27</v>
      </c>
      <c r="L7" t="n">
        <v>2.25</v>
      </c>
      <c r="M7" t="n">
        <v>34</v>
      </c>
      <c r="N7" t="n">
        <v>43.46</v>
      </c>
      <c r="O7" t="n">
        <v>25638.22</v>
      </c>
      <c r="P7" t="n">
        <v>109.24</v>
      </c>
      <c r="Q7" t="n">
        <v>1324.11</v>
      </c>
      <c r="R7" t="n">
        <v>44.95</v>
      </c>
      <c r="S7" t="n">
        <v>27.17</v>
      </c>
      <c r="T7" t="n">
        <v>8984.9</v>
      </c>
      <c r="U7" t="n">
        <v>0.6</v>
      </c>
      <c r="V7" t="n">
        <v>0.93</v>
      </c>
      <c r="W7" t="n">
        <v>0.16</v>
      </c>
      <c r="X7" t="n">
        <v>0.58</v>
      </c>
      <c r="Y7" t="n">
        <v>1</v>
      </c>
      <c r="Z7" t="n">
        <v>10</v>
      </c>
      <c r="AA7" t="n">
        <v>120.8225641646302</v>
      </c>
      <c r="AB7" t="n">
        <v>165.3147626053116</v>
      </c>
      <c r="AC7" t="n">
        <v>149.5373536830329</v>
      </c>
      <c r="AD7" t="n">
        <v>120822.5641646302</v>
      </c>
      <c r="AE7" t="n">
        <v>165314.7626053116</v>
      </c>
      <c r="AF7" t="n">
        <v>4.745091743364172e-06</v>
      </c>
      <c r="AG7" t="n">
        <v>0.5187499999999999</v>
      </c>
      <c r="AH7" t="n">
        <v>149537.3536830329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8.0436</v>
      </c>
      <c r="E8" t="n">
        <v>12.43</v>
      </c>
      <c r="F8" t="n">
        <v>8.529999999999999</v>
      </c>
      <c r="G8" t="n">
        <v>15.51</v>
      </c>
      <c r="H8" t="n">
        <v>0.22</v>
      </c>
      <c r="I8" t="n">
        <v>33</v>
      </c>
      <c r="J8" t="n">
        <v>206.38</v>
      </c>
      <c r="K8" t="n">
        <v>55.27</v>
      </c>
      <c r="L8" t="n">
        <v>2.5</v>
      </c>
      <c r="M8" t="n">
        <v>31</v>
      </c>
      <c r="N8" t="n">
        <v>43.6</v>
      </c>
      <c r="O8" t="n">
        <v>25687.3</v>
      </c>
      <c r="P8" t="n">
        <v>109.36</v>
      </c>
      <c r="Q8" t="n">
        <v>1324.1</v>
      </c>
      <c r="R8" t="n">
        <v>48.55</v>
      </c>
      <c r="S8" t="n">
        <v>27.17</v>
      </c>
      <c r="T8" t="n">
        <v>10798.95</v>
      </c>
      <c r="U8" t="n">
        <v>0.5600000000000001</v>
      </c>
      <c r="V8" t="n">
        <v>0.91</v>
      </c>
      <c r="W8" t="n">
        <v>0.16</v>
      </c>
      <c r="X8" t="n">
        <v>0.68</v>
      </c>
      <c r="Y8" t="n">
        <v>1</v>
      </c>
      <c r="Z8" t="n">
        <v>10</v>
      </c>
      <c r="AA8" t="n">
        <v>121.1776772562507</v>
      </c>
      <c r="AB8" t="n">
        <v>165.8006440037503</v>
      </c>
      <c r="AC8" t="n">
        <v>149.9768632427437</v>
      </c>
      <c r="AD8" t="n">
        <v>121177.6772562507</v>
      </c>
      <c r="AE8" t="n">
        <v>165800.6440037503</v>
      </c>
      <c r="AF8" t="n">
        <v>4.753365042707488e-06</v>
      </c>
      <c r="AG8" t="n">
        <v>0.5179166666666667</v>
      </c>
      <c r="AH8" t="n">
        <v>149976.8632427437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8.2104</v>
      </c>
      <c r="E9" t="n">
        <v>12.18</v>
      </c>
      <c r="F9" t="n">
        <v>8.44</v>
      </c>
      <c r="G9" t="n">
        <v>17.46</v>
      </c>
      <c r="H9" t="n">
        <v>0.24</v>
      </c>
      <c r="I9" t="n">
        <v>29</v>
      </c>
      <c r="J9" t="n">
        <v>206.78</v>
      </c>
      <c r="K9" t="n">
        <v>55.27</v>
      </c>
      <c r="L9" t="n">
        <v>2.75</v>
      </c>
      <c r="M9" t="n">
        <v>27</v>
      </c>
      <c r="N9" t="n">
        <v>43.75</v>
      </c>
      <c r="O9" t="n">
        <v>25736.42</v>
      </c>
      <c r="P9" t="n">
        <v>106.43</v>
      </c>
      <c r="Q9" t="n">
        <v>1324.09</v>
      </c>
      <c r="R9" t="n">
        <v>45.58</v>
      </c>
      <c r="S9" t="n">
        <v>27.17</v>
      </c>
      <c r="T9" t="n">
        <v>9333.639999999999</v>
      </c>
      <c r="U9" t="n">
        <v>0.6</v>
      </c>
      <c r="V9" t="n">
        <v>0.92</v>
      </c>
      <c r="W9" t="n">
        <v>0.16</v>
      </c>
      <c r="X9" t="n">
        <v>0.59</v>
      </c>
      <c r="Y9" t="n">
        <v>1</v>
      </c>
      <c r="Z9" t="n">
        <v>10</v>
      </c>
      <c r="AA9" t="n">
        <v>116.3719414450849</v>
      </c>
      <c r="AB9" t="n">
        <v>159.2252242528159</v>
      </c>
      <c r="AC9" t="n">
        <v>144.0289923241767</v>
      </c>
      <c r="AD9" t="n">
        <v>116371.9414450849</v>
      </c>
      <c r="AE9" t="n">
        <v>159225.2242528159</v>
      </c>
      <c r="AF9" t="n">
        <v>4.851935494883579e-06</v>
      </c>
      <c r="AG9" t="n">
        <v>0.5075</v>
      </c>
      <c r="AH9" t="n">
        <v>144028.9923241767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8.341100000000001</v>
      </c>
      <c r="E10" t="n">
        <v>11.99</v>
      </c>
      <c r="F10" t="n">
        <v>8.369999999999999</v>
      </c>
      <c r="G10" t="n">
        <v>19.31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104.04</v>
      </c>
      <c r="Q10" t="n">
        <v>1323.97</v>
      </c>
      <c r="R10" t="n">
        <v>43.36</v>
      </c>
      <c r="S10" t="n">
        <v>27.17</v>
      </c>
      <c r="T10" t="n">
        <v>8239.51</v>
      </c>
      <c r="U10" t="n">
        <v>0.63</v>
      </c>
      <c r="V10" t="n">
        <v>0.93</v>
      </c>
      <c r="W10" t="n">
        <v>0.15</v>
      </c>
      <c r="X10" t="n">
        <v>0.52</v>
      </c>
      <c r="Y10" t="n">
        <v>1</v>
      </c>
      <c r="Z10" t="n">
        <v>10</v>
      </c>
      <c r="AA10" t="n">
        <v>112.5796859197605</v>
      </c>
      <c r="AB10" t="n">
        <v>154.0364929405634</v>
      </c>
      <c r="AC10" t="n">
        <v>139.3354662459338</v>
      </c>
      <c r="AD10" t="n">
        <v>112579.6859197605</v>
      </c>
      <c r="AE10" t="n">
        <v>154036.4929405634</v>
      </c>
      <c r="AF10" t="n">
        <v>4.929172653752976e-06</v>
      </c>
      <c r="AG10" t="n">
        <v>0.4995833333333333</v>
      </c>
      <c r="AH10" t="n">
        <v>139335.4662459338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8.4442</v>
      </c>
      <c r="E11" t="n">
        <v>11.84</v>
      </c>
      <c r="F11" t="n">
        <v>8.300000000000001</v>
      </c>
      <c r="G11" t="n">
        <v>20.76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101.46</v>
      </c>
      <c r="Q11" t="n">
        <v>1324</v>
      </c>
      <c r="R11" t="n">
        <v>41.33</v>
      </c>
      <c r="S11" t="n">
        <v>27.17</v>
      </c>
      <c r="T11" t="n">
        <v>7233.5</v>
      </c>
      <c r="U11" t="n">
        <v>0.66</v>
      </c>
      <c r="V11" t="n">
        <v>0.9399999999999999</v>
      </c>
      <c r="W11" t="n">
        <v>0.15</v>
      </c>
      <c r="X11" t="n">
        <v>0.45</v>
      </c>
      <c r="Y11" t="n">
        <v>1</v>
      </c>
      <c r="Z11" t="n">
        <v>10</v>
      </c>
      <c r="AA11" t="n">
        <v>109.2316496718653</v>
      </c>
      <c r="AB11" t="n">
        <v>149.4555620412607</v>
      </c>
      <c r="AC11" t="n">
        <v>135.1917329622822</v>
      </c>
      <c r="AD11" t="n">
        <v>109231.6496718652</v>
      </c>
      <c r="AE11" t="n">
        <v>149455.5620412607</v>
      </c>
      <c r="AF11" t="n">
        <v>4.990099593916975e-06</v>
      </c>
      <c r="AG11" t="n">
        <v>0.4933333333333333</v>
      </c>
      <c r="AH11" t="n">
        <v>135191.7329622822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8.520300000000001</v>
      </c>
      <c r="E12" t="n">
        <v>11.74</v>
      </c>
      <c r="F12" t="n">
        <v>8.279999999999999</v>
      </c>
      <c r="G12" t="n">
        <v>22.58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99.48</v>
      </c>
      <c r="Q12" t="n">
        <v>1323.94</v>
      </c>
      <c r="R12" t="n">
        <v>40.56</v>
      </c>
      <c r="S12" t="n">
        <v>27.17</v>
      </c>
      <c r="T12" t="n">
        <v>6859.55</v>
      </c>
      <c r="U12" t="n">
        <v>0.67</v>
      </c>
      <c r="V12" t="n">
        <v>0.9399999999999999</v>
      </c>
      <c r="W12" t="n">
        <v>0.14</v>
      </c>
      <c r="X12" t="n">
        <v>0.43</v>
      </c>
      <c r="Y12" t="n">
        <v>1</v>
      </c>
      <c r="Z12" t="n">
        <v>10</v>
      </c>
      <c r="AA12" t="n">
        <v>106.9114561230217</v>
      </c>
      <c r="AB12" t="n">
        <v>146.2809708680193</v>
      </c>
      <c r="AC12" t="n">
        <v>132.3201203150473</v>
      </c>
      <c r="AD12" t="n">
        <v>106911.4561230217</v>
      </c>
      <c r="AE12" t="n">
        <v>146280.9708680193</v>
      </c>
      <c r="AF12" t="n">
        <v>5.035070885347434e-06</v>
      </c>
      <c r="AG12" t="n">
        <v>0.4891666666666667</v>
      </c>
      <c r="AH12" t="n">
        <v>132320.1203150473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8.617800000000001</v>
      </c>
      <c r="E13" t="n">
        <v>11.6</v>
      </c>
      <c r="F13" t="n">
        <v>8.23</v>
      </c>
      <c r="G13" t="n">
        <v>24.68</v>
      </c>
      <c r="H13" t="n">
        <v>0.32</v>
      </c>
      <c r="I13" t="n">
        <v>20</v>
      </c>
      <c r="J13" t="n">
        <v>208.37</v>
      </c>
      <c r="K13" t="n">
        <v>55.27</v>
      </c>
      <c r="L13" t="n">
        <v>3.75</v>
      </c>
      <c r="M13" t="n">
        <v>18</v>
      </c>
      <c r="N13" t="n">
        <v>44.35</v>
      </c>
      <c r="O13" t="n">
        <v>25933.43</v>
      </c>
      <c r="P13" t="n">
        <v>96.8</v>
      </c>
      <c r="Q13" t="n">
        <v>1324.03</v>
      </c>
      <c r="R13" t="n">
        <v>38.95</v>
      </c>
      <c r="S13" t="n">
        <v>27.17</v>
      </c>
      <c r="T13" t="n">
        <v>6061.73</v>
      </c>
      <c r="U13" t="n">
        <v>0.7</v>
      </c>
      <c r="V13" t="n">
        <v>0.95</v>
      </c>
      <c r="W13" t="n">
        <v>0.14</v>
      </c>
      <c r="X13" t="n">
        <v>0.37</v>
      </c>
      <c r="Y13" t="n">
        <v>1</v>
      </c>
      <c r="Z13" t="n">
        <v>10</v>
      </c>
      <c r="AA13" t="n">
        <v>103.792813442246</v>
      </c>
      <c r="AB13" t="n">
        <v>142.0139063673794</v>
      </c>
      <c r="AC13" t="n">
        <v>128.4602984614844</v>
      </c>
      <c r="AD13" t="n">
        <v>103792.813442246</v>
      </c>
      <c r="AE13" t="n">
        <v>142013.9063673794</v>
      </c>
      <c r="AF13" t="n">
        <v>5.092688505774106e-06</v>
      </c>
      <c r="AG13" t="n">
        <v>0.4833333333333333</v>
      </c>
      <c r="AH13" t="n">
        <v>128460.2984614844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8.7296</v>
      </c>
      <c r="E14" t="n">
        <v>11.46</v>
      </c>
      <c r="F14" t="n">
        <v>8.16</v>
      </c>
      <c r="G14" t="n">
        <v>27.2</v>
      </c>
      <c r="H14" t="n">
        <v>0.34</v>
      </c>
      <c r="I14" t="n">
        <v>18</v>
      </c>
      <c r="J14" t="n">
        <v>208.77</v>
      </c>
      <c r="K14" t="n">
        <v>55.27</v>
      </c>
      <c r="L14" t="n">
        <v>4</v>
      </c>
      <c r="M14" t="n">
        <v>16</v>
      </c>
      <c r="N14" t="n">
        <v>44.5</v>
      </c>
      <c r="O14" t="n">
        <v>25982.82</v>
      </c>
      <c r="P14" t="n">
        <v>93.73</v>
      </c>
      <c r="Q14" t="n">
        <v>1324.01</v>
      </c>
      <c r="R14" t="n">
        <v>37.07</v>
      </c>
      <c r="S14" t="n">
        <v>27.17</v>
      </c>
      <c r="T14" t="n">
        <v>5134.08</v>
      </c>
      <c r="U14" t="n">
        <v>0.73</v>
      </c>
      <c r="V14" t="n">
        <v>0.96</v>
      </c>
      <c r="W14" t="n">
        <v>0.13</v>
      </c>
      <c r="X14" t="n">
        <v>0.31</v>
      </c>
      <c r="Y14" t="n">
        <v>1</v>
      </c>
      <c r="Z14" t="n">
        <v>10</v>
      </c>
      <c r="AA14" t="n">
        <v>100.2549534779941</v>
      </c>
      <c r="AB14" t="n">
        <v>137.1732502849262</v>
      </c>
      <c r="AC14" t="n">
        <v>124.0816278016356</v>
      </c>
      <c r="AD14" t="n">
        <v>100254.9534779941</v>
      </c>
      <c r="AE14" t="n">
        <v>137173.2502849262</v>
      </c>
      <c r="AF14" t="n">
        <v>5.158756710530023e-06</v>
      </c>
      <c r="AG14" t="n">
        <v>0.4775</v>
      </c>
      <c r="AH14" t="n">
        <v>124081.6278016356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8.7425</v>
      </c>
      <c r="E15" t="n">
        <v>11.44</v>
      </c>
      <c r="F15" t="n">
        <v>8.18</v>
      </c>
      <c r="G15" t="n">
        <v>28.89</v>
      </c>
      <c r="H15" t="n">
        <v>0.36</v>
      </c>
      <c r="I15" t="n">
        <v>17</v>
      </c>
      <c r="J15" t="n">
        <v>209.17</v>
      </c>
      <c r="K15" t="n">
        <v>55.27</v>
      </c>
      <c r="L15" t="n">
        <v>4.25</v>
      </c>
      <c r="M15" t="n">
        <v>15</v>
      </c>
      <c r="N15" t="n">
        <v>44.65</v>
      </c>
      <c r="O15" t="n">
        <v>26032.25</v>
      </c>
      <c r="P15" t="n">
        <v>92.70999999999999</v>
      </c>
      <c r="Q15" t="n">
        <v>1324.02</v>
      </c>
      <c r="R15" t="n">
        <v>37.69</v>
      </c>
      <c r="S15" t="n">
        <v>27.17</v>
      </c>
      <c r="T15" t="n">
        <v>5449.47</v>
      </c>
      <c r="U15" t="n">
        <v>0.72</v>
      </c>
      <c r="V15" t="n">
        <v>0.95</v>
      </c>
      <c r="W15" t="n">
        <v>0.13</v>
      </c>
      <c r="X15" t="n">
        <v>0.33</v>
      </c>
      <c r="Y15" t="n">
        <v>1</v>
      </c>
      <c r="Z15" t="n">
        <v>10</v>
      </c>
      <c r="AA15" t="n">
        <v>99.56091809640253</v>
      </c>
      <c r="AB15" t="n">
        <v>136.223640457153</v>
      </c>
      <c r="AC15" t="n">
        <v>123.222647403039</v>
      </c>
      <c r="AD15" t="n">
        <v>99560.91809640253</v>
      </c>
      <c r="AE15" t="n">
        <v>136223.640457153</v>
      </c>
      <c r="AF15" t="n">
        <v>5.166379964924936e-06</v>
      </c>
      <c r="AG15" t="n">
        <v>0.4766666666666666</v>
      </c>
      <c r="AH15" t="n">
        <v>123222.647403039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8.787599999999999</v>
      </c>
      <c r="E16" t="n">
        <v>11.38</v>
      </c>
      <c r="F16" t="n">
        <v>8.17</v>
      </c>
      <c r="G16" t="n">
        <v>30.62</v>
      </c>
      <c r="H16" t="n">
        <v>0.38</v>
      </c>
      <c r="I16" t="n">
        <v>16</v>
      </c>
      <c r="J16" t="n">
        <v>209.58</v>
      </c>
      <c r="K16" t="n">
        <v>55.27</v>
      </c>
      <c r="L16" t="n">
        <v>4.5</v>
      </c>
      <c r="M16" t="n">
        <v>14</v>
      </c>
      <c r="N16" t="n">
        <v>44.8</v>
      </c>
      <c r="O16" t="n">
        <v>26081.73</v>
      </c>
      <c r="P16" t="n">
        <v>90.19</v>
      </c>
      <c r="Q16" t="n">
        <v>1324.14</v>
      </c>
      <c r="R16" t="n">
        <v>37.01</v>
      </c>
      <c r="S16" t="n">
        <v>27.17</v>
      </c>
      <c r="T16" t="n">
        <v>5111.19</v>
      </c>
      <c r="U16" t="n">
        <v>0.73</v>
      </c>
      <c r="V16" t="n">
        <v>0.96</v>
      </c>
      <c r="W16" t="n">
        <v>0.13</v>
      </c>
      <c r="X16" t="n">
        <v>0.31</v>
      </c>
      <c r="Y16" t="n">
        <v>1</v>
      </c>
      <c r="Z16" t="n">
        <v>10</v>
      </c>
      <c r="AA16" t="n">
        <v>97.44974515231158</v>
      </c>
      <c r="AB16" t="n">
        <v>133.3350404966723</v>
      </c>
      <c r="AC16" t="n">
        <v>120.6097313686101</v>
      </c>
      <c r="AD16" t="n">
        <v>97449.74515231157</v>
      </c>
      <c r="AE16" t="n">
        <v>133335.0404966723</v>
      </c>
      <c r="AF16" t="n">
        <v>5.193031807809479e-06</v>
      </c>
      <c r="AG16" t="n">
        <v>0.4741666666666667</v>
      </c>
      <c r="AH16" t="n">
        <v>120609.7313686101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8.8376</v>
      </c>
      <c r="E17" t="n">
        <v>11.32</v>
      </c>
      <c r="F17" t="n">
        <v>8.140000000000001</v>
      </c>
      <c r="G17" t="n">
        <v>32.57</v>
      </c>
      <c r="H17" t="n">
        <v>0.4</v>
      </c>
      <c r="I17" t="n">
        <v>15</v>
      </c>
      <c r="J17" t="n">
        <v>209.98</v>
      </c>
      <c r="K17" t="n">
        <v>55.27</v>
      </c>
      <c r="L17" t="n">
        <v>4.75</v>
      </c>
      <c r="M17" t="n">
        <v>10</v>
      </c>
      <c r="N17" t="n">
        <v>44.95</v>
      </c>
      <c r="O17" t="n">
        <v>26131.27</v>
      </c>
      <c r="P17" t="n">
        <v>88.23999999999999</v>
      </c>
      <c r="Q17" t="n">
        <v>1323.98</v>
      </c>
      <c r="R17" t="n">
        <v>36.1</v>
      </c>
      <c r="S17" t="n">
        <v>27.17</v>
      </c>
      <c r="T17" t="n">
        <v>4663.43</v>
      </c>
      <c r="U17" t="n">
        <v>0.75</v>
      </c>
      <c r="V17" t="n">
        <v>0.96</v>
      </c>
      <c r="W17" t="n">
        <v>0.14</v>
      </c>
      <c r="X17" t="n">
        <v>0.29</v>
      </c>
      <c r="Y17" t="n">
        <v>1</v>
      </c>
      <c r="Z17" t="n">
        <v>10</v>
      </c>
      <c r="AA17" t="n">
        <v>95.5734001666073</v>
      </c>
      <c r="AB17" t="n">
        <v>130.7677425087344</v>
      </c>
      <c r="AC17" t="n">
        <v>118.2874526974149</v>
      </c>
      <c r="AD17" t="n">
        <v>95573.4001666073</v>
      </c>
      <c r="AE17" t="n">
        <v>130767.7425087344</v>
      </c>
      <c r="AF17" t="n">
        <v>5.222579305464182e-06</v>
      </c>
      <c r="AG17" t="n">
        <v>0.4716666666666667</v>
      </c>
      <c r="AH17" t="n">
        <v>118287.4526974149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8.879200000000001</v>
      </c>
      <c r="E18" t="n">
        <v>11.26</v>
      </c>
      <c r="F18" t="n">
        <v>8.130000000000001</v>
      </c>
      <c r="G18" t="n">
        <v>34.84</v>
      </c>
      <c r="H18" t="n">
        <v>0.42</v>
      </c>
      <c r="I18" t="n">
        <v>14</v>
      </c>
      <c r="J18" t="n">
        <v>210.38</v>
      </c>
      <c r="K18" t="n">
        <v>55.27</v>
      </c>
      <c r="L18" t="n">
        <v>5</v>
      </c>
      <c r="M18" t="n">
        <v>4</v>
      </c>
      <c r="N18" t="n">
        <v>45.11</v>
      </c>
      <c r="O18" t="n">
        <v>26180.86</v>
      </c>
      <c r="P18" t="n">
        <v>87.12</v>
      </c>
      <c r="Q18" t="n">
        <v>1323.98</v>
      </c>
      <c r="R18" t="n">
        <v>35.55</v>
      </c>
      <c r="S18" t="n">
        <v>27.17</v>
      </c>
      <c r="T18" t="n">
        <v>4391.72</v>
      </c>
      <c r="U18" t="n">
        <v>0.76</v>
      </c>
      <c r="V18" t="n">
        <v>0.96</v>
      </c>
      <c r="W18" t="n">
        <v>0.14</v>
      </c>
      <c r="X18" t="n">
        <v>0.28</v>
      </c>
      <c r="Y18" t="n">
        <v>1</v>
      </c>
      <c r="Z18" t="n">
        <v>10</v>
      </c>
      <c r="AA18" t="n">
        <v>94.39729173736822</v>
      </c>
      <c r="AB18" t="n">
        <v>129.1585390696084</v>
      </c>
      <c r="AC18" t="n">
        <v>116.8318293759873</v>
      </c>
      <c r="AD18" t="n">
        <v>94397.29173736821</v>
      </c>
      <c r="AE18" t="n">
        <v>129158.5390696084</v>
      </c>
      <c r="AF18" t="n">
        <v>5.247162823512896e-06</v>
      </c>
      <c r="AG18" t="n">
        <v>0.4691666666666667</v>
      </c>
      <c r="AH18" t="n">
        <v>116831.8293759873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8.8764</v>
      </c>
      <c r="E19" t="n">
        <v>11.27</v>
      </c>
      <c r="F19" t="n">
        <v>8.130000000000001</v>
      </c>
      <c r="G19" t="n">
        <v>34.86</v>
      </c>
      <c r="H19" t="n">
        <v>0.44</v>
      </c>
      <c r="I19" t="n">
        <v>14</v>
      </c>
      <c r="J19" t="n">
        <v>210.78</v>
      </c>
      <c r="K19" t="n">
        <v>55.27</v>
      </c>
      <c r="L19" t="n">
        <v>5.25</v>
      </c>
      <c r="M19" t="n">
        <v>1</v>
      </c>
      <c r="N19" t="n">
        <v>45.26</v>
      </c>
      <c r="O19" t="n">
        <v>26230.5</v>
      </c>
      <c r="P19" t="n">
        <v>87.03</v>
      </c>
      <c r="Q19" t="n">
        <v>1324.05</v>
      </c>
      <c r="R19" t="n">
        <v>35.59</v>
      </c>
      <c r="S19" t="n">
        <v>27.17</v>
      </c>
      <c r="T19" t="n">
        <v>4411.09</v>
      </c>
      <c r="U19" t="n">
        <v>0.76</v>
      </c>
      <c r="V19" t="n">
        <v>0.96</v>
      </c>
      <c r="W19" t="n">
        <v>0.14</v>
      </c>
      <c r="X19" t="n">
        <v>0.28</v>
      </c>
      <c r="Y19" t="n">
        <v>1</v>
      </c>
      <c r="Z19" t="n">
        <v>10</v>
      </c>
      <c r="AA19" t="n">
        <v>94.37419401230355</v>
      </c>
      <c r="AB19" t="n">
        <v>129.1269357431752</v>
      </c>
      <c r="AC19" t="n">
        <v>116.8032422266733</v>
      </c>
      <c r="AD19" t="n">
        <v>94374.19401230355</v>
      </c>
      <c r="AE19" t="n">
        <v>129126.9357431752</v>
      </c>
      <c r="AF19" t="n">
        <v>5.245508163644233e-06</v>
      </c>
      <c r="AG19" t="n">
        <v>0.4695833333333333</v>
      </c>
      <c r="AH19" t="n">
        <v>116803.2422266733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8.8751</v>
      </c>
      <c r="E20" t="n">
        <v>11.27</v>
      </c>
      <c r="F20" t="n">
        <v>8.130000000000001</v>
      </c>
      <c r="G20" t="n">
        <v>34.86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0</v>
      </c>
      <c r="N20" t="n">
        <v>45.41</v>
      </c>
      <c r="O20" t="n">
        <v>26280.2</v>
      </c>
      <c r="P20" t="n">
        <v>87.19</v>
      </c>
      <c r="Q20" t="n">
        <v>1324.05</v>
      </c>
      <c r="R20" t="n">
        <v>35.58</v>
      </c>
      <c r="S20" t="n">
        <v>27.17</v>
      </c>
      <c r="T20" t="n">
        <v>4410.29</v>
      </c>
      <c r="U20" t="n">
        <v>0.76</v>
      </c>
      <c r="V20" t="n">
        <v>0.96</v>
      </c>
      <c r="W20" t="n">
        <v>0.15</v>
      </c>
      <c r="X20" t="n">
        <v>0.28</v>
      </c>
      <c r="Y20" t="n">
        <v>1</v>
      </c>
      <c r="Z20" t="n">
        <v>10</v>
      </c>
      <c r="AA20" t="n">
        <v>94.48531489237983</v>
      </c>
      <c r="AB20" t="n">
        <v>129.2789762336028</v>
      </c>
      <c r="AC20" t="n">
        <v>116.9407721860847</v>
      </c>
      <c r="AD20" t="n">
        <v>94485.31489237983</v>
      </c>
      <c r="AE20" t="n">
        <v>129278.9762336028</v>
      </c>
      <c r="AF20" t="n">
        <v>5.24473992870521e-06</v>
      </c>
      <c r="AG20" t="n">
        <v>0.4695833333333333</v>
      </c>
      <c r="AH20" t="n">
        <v>116940.7721860847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7.7486</v>
      </c>
      <c r="E2" t="n">
        <v>12.91</v>
      </c>
      <c r="F2" t="n">
        <v>9.140000000000001</v>
      </c>
      <c r="G2" t="n">
        <v>8.57</v>
      </c>
      <c r="H2" t="n">
        <v>0.14</v>
      </c>
      <c r="I2" t="n">
        <v>64</v>
      </c>
      <c r="J2" t="n">
        <v>124.63</v>
      </c>
      <c r="K2" t="n">
        <v>45</v>
      </c>
      <c r="L2" t="n">
        <v>1</v>
      </c>
      <c r="M2" t="n">
        <v>62</v>
      </c>
      <c r="N2" t="n">
        <v>18.64</v>
      </c>
      <c r="O2" t="n">
        <v>15605.44</v>
      </c>
      <c r="P2" t="n">
        <v>87.15000000000001</v>
      </c>
      <c r="Q2" t="n">
        <v>1324.41</v>
      </c>
      <c r="R2" t="n">
        <v>67.09</v>
      </c>
      <c r="S2" t="n">
        <v>27.17</v>
      </c>
      <c r="T2" t="n">
        <v>19914.29</v>
      </c>
      <c r="U2" t="n">
        <v>0.4</v>
      </c>
      <c r="V2" t="n">
        <v>0.85</v>
      </c>
      <c r="W2" t="n">
        <v>0.21</v>
      </c>
      <c r="X2" t="n">
        <v>1.28</v>
      </c>
      <c r="Y2" t="n">
        <v>1</v>
      </c>
      <c r="Z2" t="n">
        <v>10</v>
      </c>
      <c r="AA2" t="n">
        <v>103.8308414507619</v>
      </c>
      <c r="AB2" t="n">
        <v>142.065937966308</v>
      </c>
      <c r="AC2" t="n">
        <v>128.5073642376382</v>
      </c>
      <c r="AD2" t="n">
        <v>103830.8414507619</v>
      </c>
      <c r="AE2" t="n">
        <v>142065.937966308</v>
      </c>
      <c r="AF2" t="n">
        <v>5.738623320963132e-06</v>
      </c>
      <c r="AG2" t="n">
        <v>0.5379166666666667</v>
      </c>
      <c r="AH2" t="n">
        <v>128507.3642376382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8.228899999999999</v>
      </c>
      <c r="E3" t="n">
        <v>12.15</v>
      </c>
      <c r="F3" t="n">
        <v>8.789999999999999</v>
      </c>
      <c r="G3" t="n">
        <v>10.99</v>
      </c>
      <c r="H3" t="n">
        <v>0.18</v>
      </c>
      <c r="I3" t="n">
        <v>48</v>
      </c>
      <c r="J3" t="n">
        <v>124.96</v>
      </c>
      <c r="K3" t="n">
        <v>45</v>
      </c>
      <c r="L3" t="n">
        <v>1.25</v>
      </c>
      <c r="M3" t="n">
        <v>46</v>
      </c>
      <c r="N3" t="n">
        <v>18.71</v>
      </c>
      <c r="O3" t="n">
        <v>15645.96</v>
      </c>
      <c r="P3" t="n">
        <v>80.89</v>
      </c>
      <c r="Q3" t="n">
        <v>1324.03</v>
      </c>
      <c r="R3" t="n">
        <v>56.52</v>
      </c>
      <c r="S3" t="n">
        <v>27.17</v>
      </c>
      <c r="T3" t="n">
        <v>14706.14</v>
      </c>
      <c r="U3" t="n">
        <v>0.48</v>
      </c>
      <c r="V3" t="n">
        <v>0.89</v>
      </c>
      <c r="W3" t="n">
        <v>0.18</v>
      </c>
      <c r="X3" t="n">
        <v>0.9399999999999999</v>
      </c>
      <c r="Y3" t="n">
        <v>1</v>
      </c>
      <c r="Z3" t="n">
        <v>10</v>
      </c>
      <c r="AA3" t="n">
        <v>92.3757691518426</v>
      </c>
      <c r="AB3" t="n">
        <v>126.3926026848114</v>
      </c>
      <c r="AC3" t="n">
        <v>114.3298700777383</v>
      </c>
      <c r="AD3" t="n">
        <v>92375.7691518426</v>
      </c>
      <c r="AE3" t="n">
        <v>126392.6026848114</v>
      </c>
      <c r="AF3" t="n">
        <v>6.094334130794404e-06</v>
      </c>
      <c r="AG3" t="n">
        <v>0.50625</v>
      </c>
      <c r="AH3" t="n">
        <v>114329.8700777383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8.6645</v>
      </c>
      <c r="E4" t="n">
        <v>11.54</v>
      </c>
      <c r="F4" t="n">
        <v>8.460000000000001</v>
      </c>
      <c r="G4" t="n">
        <v>13.72</v>
      </c>
      <c r="H4" t="n">
        <v>0.21</v>
      </c>
      <c r="I4" t="n">
        <v>37</v>
      </c>
      <c r="J4" t="n">
        <v>125.29</v>
      </c>
      <c r="K4" t="n">
        <v>45</v>
      </c>
      <c r="L4" t="n">
        <v>1.5</v>
      </c>
      <c r="M4" t="n">
        <v>35</v>
      </c>
      <c r="N4" t="n">
        <v>18.79</v>
      </c>
      <c r="O4" t="n">
        <v>15686.51</v>
      </c>
      <c r="P4" t="n">
        <v>74.40000000000001</v>
      </c>
      <c r="Q4" t="n">
        <v>1324.15</v>
      </c>
      <c r="R4" t="n">
        <v>45.93</v>
      </c>
      <c r="S4" t="n">
        <v>27.17</v>
      </c>
      <c r="T4" t="n">
        <v>9467.190000000001</v>
      </c>
      <c r="U4" t="n">
        <v>0.59</v>
      </c>
      <c r="V4" t="n">
        <v>0.92</v>
      </c>
      <c r="W4" t="n">
        <v>0.16</v>
      </c>
      <c r="X4" t="n">
        <v>0.61</v>
      </c>
      <c r="Y4" t="n">
        <v>1</v>
      </c>
      <c r="Z4" t="n">
        <v>10</v>
      </c>
      <c r="AA4" t="n">
        <v>82.43077813959262</v>
      </c>
      <c r="AB4" t="n">
        <v>112.7854272398192</v>
      </c>
      <c r="AC4" t="n">
        <v>102.0213443594212</v>
      </c>
      <c r="AD4" t="n">
        <v>82430.77813959261</v>
      </c>
      <c r="AE4" t="n">
        <v>112785.4272398192</v>
      </c>
      <c r="AF4" t="n">
        <v>6.416940062009273e-06</v>
      </c>
      <c r="AG4" t="n">
        <v>0.4808333333333333</v>
      </c>
      <c r="AH4" t="n">
        <v>102021.3443594212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8.757400000000001</v>
      </c>
      <c r="E5" t="n">
        <v>11.42</v>
      </c>
      <c r="F5" t="n">
        <v>8.49</v>
      </c>
      <c r="G5" t="n">
        <v>16.44</v>
      </c>
      <c r="H5" t="n">
        <v>0.25</v>
      </c>
      <c r="I5" t="n">
        <v>31</v>
      </c>
      <c r="J5" t="n">
        <v>125.62</v>
      </c>
      <c r="K5" t="n">
        <v>45</v>
      </c>
      <c r="L5" t="n">
        <v>1.75</v>
      </c>
      <c r="M5" t="n">
        <v>29</v>
      </c>
      <c r="N5" t="n">
        <v>18.87</v>
      </c>
      <c r="O5" t="n">
        <v>15727.09</v>
      </c>
      <c r="P5" t="n">
        <v>72.34</v>
      </c>
      <c r="Q5" t="n">
        <v>1324.1</v>
      </c>
      <c r="R5" t="n">
        <v>47.24</v>
      </c>
      <c r="S5" t="n">
        <v>27.17</v>
      </c>
      <c r="T5" t="n">
        <v>10152.04</v>
      </c>
      <c r="U5" t="n">
        <v>0.58</v>
      </c>
      <c r="V5" t="n">
        <v>0.92</v>
      </c>
      <c r="W5" t="n">
        <v>0.16</v>
      </c>
      <c r="X5" t="n">
        <v>0.64</v>
      </c>
      <c r="Y5" t="n">
        <v>1</v>
      </c>
      <c r="Z5" t="n">
        <v>10</v>
      </c>
      <c r="AA5" t="n">
        <v>80.39339067637383</v>
      </c>
      <c r="AB5" t="n">
        <v>109.9977838294534</v>
      </c>
      <c r="AC5" t="n">
        <v>99.4997497236577</v>
      </c>
      <c r="AD5" t="n">
        <v>80393.39067637382</v>
      </c>
      <c r="AE5" t="n">
        <v>109997.7838294534</v>
      </c>
      <c r="AF5" t="n">
        <v>6.485741923831729e-06</v>
      </c>
      <c r="AG5" t="n">
        <v>0.4758333333333333</v>
      </c>
      <c r="AH5" t="n">
        <v>99499.7497236577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8.954599999999999</v>
      </c>
      <c r="E6" t="n">
        <v>11.17</v>
      </c>
      <c r="F6" t="n">
        <v>8.369999999999999</v>
      </c>
      <c r="G6" t="n">
        <v>19.32</v>
      </c>
      <c r="H6" t="n">
        <v>0.28</v>
      </c>
      <c r="I6" t="n">
        <v>26</v>
      </c>
      <c r="J6" t="n">
        <v>125.95</v>
      </c>
      <c r="K6" t="n">
        <v>45</v>
      </c>
      <c r="L6" t="n">
        <v>2</v>
      </c>
      <c r="M6" t="n">
        <v>21</v>
      </c>
      <c r="N6" t="n">
        <v>18.95</v>
      </c>
      <c r="O6" t="n">
        <v>15767.7</v>
      </c>
      <c r="P6" t="n">
        <v>67.66</v>
      </c>
      <c r="Q6" t="n">
        <v>1324.11</v>
      </c>
      <c r="R6" t="n">
        <v>43.35</v>
      </c>
      <c r="S6" t="n">
        <v>27.17</v>
      </c>
      <c r="T6" t="n">
        <v>8231.040000000001</v>
      </c>
      <c r="U6" t="n">
        <v>0.63</v>
      </c>
      <c r="V6" t="n">
        <v>0.93</v>
      </c>
      <c r="W6" t="n">
        <v>0.15</v>
      </c>
      <c r="X6" t="n">
        <v>0.52</v>
      </c>
      <c r="Y6" t="n">
        <v>1</v>
      </c>
      <c r="Z6" t="n">
        <v>10</v>
      </c>
      <c r="AA6" t="n">
        <v>75.38647239419319</v>
      </c>
      <c r="AB6" t="n">
        <v>103.1470973461323</v>
      </c>
      <c r="AC6" t="n">
        <v>93.30288314330375</v>
      </c>
      <c r="AD6" t="n">
        <v>75386.47239419319</v>
      </c>
      <c r="AE6" t="n">
        <v>103147.0973461323</v>
      </c>
      <c r="AF6" t="n">
        <v>6.631788502425788e-06</v>
      </c>
      <c r="AG6" t="n">
        <v>0.4654166666666666</v>
      </c>
      <c r="AH6" t="n">
        <v>93302.88314330374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9.005000000000001</v>
      </c>
      <c r="E7" t="n">
        <v>11.1</v>
      </c>
      <c r="F7" t="n">
        <v>8.359999999999999</v>
      </c>
      <c r="G7" t="n">
        <v>20.9</v>
      </c>
      <c r="H7" t="n">
        <v>0.31</v>
      </c>
      <c r="I7" t="n">
        <v>24</v>
      </c>
      <c r="J7" t="n">
        <v>126.28</v>
      </c>
      <c r="K7" t="n">
        <v>45</v>
      </c>
      <c r="L7" t="n">
        <v>2.25</v>
      </c>
      <c r="M7" t="n">
        <v>1</v>
      </c>
      <c r="N7" t="n">
        <v>19.03</v>
      </c>
      <c r="O7" t="n">
        <v>15808.34</v>
      </c>
      <c r="P7" t="n">
        <v>65.83</v>
      </c>
      <c r="Q7" t="n">
        <v>1324.09</v>
      </c>
      <c r="R7" t="n">
        <v>42.21</v>
      </c>
      <c r="S7" t="n">
        <v>27.17</v>
      </c>
      <c r="T7" t="n">
        <v>7675.01</v>
      </c>
      <c r="U7" t="n">
        <v>0.64</v>
      </c>
      <c r="V7" t="n">
        <v>0.93</v>
      </c>
      <c r="W7" t="n">
        <v>0.17</v>
      </c>
      <c r="X7" t="n">
        <v>0.51</v>
      </c>
      <c r="Y7" t="n">
        <v>1</v>
      </c>
      <c r="Z7" t="n">
        <v>10</v>
      </c>
      <c r="AA7" t="n">
        <v>73.82678369796798</v>
      </c>
      <c r="AB7" t="n">
        <v>101.013062463349</v>
      </c>
      <c r="AC7" t="n">
        <v>91.37251755459585</v>
      </c>
      <c r="AD7" t="n">
        <v>73826.78369796799</v>
      </c>
      <c r="AE7" t="n">
        <v>101013.062463349</v>
      </c>
      <c r="AF7" t="n">
        <v>6.669114808516764e-06</v>
      </c>
      <c r="AG7" t="n">
        <v>0.4625</v>
      </c>
      <c r="AH7" t="n">
        <v>91372.51755459585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9.0036</v>
      </c>
      <c r="E8" t="n">
        <v>11.11</v>
      </c>
      <c r="F8" t="n">
        <v>8.359999999999999</v>
      </c>
      <c r="G8" t="n">
        <v>20.9</v>
      </c>
      <c r="H8" t="n">
        <v>0.35</v>
      </c>
      <c r="I8" t="n">
        <v>24</v>
      </c>
      <c r="J8" t="n">
        <v>126.61</v>
      </c>
      <c r="K8" t="n">
        <v>45</v>
      </c>
      <c r="L8" t="n">
        <v>2.5</v>
      </c>
      <c r="M8" t="n">
        <v>0</v>
      </c>
      <c r="N8" t="n">
        <v>19.11</v>
      </c>
      <c r="O8" t="n">
        <v>15849</v>
      </c>
      <c r="P8" t="n">
        <v>65.98</v>
      </c>
      <c r="Q8" t="n">
        <v>1324.07</v>
      </c>
      <c r="R8" t="n">
        <v>42.26</v>
      </c>
      <c r="S8" t="n">
        <v>27.17</v>
      </c>
      <c r="T8" t="n">
        <v>7700.37</v>
      </c>
      <c r="U8" t="n">
        <v>0.64</v>
      </c>
      <c r="V8" t="n">
        <v>0.93</v>
      </c>
      <c r="W8" t="n">
        <v>0.18</v>
      </c>
      <c r="X8" t="n">
        <v>0.51</v>
      </c>
      <c r="Y8" t="n">
        <v>1</v>
      </c>
      <c r="Z8" t="n">
        <v>10</v>
      </c>
      <c r="AA8" t="n">
        <v>73.9320340189774</v>
      </c>
      <c r="AB8" t="n">
        <v>101.1570705958705</v>
      </c>
      <c r="AC8" t="n">
        <v>91.5027817530662</v>
      </c>
      <c r="AD8" t="n">
        <v>73932.0340189774</v>
      </c>
      <c r="AE8" t="n">
        <v>101157.0705958705</v>
      </c>
      <c r="AF8" t="n">
        <v>6.668077966680904e-06</v>
      </c>
      <c r="AG8" t="n">
        <v>0.4629166666666666</v>
      </c>
      <c r="AH8" t="n">
        <v>91502.7817530662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5.1028</v>
      </c>
      <c r="E2" t="n">
        <v>19.6</v>
      </c>
      <c r="F2" t="n">
        <v>10.42</v>
      </c>
      <c r="G2" t="n">
        <v>5</v>
      </c>
      <c r="H2" t="n">
        <v>0.07000000000000001</v>
      </c>
      <c r="I2" t="n">
        <v>125</v>
      </c>
      <c r="J2" t="n">
        <v>263.32</v>
      </c>
      <c r="K2" t="n">
        <v>59.89</v>
      </c>
      <c r="L2" t="n">
        <v>1</v>
      </c>
      <c r="M2" t="n">
        <v>123</v>
      </c>
      <c r="N2" t="n">
        <v>67.43000000000001</v>
      </c>
      <c r="O2" t="n">
        <v>32710.1</v>
      </c>
      <c r="P2" t="n">
        <v>172.18</v>
      </c>
      <c r="Q2" t="n">
        <v>1324.69</v>
      </c>
      <c r="R2" t="n">
        <v>107.52</v>
      </c>
      <c r="S2" t="n">
        <v>27.17</v>
      </c>
      <c r="T2" t="n">
        <v>39823.83</v>
      </c>
      <c r="U2" t="n">
        <v>0.25</v>
      </c>
      <c r="V2" t="n">
        <v>0.75</v>
      </c>
      <c r="W2" t="n">
        <v>0.31</v>
      </c>
      <c r="X2" t="n">
        <v>2.57</v>
      </c>
      <c r="Y2" t="n">
        <v>1</v>
      </c>
      <c r="Z2" t="n">
        <v>10</v>
      </c>
      <c r="AA2" t="n">
        <v>280.2958724536136</v>
      </c>
      <c r="AB2" t="n">
        <v>383.5131784721947</v>
      </c>
      <c r="AC2" t="n">
        <v>346.9112189829343</v>
      </c>
      <c r="AD2" t="n">
        <v>280295.8724536136</v>
      </c>
      <c r="AE2" t="n">
        <v>383513.1784721948</v>
      </c>
      <c r="AF2" t="n">
        <v>2.724795176869689e-06</v>
      </c>
      <c r="AG2" t="n">
        <v>0.8166666666666668</v>
      </c>
      <c r="AH2" t="n">
        <v>346911.2189829343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5.7828</v>
      </c>
      <c r="E3" t="n">
        <v>17.29</v>
      </c>
      <c r="F3" t="n">
        <v>9.74</v>
      </c>
      <c r="G3" t="n">
        <v>6.28</v>
      </c>
      <c r="H3" t="n">
        <v>0.08</v>
      </c>
      <c r="I3" t="n">
        <v>93</v>
      </c>
      <c r="J3" t="n">
        <v>263.79</v>
      </c>
      <c r="K3" t="n">
        <v>59.89</v>
      </c>
      <c r="L3" t="n">
        <v>1.25</v>
      </c>
      <c r="M3" t="n">
        <v>91</v>
      </c>
      <c r="N3" t="n">
        <v>67.65000000000001</v>
      </c>
      <c r="O3" t="n">
        <v>32767.75</v>
      </c>
      <c r="P3" t="n">
        <v>159.59</v>
      </c>
      <c r="Q3" t="n">
        <v>1324.49</v>
      </c>
      <c r="R3" t="n">
        <v>86.12</v>
      </c>
      <c r="S3" t="n">
        <v>27.17</v>
      </c>
      <c r="T3" t="n">
        <v>29281.8</v>
      </c>
      <c r="U3" t="n">
        <v>0.32</v>
      </c>
      <c r="V3" t="n">
        <v>0.8</v>
      </c>
      <c r="W3" t="n">
        <v>0.26</v>
      </c>
      <c r="X3" t="n">
        <v>1.88</v>
      </c>
      <c r="Y3" t="n">
        <v>1</v>
      </c>
      <c r="Z3" t="n">
        <v>10</v>
      </c>
      <c r="AA3" t="n">
        <v>230.5699301186506</v>
      </c>
      <c r="AB3" t="n">
        <v>315.4759504156019</v>
      </c>
      <c r="AC3" t="n">
        <v>285.3673684813077</v>
      </c>
      <c r="AD3" t="n">
        <v>230569.9301186506</v>
      </c>
      <c r="AE3" t="n">
        <v>315475.9504156019</v>
      </c>
      <c r="AF3" t="n">
        <v>3.08790184777025e-06</v>
      </c>
      <c r="AG3" t="n">
        <v>0.7204166666666666</v>
      </c>
      <c r="AH3" t="n">
        <v>285367.3684813076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6.2753</v>
      </c>
      <c r="E4" t="n">
        <v>15.94</v>
      </c>
      <c r="F4" t="n">
        <v>9.34</v>
      </c>
      <c r="G4" t="n">
        <v>7.57</v>
      </c>
      <c r="H4" t="n">
        <v>0.1</v>
      </c>
      <c r="I4" t="n">
        <v>74</v>
      </c>
      <c r="J4" t="n">
        <v>264.25</v>
      </c>
      <c r="K4" t="n">
        <v>59.89</v>
      </c>
      <c r="L4" t="n">
        <v>1.5</v>
      </c>
      <c r="M4" t="n">
        <v>72</v>
      </c>
      <c r="N4" t="n">
        <v>67.87</v>
      </c>
      <c r="O4" t="n">
        <v>32825.49</v>
      </c>
      <c r="P4" t="n">
        <v>151.94</v>
      </c>
      <c r="Q4" t="n">
        <v>1324.19</v>
      </c>
      <c r="R4" t="n">
        <v>73.54000000000001</v>
      </c>
      <c r="S4" t="n">
        <v>27.17</v>
      </c>
      <c r="T4" t="n">
        <v>23088.32</v>
      </c>
      <c r="U4" t="n">
        <v>0.37</v>
      </c>
      <c r="V4" t="n">
        <v>0.84</v>
      </c>
      <c r="W4" t="n">
        <v>0.23</v>
      </c>
      <c r="X4" t="n">
        <v>1.49</v>
      </c>
      <c r="Y4" t="n">
        <v>1</v>
      </c>
      <c r="Z4" t="n">
        <v>10</v>
      </c>
      <c r="AA4" t="n">
        <v>203.1941132704134</v>
      </c>
      <c r="AB4" t="n">
        <v>278.0191500680609</v>
      </c>
      <c r="AC4" t="n">
        <v>251.4853925879746</v>
      </c>
      <c r="AD4" t="n">
        <v>203194.1132704134</v>
      </c>
      <c r="AE4" t="n">
        <v>278019.1500680609</v>
      </c>
      <c r="AF4" t="n">
        <v>3.350887193973966e-06</v>
      </c>
      <c r="AG4" t="n">
        <v>0.6641666666666667</v>
      </c>
      <c r="AH4" t="n">
        <v>251485.3925879746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6.6637</v>
      </c>
      <c r="E5" t="n">
        <v>15.01</v>
      </c>
      <c r="F5" t="n">
        <v>9.07</v>
      </c>
      <c r="G5" t="n">
        <v>8.92</v>
      </c>
      <c r="H5" t="n">
        <v>0.12</v>
      </c>
      <c r="I5" t="n">
        <v>61</v>
      </c>
      <c r="J5" t="n">
        <v>264.72</v>
      </c>
      <c r="K5" t="n">
        <v>59.89</v>
      </c>
      <c r="L5" t="n">
        <v>1.75</v>
      </c>
      <c r="M5" t="n">
        <v>59</v>
      </c>
      <c r="N5" t="n">
        <v>68.09</v>
      </c>
      <c r="O5" t="n">
        <v>32883.31</v>
      </c>
      <c r="P5" t="n">
        <v>146.36</v>
      </c>
      <c r="Q5" t="n">
        <v>1324.21</v>
      </c>
      <c r="R5" t="n">
        <v>65.12</v>
      </c>
      <c r="S5" t="n">
        <v>27.17</v>
      </c>
      <c r="T5" t="n">
        <v>18941.82</v>
      </c>
      <c r="U5" t="n">
        <v>0.42</v>
      </c>
      <c r="V5" t="n">
        <v>0.86</v>
      </c>
      <c r="W5" t="n">
        <v>0.21</v>
      </c>
      <c r="X5" t="n">
        <v>1.22</v>
      </c>
      <c r="Y5" t="n">
        <v>1</v>
      </c>
      <c r="Z5" t="n">
        <v>10</v>
      </c>
      <c r="AA5" t="n">
        <v>185.1186397810704</v>
      </c>
      <c r="AB5" t="n">
        <v>253.2874898063439</v>
      </c>
      <c r="AC5" t="n">
        <v>229.1140872705247</v>
      </c>
      <c r="AD5" t="n">
        <v>185118.6397810704</v>
      </c>
      <c r="AE5" t="n">
        <v>253287.4898063439</v>
      </c>
      <c r="AF5" t="n">
        <v>3.558285180705993e-06</v>
      </c>
      <c r="AG5" t="n">
        <v>0.6254166666666666</v>
      </c>
      <c r="AH5" t="n">
        <v>229114.0872705247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6.9685</v>
      </c>
      <c r="E6" t="n">
        <v>14.35</v>
      </c>
      <c r="F6" t="n">
        <v>8.869999999999999</v>
      </c>
      <c r="G6" t="n">
        <v>10.23</v>
      </c>
      <c r="H6" t="n">
        <v>0.13</v>
      </c>
      <c r="I6" t="n">
        <v>52</v>
      </c>
      <c r="J6" t="n">
        <v>265.19</v>
      </c>
      <c r="K6" t="n">
        <v>59.89</v>
      </c>
      <c r="L6" t="n">
        <v>2</v>
      </c>
      <c r="M6" t="n">
        <v>50</v>
      </c>
      <c r="N6" t="n">
        <v>68.31</v>
      </c>
      <c r="O6" t="n">
        <v>32941.21</v>
      </c>
      <c r="P6" t="n">
        <v>142.01</v>
      </c>
      <c r="Q6" t="n">
        <v>1324.13</v>
      </c>
      <c r="R6" t="n">
        <v>58.92</v>
      </c>
      <c r="S6" t="n">
        <v>27.17</v>
      </c>
      <c r="T6" t="n">
        <v>15889.7</v>
      </c>
      <c r="U6" t="n">
        <v>0.46</v>
      </c>
      <c r="V6" t="n">
        <v>0.88</v>
      </c>
      <c r="W6" t="n">
        <v>0.19</v>
      </c>
      <c r="X6" t="n">
        <v>1.01</v>
      </c>
      <c r="Y6" t="n">
        <v>1</v>
      </c>
      <c r="Z6" t="n">
        <v>10</v>
      </c>
      <c r="AA6" t="n">
        <v>172.4394212802978</v>
      </c>
      <c r="AB6" t="n">
        <v>235.9392236859535</v>
      </c>
      <c r="AC6" t="n">
        <v>213.4215153202146</v>
      </c>
      <c r="AD6" t="n">
        <v>172439.4212802978</v>
      </c>
      <c r="AE6" t="n">
        <v>235939.2236859535</v>
      </c>
      <c r="AF6" t="n">
        <v>3.721042406133186e-06</v>
      </c>
      <c r="AG6" t="n">
        <v>0.5979166666666667</v>
      </c>
      <c r="AH6" t="n">
        <v>213421.5153202146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7.1763</v>
      </c>
      <c r="E7" t="n">
        <v>13.93</v>
      </c>
      <c r="F7" t="n">
        <v>8.76</v>
      </c>
      <c r="G7" t="n">
        <v>11.42</v>
      </c>
      <c r="H7" t="n">
        <v>0.15</v>
      </c>
      <c r="I7" t="n">
        <v>46</v>
      </c>
      <c r="J7" t="n">
        <v>265.66</v>
      </c>
      <c r="K7" t="n">
        <v>59.89</v>
      </c>
      <c r="L7" t="n">
        <v>2.25</v>
      </c>
      <c r="M7" t="n">
        <v>44</v>
      </c>
      <c r="N7" t="n">
        <v>68.53</v>
      </c>
      <c r="O7" t="n">
        <v>32999.19</v>
      </c>
      <c r="P7" t="n">
        <v>139.21</v>
      </c>
      <c r="Q7" t="n">
        <v>1324.18</v>
      </c>
      <c r="R7" t="n">
        <v>55.27</v>
      </c>
      <c r="S7" t="n">
        <v>27.17</v>
      </c>
      <c r="T7" t="n">
        <v>14092.62</v>
      </c>
      <c r="U7" t="n">
        <v>0.49</v>
      </c>
      <c r="V7" t="n">
        <v>0.89</v>
      </c>
      <c r="W7" t="n">
        <v>0.18</v>
      </c>
      <c r="X7" t="n">
        <v>0.9</v>
      </c>
      <c r="Y7" t="n">
        <v>1</v>
      </c>
      <c r="Z7" t="n">
        <v>10</v>
      </c>
      <c r="AA7" t="n">
        <v>164.6948754402673</v>
      </c>
      <c r="AB7" t="n">
        <v>225.3427944023802</v>
      </c>
      <c r="AC7" t="n">
        <v>203.8363943752802</v>
      </c>
      <c r="AD7" t="n">
        <v>164694.8754402674</v>
      </c>
      <c r="AE7" t="n">
        <v>225342.7944023802</v>
      </c>
      <c r="AF7" t="n">
        <v>3.832003532917212e-06</v>
      </c>
      <c r="AG7" t="n">
        <v>0.5804166666666667</v>
      </c>
      <c r="AH7" t="n">
        <v>203836.3943752802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7.4169</v>
      </c>
      <c r="E8" t="n">
        <v>13.48</v>
      </c>
      <c r="F8" t="n">
        <v>8.609999999999999</v>
      </c>
      <c r="G8" t="n">
        <v>12.91</v>
      </c>
      <c r="H8" t="n">
        <v>0.17</v>
      </c>
      <c r="I8" t="n">
        <v>40</v>
      </c>
      <c r="J8" t="n">
        <v>266.13</v>
      </c>
      <c r="K8" t="n">
        <v>59.89</v>
      </c>
      <c r="L8" t="n">
        <v>2.5</v>
      </c>
      <c r="M8" t="n">
        <v>38</v>
      </c>
      <c r="N8" t="n">
        <v>68.75</v>
      </c>
      <c r="O8" t="n">
        <v>33057.26</v>
      </c>
      <c r="P8" t="n">
        <v>135.66</v>
      </c>
      <c r="Q8" t="n">
        <v>1324.14</v>
      </c>
      <c r="R8" t="n">
        <v>50.52</v>
      </c>
      <c r="S8" t="n">
        <v>27.17</v>
      </c>
      <c r="T8" t="n">
        <v>11746.02</v>
      </c>
      <c r="U8" t="n">
        <v>0.54</v>
      </c>
      <c r="V8" t="n">
        <v>0.91</v>
      </c>
      <c r="W8" t="n">
        <v>0.17</v>
      </c>
      <c r="X8" t="n">
        <v>0.75</v>
      </c>
      <c r="Y8" t="n">
        <v>1</v>
      </c>
      <c r="Z8" t="n">
        <v>10</v>
      </c>
      <c r="AA8" t="n">
        <v>155.9159590412362</v>
      </c>
      <c r="AB8" t="n">
        <v>213.3310936867744</v>
      </c>
      <c r="AC8" t="n">
        <v>192.9710735174401</v>
      </c>
      <c r="AD8" t="n">
        <v>155915.9590412362</v>
      </c>
      <c r="AE8" t="n">
        <v>213331.0936867744</v>
      </c>
      <c r="AF8" t="n">
        <v>3.960479216768204e-06</v>
      </c>
      <c r="AG8" t="n">
        <v>0.5616666666666666</v>
      </c>
      <c r="AH8" t="n">
        <v>192971.0735174401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7.6168</v>
      </c>
      <c r="E9" t="n">
        <v>13.13</v>
      </c>
      <c r="F9" t="n">
        <v>8.460000000000001</v>
      </c>
      <c r="G9" t="n">
        <v>14.09</v>
      </c>
      <c r="H9" t="n">
        <v>0.18</v>
      </c>
      <c r="I9" t="n">
        <v>36</v>
      </c>
      <c r="J9" t="n">
        <v>266.6</v>
      </c>
      <c r="K9" t="n">
        <v>59.89</v>
      </c>
      <c r="L9" t="n">
        <v>2.75</v>
      </c>
      <c r="M9" t="n">
        <v>34</v>
      </c>
      <c r="N9" t="n">
        <v>68.97</v>
      </c>
      <c r="O9" t="n">
        <v>33115.41</v>
      </c>
      <c r="P9" t="n">
        <v>131.82</v>
      </c>
      <c r="Q9" t="n">
        <v>1324.18</v>
      </c>
      <c r="R9" t="n">
        <v>45.96</v>
      </c>
      <c r="S9" t="n">
        <v>27.17</v>
      </c>
      <c r="T9" t="n">
        <v>9487.940000000001</v>
      </c>
      <c r="U9" t="n">
        <v>0.59</v>
      </c>
      <c r="V9" t="n">
        <v>0.92</v>
      </c>
      <c r="W9" t="n">
        <v>0.16</v>
      </c>
      <c r="X9" t="n">
        <v>0.6</v>
      </c>
      <c r="Y9" t="n">
        <v>1</v>
      </c>
      <c r="Z9" t="n">
        <v>10</v>
      </c>
      <c r="AA9" t="n">
        <v>148.265750218093</v>
      </c>
      <c r="AB9" t="n">
        <v>202.8637404715617</v>
      </c>
      <c r="AC9" t="n">
        <v>183.5027098020615</v>
      </c>
      <c r="AD9" t="n">
        <v>148265.750218093</v>
      </c>
      <c r="AE9" t="n">
        <v>202863.7404715617</v>
      </c>
      <c r="AF9" t="n">
        <v>4.067221898405001e-06</v>
      </c>
      <c r="AG9" t="n">
        <v>0.5470833333333334</v>
      </c>
      <c r="AH9" t="n">
        <v>183502.7098020615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7.6321</v>
      </c>
      <c r="E10" t="n">
        <v>13.1</v>
      </c>
      <c r="F10" t="n">
        <v>8.58</v>
      </c>
      <c r="G10" t="n">
        <v>15.6</v>
      </c>
      <c r="H10" t="n">
        <v>0.2</v>
      </c>
      <c r="I10" t="n">
        <v>33</v>
      </c>
      <c r="J10" t="n">
        <v>267.08</v>
      </c>
      <c r="K10" t="n">
        <v>59.89</v>
      </c>
      <c r="L10" t="n">
        <v>3</v>
      </c>
      <c r="M10" t="n">
        <v>31</v>
      </c>
      <c r="N10" t="n">
        <v>69.19</v>
      </c>
      <c r="O10" t="n">
        <v>33173.65</v>
      </c>
      <c r="P10" t="n">
        <v>133.12</v>
      </c>
      <c r="Q10" t="n">
        <v>1324.14</v>
      </c>
      <c r="R10" t="n">
        <v>50.13</v>
      </c>
      <c r="S10" t="n">
        <v>27.17</v>
      </c>
      <c r="T10" t="n">
        <v>11588.53</v>
      </c>
      <c r="U10" t="n">
        <v>0.54</v>
      </c>
      <c r="V10" t="n">
        <v>0.91</v>
      </c>
      <c r="W10" t="n">
        <v>0.17</v>
      </c>
      <c r="X10" t="n">
        <v>0.73</v>
      </c>
      <c r="Y10" t="n">
        <v>1</v>
      </c>
      <c r="Z10" t="n">
        <v>10</v>
      </c>
      <c r="AA10" t="n">
        <v>149.5702798659111</v>
      </c>
      <c r="AB10" t="n">
        <v>204.6486554874917</v>
      </c>
      <c r="AC10" t="n">
        <v>185.1172750340157</v>
      </c>
      <c r="AD10" t="n">
        <v>149570.2798659111</v>
      </c>
      <c r="AE10" t="n">
        <v>204648.6554874917</v>
      </c>
      <c r="AF10" t="n">
        <v>4.075391798500265e-06</v>
      </c>
      <c r="AG10" t="n">
        <v>0.5458333333333333</v>
      </c>
      <c r="AH10" t="n">
        <v>185117.2750340157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7.7954</v>
      </c>
      <c r="E11" t="n">
        <v>12.83</v>
      </c>
      <c r="F11" t="n">
        <v>8.460000000000001</v>
      </c>
      <c r="G11" t="n">
        <v>16.92</v>
      </c>
      <c r="H11" t="n">
        <v>0.22</v>
      </c>
      <c r="I11" t="n">
        <v>30</v>
      </c>
      <c r="J11" t="n">
        <v>267.55</v>
      </c>
      <c r="K11" t="n">
        <v>59.89</v>
      </c>
      <c r="L11" t="n">
        <v>3.25</v>
      </c>
      <c r="M11" t="n">
        <v>28</v>
      </c>
      <c r="N11" t="n">
        <v>69.41</v>
      </c>
      <c r="O11" t="n">
        <v>33231.97</v>
      </c>
      <c r="P11" t="n">
        <v>130.13</v>
      </c>
      <c r="Q11" t="n">
        <v>1324.03</v>
      </c>
      <c r="R11" t="n">
        <v>46.25</v>
      </c>
      <c r="S11" t="n">
        <v>27.17</v>
      </c>
      <c r="T11" t="n">
        <v>9663.68</v>
      </c>
      <c r="U11" t="n">
        <v>0.59</v>
      </c>
      <c r="V11" t="n">
        <v>0.92</v>
      </c>
      <c r="W11" t="n">
        <v>0.16</v>
      </c>
      <c r="X11" t="n">
        <v>0.6</v>
      </c>
      <c r="Y11" t="n">
        <v>1</v>
      </c>
      <c r="Z11" t="n">
        <v>10</v>
      </c>
      <c r="AA11" t="n">
        <v>143.713971233516</v>
      </c>
      <c r="AB11" t="n">
        <v>196.6357956545503</v>
      </c>
      <c r="AC11" t="n">
        <v>177.8691512974083</v>
      </c>
      <c r="AD11" t="n">
        <v>143713.9712335161</v>
      </c>
      <c r="AE11" t="n">
        <v>196635.7956545503</v>
      </c>
      <c r="AF11" t="n">
        <v>4.162590797556237e-06</v>
      </c>
      <c r="AG11" t="n">
        <v>0.5345833333333333</v>
      </c>
      <c r="AH11" t="n">
        <v>177869.1512974083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7.8868</v>
      </c>
      <c r="E12" t="n">
        <v>12.68</v>
      </c>
      <c r="F12" t="n">
        <v>8.41</v>
      </c>
      <c r="G12" t="n">
        <v>18.02</v>
      </c>
      <c r="H12" t="n">
        <v>0.23</v>
      </c>
      <c r="I12" t="n">
        <v>28</v>
      </c>
      <c r="J12" t="n">
        <v>268.02</v>
      </c>
      <c r="K12" t="n">
        <v>59.89</v>
      </c>
      <c r="L12" t="n">
        <v>3.5</v>
      </c>
      <c r="M12" t="n">
        <v>26</v>
      </c>
      <c r="N12" t="n">
        <v>69.64</v>
      </c>
      <c r="O12" t="n">
        <v>33290.38</v>
      </c>
      <c r="P12" t="n">
        <v>128.23</v>
      </c>
      <c r="Q12" t="n">
        <v>1323.98</v>
      </c>
      <c r="R12" t="n">
        <v>44.63</v>
      </c>
      <c r="S12" t="n">
        <v>27.17</v>
      </c>
      <c r="T12" t="n">
        <v>8863.27</v>
      </c>
      <c r="U12" t="n">
        <v>0.61</v>
      </c>
      <c r="V12" t="n">
        <v>0.93</v>
      </c>
      <c r="W12" t="n">
        <v>0.16</v>
      </c>
      <c r="X12" t="n">
        <v>0.5600000000000001</v>
      </c>
      <c r="Y12" t="n">
        <v>1</v>
      </c>
      <c r="Z12" t="n">
        <v>10</v>
      </c>
      <c r="AA12" t="n">
        <v>140.4775184550177</v>
      </c>
      <c r="AB12" t="n">
        <v>192.2075381807916</v>
      </c>
      <c r="AC12" t="n">
        <v>173.8635205018452</v>
      </c>
      <c r="AD12" t="n">
        <v>140477.5184550177</v>
      </c>
      <c r="AE12" t="n">
        <v>192207.5381807916</v>
      </c>
      <c r="AF12" t="n">
        <v>4.211396605968461e-06</v>
      </c>
      <c r="AG12" t="n">
        <v>0.5283333333333333</v>
      </c>
      <c r="AH12" t="n">
        <v>173863.5205018452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8.029400000000001</v>
      </c>
      <c r="E13" t="n">
        <v>12.45</v>
      </c>
      <c r="F13" t="n">
        <v>8.34</v>
      </c>
      <c r="G13" t="n">
        <v>20.01</v>
      </c>
      <c r="H13" t="n">
        <v>0.25</v>
      </c>
      <c r="I13" t="n">
        <v>25</v>
      </c>
      <c r="J13" t="n">
        <v>268.5</v>
      </c>
      <c r="K13" t="n">
        <v>59.89</v>
      </c>
      <c r="L13" t="n">
        <v>3.75</v>
      </c>
      <c r="M13" t="n">
        <v>23</v>
      </c>
      <c r="N13" t="n">
        <v>69.86</v>
      </c>
      <c r="O13" t="n">
        <v>33348.87</v>
      </c>
      <c r="P13" t="n">
        <v>125.7</v>
      </c>
      <c r="Q13" t="n">
        <v>1324.01</v>
      </c>
      <c r="R13" t="n">
        <v>42.31</v>
      </c>
      <c r="S13" t="n">
        <v>27.17</v>
      </c>
      <c r="T13" t="n">
        <v>7717.62</v>
      </c>
      <c r="U13" t="n">
        <v>0.64</v>
      </c>
      <c r="V13" t="n">
        <v>0.9399999999999999</v>
      </c>
      <c r="W13" t="n">
        <v>0.15</v>
      </c>
      <c r="X13" t="n">
        <v>0.48</v>
      </c>
      <c r="Y13" t="n">
        <v>1</v>
      </c>
      <c r="Z13" t="n">
        <v>10</v>
      </c>
      <c r="AA13" t="n">
        <v>135.9112324402163</v>
      </c>
      <c r="AB13" t="n">
        <v>185.9597442050221</v>
      </c>
      <c r="AC13" t="n">
        <v>168.2120072142874</v>
      </c>
      <c r="AD13" t="n">
        <v>135911.2324402164</v>
      </c>
      <c r="AE13" t="n">
        <v>185959.7442050221</v>
      </c>
      <c r="AF13" t="n">
        <v>4.287542210777902e-06</v>
      </c>
      <c r="AG13" t="n">
        <v>0.5187499999999999</v>
      </c>
      <c r="AH13" t="n">
        <v>168212.0072142874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8.075699999999999</v>
      </c>
      <c r="E14" t="n">
        <v>12.38</v>
      </c>
      <c r="F14" t="n">
        <v>8.32</v>
      </c>
      <c r="G14" t="n">
        <v>20.79</v>
      </c>
      <c r="H14" t="n">
        <v>0.26</v>
      </c>
      <c r="I14" t="n">
        <v>24</v>
      </c>
      <c r="J14" t="n">
        <v>268.97</v>
      </c>
      <c r="K14" t="n">
        <v>59.89</v>
      </c>
      <c r="L14" t="n">
        <v>4</v>
      </c>
      <c r="M14" t="n">
        <v>22</v>
      </c>
      <c r="N14" t="n">
        <v>70.09</v>
      </c>
      <c r="O14" t="n">
        <v>33407.45</v>
      </c>
      <c r="P14" t="n">
        <v>124.36</v>
      </c>
      <c r="Q14" t="n">
        <v>1324.09</v>
      </c>
      <c r="R14" t="n">
        <v>41.65</v>
      </c>
      <c r="S14" t="n">
        <v>27.17</v>
      </c>
      <c r="T14" t="n">
        <v>7392.92</v>
      </c>
      <c r="U14" t="n">
        <v>0.65</v>
      </c>
      <c r="V14" t="n">
        <v>0.9399999999999999</v>
      </c>
      <c r="W14" t="n">
        <v>0.15</v>
      </c>
      <c r="X14" t="n">
        <v>0.46</v>
      </c>
      <c r="Y14" t="n">
        <v>1</v>
      </c>
      <c r="Z14" t="n">
        <v>10</v>
      </c>
      <c r="AA14" t="n">
        <v>134.1295631306723</v>
      </c>
      <c r="AB14" t="n">
        <v>183.5219856540026</v>
      </c>
      <c r="AC14" t="n">
        <v>166.0069049179607</v>
      </c>
      <c r="AD14" t="n">
        <v>134129.5631306723</v>
      </c>
      <c r="AE14" t="n">
        <v>183521.9856540026</v>
      </c>
      <c r="AF14" t="n">
        <v>4.312265503223043e-06</v>
      </c>
      <c r="AG14" t="n">
        <v>0.5158333333333334</v>
      </c>
      <c r="AH14" t="n">
        <v>166006.9049179607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8.1722</v>
      </c>
      <c r="E15" t="n">
        <v>12.24</v>
      </c>
      <c r="F15" t="n">
        <v>8.27</v>
      </c>
      <c r="G15" t="n">
        <v>22.56</v>
      </c>
      <c r="H15" t="n">
        <v>0.28</v>
      </c>
      <c r="I15" t="n">
        <v>22</v>
      </c>
      <c r="J15" t="n">
        <v>269.45</v>
      </c>
      <c r="K15" t="n">
        <v>59.89</v>
      </c>
      <c r="L15" t="n">
        <v>4.25</v>
      </c>
      <c r="M15" t="n">
        <v>20</v>
      </c>
      <c r="N15" t="n">
        <v>70.31</v>
      </c>
      <c r="O15" t="n">
        <v>33466.11</v>
      </c>
      <c r="P15" t="n">
        <v>122.53</v>
      </c>
      <c r="Q15" t="n">
        <v>1324.02</v>
      </c>
      <c r="R15" t="n">
        <v>40.36</v>
      </c>
      <c r="S15" t="n">
        <v>27.17</v>
      </c>
      <c r="T15" t="n">
        <v>6755.67</v>
      </c>
      <c r="U15" t="n">
        <v>0.67</v>
      </c>
      <c r="V15" t="n">
        <v>0.9399999999999999</v>
      </c>
      <c r="W15" t="n">
        <v>0.14</v>
      </c>
      <c r="X15" t="n">
        <v>0.42</v>
      </c>
      <c r="Y15" t="n">
        <v>1</v>
      </c>
      <c r="Z15" t="n">
        <v>10</v>
      </c>
      <c r="AA15" t="n">
        <v>131.0799685354922</v>
      </c>
      <c r="AB15" t="n">
        <v>179.3493957902611</v>
      </c>
      <c r="AC15" t="n">
        <v>162.2325411745468</v>
      </c>
      <c r="AD15" t="n">
        <v>131079.9685354923</v>
      </c>
      <c r="AE15" t="n">
        <v>179349.3957902611</v>
      </c>
      <c r="AF15" t="n">
        <v>4.363794611667019e-06</v>
      </c>
      <c r="AG15" t="n">
        <v>0.51</v>
      </c>
      <c r="AH15" t="n">
        <v>162232.5411745468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8.216699999999999</v>
      </c>
      <c r="E16" t="n">
        <v>12.17</v>
      </c>
      <c r="F16" t="n">
        <v>8.26</v>
      </c>
      <c r="G16" t="n">
        <v>23.59</v>
      </c>
      <c r="H16" t="n">
        <v>0.3</v>
      </c>
      <c r="I16" t="n">
        <v>21</v>
      </c>
      <c r="J16" t="n">
        <v>269.92</v>
      </c>
      <c r="K16" t="n">
        <v>59.89</v>
      </c>
      <c r="L16" t="n">
        <v>4.5</v>
      </c>
      <c r="M16" t="n">
        <v>19</v>
      </c>
      <c r="N16" t="n">
        <v>70.54000000000001</v>
      </c>
      <c r="O16" t="n">
        <v>33524.86</v>
      </c>
      <c r="P16" t="n">
        <v>121.04</v>
      </c>
      <c r="Q16" t="n">
        <v>1323.98</v>
      </c>
      <c r="R16" t="n">
        <v>39.82</v>
      </c>
      <c r="S16" t="n">
        <v>27.17</v>
      </c>
      <c r="T16" t="n">
        <v>6491.72</v>
      </c>
      <c r="U16" t="n">
        <v>0.68</v>
      </c>
      <c r="V16" t="n">
        <v>0.95</v>
      </c>
      <c r="W16" t="n">
        <v>0.14</v>
      </c>
      <c r="X16" t="n">
        <v>0.4</v>
      </c>
      <c r="Y16" t="n">
        <v>1</v>
      </c>
      <c r="Z16" t="n">
        <v>10</v>
      </c>
      <c r="AA16" t="n">
        <v>129.3353359761045</v>
      </c>
      <c r="AB16" t="n">
        <v>176.9623125547517</v>
      </c>
      <c r="AC16" t="n">
        <v>160.0732778127411</v>
      </c>
      <c r="AD16" t="n">
        <v>129335.3359761045</v>
      </c>
      <c r="AE16" t="n">
        <v>176962.3125547517</v>
      </c>
      <c r="AF16" t="n">
        <v>4.387556739395071e-06</v>
      </c>
      <c r="AG16" t="n">
        <v>0.5070833333333333</v>
      </c>
      <c r="AH16" t="n">
        <v>160073.2778127411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8.3268</v>
      </c>
      <c r="E17" t="n">
        <v>12.01</v>
      </c>
      <c r="F17" t="n">
        <v>8.199999999999999</v>
      </c>
      <c r="G17" t="n">
        <v>25.88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118.86</v>
      </c>
      <c r="Q17" t="n">
        <v>1324.04</v>
      </c>
      <c r="R17" t="n">
        <v>37.68</v>
      </c>
      <c r="S17" t="n">
        <v>27.17</v>
      </c>
      <c r="T17" t="n">
        <v>5430.5</v>
      </c>
      <c r="U17" t="n">
        <v>0.72</v>
      </c>
      <c r="V17" t="n">
        <v>0.95</v>
      </c>
      <c r="W17" t="n">
        <v>0.14</v>
      </c>
      <c r="X17" t="n">
        <v>0.34</v>
      </c>
      <c r="Y17" t="n">
        <v>1</v>
      </c>
      <c r="Z17" t="n">
        <v>10</v>
      </c>
      <c r="AA17" t="n">
        <v>125.9060831590462</v>
      </c>
      <c r="AB17" t="n">
        <v>172.2702575624979</v>
      </c>
      <c r="AC17" t="n">
        <v>155.8290259636061</v>
      </c>
      <c r="AD17" t="n">
        <v>125906.0831590462</v>
      </c>
      <c r="AE17" t="n">
        <v>172270.2575624979</v>
      </c>
      <c r="AF17" t="n">
        <v>4.44634798125706e-06</v>
      </c>
      <c r="AG17" t="n">
        <v>0.5004166666666666</v>
      </c>
      <c r="AH17" t="n">
        <v>155829.0259636061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8.3787</v>
      </c>
      <c r="E18" t="n">
        <v>11.94</v>
      </c>
      <c r="F18" t="n">
        <v>8.17</v>
      </c>
      <c r="G18" t="n">
        <v>27.24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116.87</v>
      </c>
      <c r="Q18" t="n">
        <v>1323.96</v>
      </c>
      <c r="R18" t="n">
        <v>37.43</v>
      </c>
      <c r="S18" t="n">
        <v>27.17</v>
      </c>
      <c r="T18" t="n">
        <v>5313.98</v>
      </c>
      <c r="U18" t="n">
        <v>0.73</v>
      </c>
      <c r="V18" t="n">
        <v>0.95</v>
      </c>
      <c r="W18" t="n">
        <v>0.13</v>
      </c>
      <c r="X18" t="n">
        <v>0.32</v>
      </c>
      <c r="Y18" t="n">
        <v>1</v>
      </c>
      <c r="Z18" t="n">
        <v>10</v>
      </c>
      <c r="AA18" t="n">
        <v>123.5871214230051</v>
      </c>
      <c r="AB18" t="n">
        <v>169.0973518098766</v>
      </c>
      <c r="AC18" t="n">
        <v>152.9589378828128</v>
      </c>
      <c r="AD18" t="n">
        <v>123587.1214230051</v>
      </c>
      <c r="AE18" t="n">
        <v>169097.3518098766</v>
      </c>
      <c r="AF18" t="n">
        <v>4.474061563933146e-06</v>
      </c>
      <c r="AG18" t="n">
        <v>0.4975</v>
      </c>
      <c r="AH18" t="n">
        <v>152958.9378828128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8.392200000000001</v>
      </c>
      <c r="E19" t="n">
        <v>11.92</v>
      </c>
      <c r="F19" t="n">
        <v>8.199999999999999</v>
      </c>
      <c r="G19" t="n">
        <v>28.95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116.67</v>
      </c>
      <c r="Q19" t="n">
        <v>1324.07</v>
      </c>
      <c r="R19" t="n">
        <v>38.3</v>
      </c>
      <c r="S19" t="n">
        <v>27.17</v>
      </c>
      <c r="T19" t="n">
        <v>5754.14</v>
      </c>
      <c r="U19" t="n">
        <v>0.71</v>
      </c>
      <c r="V19" t="n">
        <v>0.95</v>
      </c>
      <c r="W19" t="n">
        <v>0.14</v>
      </c>
      <c r="X19" t="n">
        <v>0.35</v>
      </c>
      <c r="Y19" t="n">
        <v>1</v>
      </c>
      <c r="Z19" t="n">
        <v>10</v>
      </c>
      <c r="AA19" t="n">
        <v>123.4131380289554</v>
      </c>
      <c r="AB19" t="n">
        <v>168.8593000545323</v>
      </c>
      <c r="AC19" t="n">
        <v>152.7436054528906</v>
      </c>
      <c r="AD19" t="n">
        <v>123413.1380289554</v>
      </c>
      <c r="AE19" t="n">
        <v>168859.3000545323</v>
      </c>
      <c r="AF19" t="n">
        <v>4.48127029931132e-06</v>
      </c>
      <c r="AG19" t="n">
        <v>0.4966666666666666</v>
      </c>
      <c r="AH19" t="n">
        <v>152743.6054528907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8.4549</v>
      </c>
      <c r="E20" t="n">
        <v>11.83</v>
      </c>
      <c r="F20" t="n">
        <v>8.17</v>
      </c>
      <c r="G20" t="n">
        <v>30.62</v>
      </c>
      <c r="H20" t="n">
        <v>0.36</v>
      </c>
      <c r="I20" t="n">
        <v>16</v>
      </c>
      <c r="J20" t="n">
        <v>271.84</v>
      </c>
      <c r="K20" t="n">
        <v>59.89</v>
      </c>
      <c r="L20" t="n">
        <v>5.5</v>
      </c>
      <c r="M20" t="n">
        <v>14</v>
      </c>
      <c r="N20" t="n">
        <v>71.45</v>
      </c>
      <c r="O20" t="n">
        <v>33760.74</v>
      </c>
      <c r="P20" t="n">
        <v>114.6</v>
      </c>
      <c r="Q20" t="n">
        <v>1323.94</v>
      </c>
      <c r="R20" t="n">
        <v>37.05</v>
      </c>
      <c r="S20" t="n">
        <v>27.17</v>
      </c>
      <c r="T20" t="n">
        <v>5131.61</v>
      </c>
      <c r="U20" t="n">
        <v>0.73</v>
      </c>
      <c r="V20" t="n">
        <v>0.96</v>
      </c>
      <c r="W20" t="n">
        <v>0.14</v>
      </c>
      <c r="X20" t="n">
        <v>0.31</v>
      </c>
      <c r="Y20" t="n">
        <v>1</v>
      </c>
      <c r="Z20" t="n">
        <v>10</v>
      </c>
      <c r="AA20" t="n">
        <v>121.0199875891701</v>
      </c>
      <c r="AB20" t="n">
        <v>165.5848860444736</v>
      </c>
      <c r="AC20" t="n">
        <v>149.7816969202821</v>
      </c>
      <c r="AD20" t="n">
        <v>121019.9875891701</v>
      </c>
      <c r="AE20" t="n">
        <v>165584.8860444736</v>
      </c>
      <c r="AF20" t="n">
        <v>4.514750870289945e-06</v>
      </c>
      <c r="AG20" t="n">
        <v>0.4929166666666667</v>
      </c>
      <c r="AH20" t="n">
        <v>149781.6969202821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8.5124</v>
      </c>
      <c r="E21" t="n">
        <v>11.75</v>
      </c>
      <c r="F21" t="n">
        <v>8.140000000000001</v>
      </c>
      <c r="G21" t="n">
        <v>32.54</v>
      </c>
      <c r="H21" t="n">
        <v>0.38</v>
      </c>
      <c r="I21" t="n">
        <v>15</v>
      </c>
      <c r="J21" t="n">
        <v>272.32</v>
      </c>
      <c r="K21" t="n">
        <v>59.89</v>
      </c>
      <c r="L21" t="n">
        <v>5.75</v>
      </c>
      <c r="M21" t="n">
        <v>13</v>
      </c>
      <c r="N21" t="n">
        <v>71.68000000000001</v>
      </c>
      <c r="O21" t="n">
        <v>33820.05</v>
      </c>
      <c r="P21" t="n">
        <v>112.36</v>
      </c>
      <c r="Q21" t="n">
        <v>1324.01</v>
      </c>
      <c r="R21" t="n">
        <v>36.09</v>
      </c>
      <c r="S21" t="n">
        <v>27.17</v>
      </c>
      <c r="T21" t="n">
        <v>4658.29</v>
      </c>
      <c r="U21" t="n">
        <v>0.75</v>
      </c>
      <c r="V21" t="n">
        <v>0.96</v>
      </c>
      <c r="W21" t="n">
        <v>0.13</v>
      </c>
      <c r="X21" t="n">
        <v>0.28</v>
      </c>
      <c r="Y21" t="n">
        <v>1</v>
      </c>
      <c r="Z21" t="n">
        <v>10</v>
      </c>
      <c r="AA21" t="n">
        <v>118.6259002177722</v>
      </c>
      <c r="AB21" t="n">
        <v>162.3091900832482</v>
      </c>
      <c r="AC21" t="n">
        <v>146.8186287841268</v>
      </c>
      <c r="AD21" t="n">
        <v>118625.9002177722</v>
      </c>
      <c r="AE21" t="n">
        <v>162309.1900832482</v>
      </c>
      <c r="AF21" t="n">
        <v>4.545454743196976e-06</v>
      </c>
      <c r="AG21" t="n">
        <v>0.4895833333333333</v>
      </c>
      <c r="AH21" t="n">
        <v>146818.6287841268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8.5098</v>
      </c>
      <c r="E22" t="n">
        <v>11.75</v>
      </c>
      <c r="F22" t="n">
        <v>8.140000000000001</v>
      </c>
      <c r="G22" t="n">
        <v>32.56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111.79</v>
      </c>
      <c r="Q22" t="n">
        <v>1323.94</v>
      </c>
      <c r="R22" t="n">
        <v>36.22</v>
      </c>
      <c r="S22" t="n">
        <v>27.17</v>
      </c>
      <c r="T22" t="n">
        <v>4721.63</v>
      </c>
      <c r="U22" t="n">
        <v>0.75</v>
      </c>
      <c r="V22" t="n">
        <v>0.96</v>
      </c>
      <c r="W22" t="n">
        <v>0.13</v>
      </c>
      <c r="X22" t="n">
        <v>0.29</v>
      </c>
      <c r="Y22" t="n">
        <v>1</v>
      </c>
      <c r="Z22" t="n">
        <v>10</v>
      </c>
      <c r="AA22" t="n">
        <v>118.2958631371927</v>
      </c>
      <c r="AB22" t="n">
        <v>161.8576187893911</v>
      </c>
      <c r="AC22" t="n">
        <v>146.410154820771</v>
      </c>
      <c r="AD22" t="n">
        <v>118295.8631371927</v>
      </c>
      <c r="AE22" t="n">
        <v>161857.6187893911</v>
      </c>
      <c r="AF22" t="n">
        <v>4.544066394161181e-06</v>
      </c>
      <c r="AG22" t="n">
        <v>0.4895833333333333</v>
      </c>
      <c r="AH22" t="n">
        <v>146410.154820771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8.566700000000001</v>
      </c>
      <c r="E23" t="n">
        <v>11.67</v>
      </c>
      <c r="F23" t="n">
        <v>8.109999999999999</v>
      </c>
      <c r="G23" t="n">
        <v>34.77</v>
      </c>
      <c r="H23" t="n">
        <v>0.41</v>
      </c>
      <c r="I23" t="n">
        <v>14</v>
      </c>
      <c r="J23" t="n">
        <v>273.28</v>
      </c>
      <c r="K23" t="n">
        <v>59.89</v>
      </c>
      <c r="L23" t="n">
        <v>6.25</v>
      </c>
      <c r="M23" t="n">
        <v>12</v>
      </c>
      <c r="N23" t="n">
        <v>72.14</v>
      </c>
      <c r="O23" t="n">
        <v>33938.7</v>
      </c>
      <c r="P23" t="n">
        <v>110.12</v>
      </c>
      <c r="Q23" t="n">
        <v>1323.94</v>
      </c>
      <c r="R23" t="n">
        <v>35.31</v>
      </c>
      <c r="S23" t="n">
        <v>27.17</v>
      </c>
      <c r="T23" t="n">
        <v>4272.77</v>
      </c>
      <c r="U23" t="n">
        <v>0.77</v>
      </c>
      <c r="V23" t="n">
        <v>0.96</v>
      </c>
      <c r="W23" t="n">
        <v>0.13</v>
      </c>
      <c r="X23" t="n">
        <v>0.26</v>
      </c>
      <c r="Y23" t="n">
        <v>1</v>
      </c>
      <c r="Z23" t="n">
        <v>10</v>
      </c>
      <c r="AA23" t="n">
        <v>116.3047763011826</v>
      </c>
      <c r="AB23" t="n">
        <v>159.1333259398117</v>
      </c>
      <c r="AC23" t="n">
        <v>143.9458646571855</v>
      </c>
      <c r="AD23" t="n">
        <v>116304.7763011826</v>
      </c>
      <c r="AE23" t="n">
        <v>159133.3259398117</v>
      </c>
      <c r="AF23" t="n">
        <v>4.574449878829184e-06</v>
      </c>
      <c r="AG23" t="n">
        <v>0.48625</v>
      </c>
      <c r="AH23" t="n">
        <v>143945.8646571855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8.6279</v>
      </c>
      <c r="E24" t="n">
        <v>11.59</v>
      </c>
      <c r="F24" t="n">
        <v>8.08</v>
      </c>
      <c r="G24" t="n">
        <v>37.29</v>
      </c>
      <c r="H24" t="n">
        <v>0.42</v>
      </c>
      <c r="I24" t="n">
        <v>13</v>
      </c>
      <c r="J24" t="n">
        <v>273.76</v>
      </c>
      <c r="K24" t="n">
        <v>59.89</v>
      </c>
      <c r="L24" t="n">
        <v>6.5</v>
      </c>
      <c r="M24" t="n">
        <v>11</v>
      </c>
      <c r="N24" t="n">
        <v>72.37</v>
      </c>
      <c r="O24" t="n">
        <v>33998.16</v>
      </c>
      <c r="P24" t="n">
        <v>107.9</v>
      </c>
      <c r="Q24" t="n">
        <v>1324.02</v>
      </c>
      <c r="R24" t="n">
        <v>34.26</v>
      </c>
      <c r="S24" t="n">
        <v>27.17</v>
      </c>
      <c r="T24" t="n">
        <v>3755.16</v>
      </c>
      <c r="U24" t="n">
        <v>0.79</v>
      </c>
      <c r="V24" t="n">
        <v>0.97</v>
      </c>
      <c r="W24" t="n">
        <v>0.13</v>
      </c>
      <c r="X24" t="n">
        <v>0.23</v>
      </c>
      <c r="Y24" t="n">
        <v>1</v>
      </c>
      <c r="Z24" t="n">
        <v>10</v>
      </c>
      <c r="AA24" t="n">
        <v>113.9384938333762</v>
      </c>
      <c r="AB24" t="n">
        <v>155.8956738743459</v>
      </c>
      <c r="AC24" t="n">
        <v>141.0172095607735</v>
      </c>
      <c r="AD24" t="n">
        <v>113938.4938333762</v>
      </c>
      <c r="AE24" t="n">
        <v>155895.6738743459</v>
      </c>
      <c r="AF24" t="n">
        <v>4.607129479210235e-06</v>
      </c>
      <c r="AG24" t="n">
        <v>0.4829166666666667</v>
      </c>
      <c r="AH24" t="n">
        <v>141017.2095607735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8.629799999999999</v>
      </c>
      <c r="E25" t="n">
        <v>11.59</v>
      </c>
      <c r="F25" t="n">
        <v>8.08</v>
      </c>
      <c r="G25" t="n">
        <v>37.28</v>
      </c>
      <c r="H25" t="n">
        <v>0.44</v>
      </c>
      <c r="I25" t="n">
        <v>13</v>
      </c>
      <c r="J25" t="n">
        <v>274.24</v>
      </c>
      <c r="K25" t="n">
        <v>59.89</v>
      </c>
      <c r="L25" t="n">
        <v>6.75</v>
      </c>
      <c r="M25" t="n">
        <v>11</v>
      </c>
      <c r="N25" t="n">
        <v>72.61</v>
      </c>
      <c r="O25" t="n">
        <v>34057.71</v>
      </c>
      <c r="P25" t="n">
        <v>105.46</v>
      </c>
      <c r="Q25" t="n">
        <v>1323.99</v>
      </c>
      <c r="R25" t="n">
        <v>34.38</v>
      </c>
      <c r="S25" t="n">
        <v>27.17</v>
      </c>
      <c r="T25" t="n">
        <v>3814.43</v>
      </c>
      <c r="U25" t="n">
        <v>0.79</v>
      </c>
      <c r="V25" t="n">
        <v>0.97</v>
      </c>
      <c r="W25" t="n">
        <v>0.12</v>
      </c>
      <c r="X25" t="n">
        <v>0.22</v>
      </c>
      <c r="Y25" t="n">
        <v>1</v>
      </c>
      <c r="Z25" t="n">
        <v>10</v>
      </c>
      <c r="AA25" t="n">
        <v>112.376003274875</v>
      </c>
      <c r="AB25" t="n">
        <v>153.7578053599871</v>
      </c>
      <c r="AC25" t="n">
        <v>139.0833762169072</v>
      </c>
      <c r="AD25" t="n">
        <v>112376.003274875</v>
      </c>
      <c r="AE25" t="n">
        <v>153757.8053599871</v>
      </c>
      <c r="AF25" t="n">
        <v>4.608144041967163e-06</v>
      </c>
      <c r="AG25" t="n">
        <v>0.4829166666666667</v>
      </c>
      <c r="AH25" t="n">
        <v>139083.3762169072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8.6553</v>
      </c>
      <c r="E26" t="n">
        <v>11.55</v>
      </c>
      <c r="F26" t="n">
        <v>8.09</v>
      </c>
      <c r="G26" t="n">
        <v>40.47</v>
      </c>
      <c r="H26" t="n">
        <v>0.45</v>
      </c>
      <c r="I26" t="n">
        <v>12</v>
      </c>
      <c r="J26" t="n">
        <v>274.73</v>
      </c>
      <c r="K26" t="n">
        <v>59.89</v>
      </c>
      <c r="L26" t="n">
        <v>7</v>
      </c>
      <c r="M26" t="n">
        <v>10</v>
      </c>
      <c r="N26" t="n">
        <v>72.84</v>
      </c>
      <c r="O26" t="n">
        <v>34117.35</v>
      </c>
      <c r="P26" t="n">
        <v>104.94</v>
      </c>
      <c r="Q26" t="n">
        <v>1323.94</v>
      </c>
      <c r="R26" t="n">
        <v>34.83</v>
      </c>
      <c r="S26" t="n">
        <v>27.17</v>
      </c>
      <c r="T26" t="n">
        <v>4042.42</v>
      </c>
      <c r="U26" t="n">
        <v>0.78</v>
      </c>
      <c r="V26" t="n">
        <v>0.96</v>
      </c>
      <c r="W26" t="n">
        <v>0.13</v>
      </c>
      <c r="X26" t="n">
        <v>0.24</v>
      </c>
      <c r="Y26" t="n">
        <v>1</v>
      </c>
      <c r="Z26" t="n">
        <v>10</v>
      </c>
      <c r="AA26" t="n">
        <v>111.7679770962501</v>
      </c>
      <c r="AB26" t="n">
        <v>152.9258771181712</v>
      </c>
      <c r="AC26" t="n">
        <v>138.3308460388713</v>
      </c>
      <c r="AD26" t="n">
        <v>111767.9770962501</v>
      </c>
      <c r="AE26" t="n">
        <v>152925.8771181712</v>
      </c>
      <c r="AF26" t="n">
        <v>4.621760542125934e-06</v>
      </c>
      <c r="AG26" t="n">
        <v>0.48125</v>
      </c>
      <c r="AH26" t="n">
        <v>138330.8460388713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8.661099999999999</v>
      </c>
      <c r="E27" t="n">
        <v>11.55</v>
      </c>
      <c r="F27" t="n">
        <v>8.09</v>
      </c>
      <c r="G27" t="n">
        <v>40.43</v>
      </c>
      <c r="H27" t="n">
        <v>0.47</v>
      </c>
      <c r="I27" t="n">
        <v>12</v>
      </c>
      <c r="J27" t="n">
        <v>275.21</v>
      </c>
      <c r="K27" t="n">
        <v>59.89</v>
      </c>
      <c r="L27" t="n">
        <v>7.25</v>
      </c>
      <c r="M27" t="n">
        <v>8</v>
      </c>
      <c r="N27" t="n">
        <v>73.08</v>
      </c>
      <c r="O27" t="n">
        <v>34177.09</v>
      </c>
      <c r="P27" t="n">
        <v>102.91</v>
      </c>
      <c r="Q27" t="n">
        <v>1324</v>
      </c>
      <c r="R27" t="n">
        <v>34.54</v>
      </c>
      <c r="S27" t="n">
        <v>27.17</v>
      </c>
      <c r="T27" t="n">
        <v>3896.33</v>
      </c>
      <c r="U27" t="n">
        <v>0.79</v>
      </c>
      <c r="V27" t="n">
        <v>0.97</v>
      </c>
      <c r="W27" t="n">
        <v>0.13</v>
      </c>
      <c r="X27" t="n">
        <v>0.23</v>
      </c>
      <c r="Y27" t="n">
        <v>1</v>
      </c>
      <c r="Z27" t="n">
        <v>10</v>
      </c>
      <c r="AA27" t="n">
        <v>110.4214611104005</v>
      </c>
      <c r="AB27" t="n">
        <v>151.0835145422398</v>
      </c>
      <c r="AC27" t="n">
        <v>136.6643159614141</v>
      </c>
      <c r="AD27" t="n">
        <v>110421.4611104005</v>
      </c>
      <c r="AE27" t="n">
        <v>151083.5145422398</v>
      </c>
      <c r="AF27" t="n">
        <v>4.624857628436555e-06</v>
      </c>
      <c r="AG27" t="n">
        <v>0.48125</v>
      </c>
      <c r="AH27" t="n">
        <v>136664.3159614141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8.715199999999999</v>
      </c>
      <c r="E28" t="n">
        <v>11.47</v>
      </c>
      <c r="F28" t="n">
        <v>8.06</v>
      </c>
      <c r="G28" t="n">
        <v>43.99</v>
      </c>
      <c r="H28" t="n">
        <v>0.48</v>
      </c>
      <c r="I28" t="n">
        <v>11</v>
      </c>
      <c r="J28" t="n">
        <v>275.7</v>
      </c>
      <c r="K28" t="n">
        <v>59.89</v>
      </c>
      <c r="L28" t="n">
        <v>7.5</v>
      </c>
      <c r="M28" t="n">
        <v>1</v>
      </c>
      <c r="N28" t="n">
        <v>73.31</v>
      </c>
      <c r="O28" t="n">
        <v>34236.91</v>
      </c>
      <c r="P28" t="n">
        <v>101.97</v>
      </c>
      <c r="Q28" t="n">
        <v>1324.01</v>
      </c>
      <c r="R28" t="n">
        <v>33.55</v>
      </c>
      <c r="S28" t="n">
        <v>27.17</v>
      </c>
      <c r="T28" t="n">
        <v>3409.94</v>
      </c>
      <c r="U28" t="n">
        <v>0.8100000000000001</v>
      </c>
      <c r="V28" t="n">
        <v>0.97</v>
      </c>
      <c r="W28" t="n">
        <v>0.14</v>
      </c>
      <c r="X28" t="n">
        <v>0.21</v>
      </c>
      <c r="Y28" t="n">
        <v>1</v>
      </c>
      <c r="Z28" t="n">
        <v>10</v>
      </c>
      <c r="AA28" t="n">
        <v>109.0040853389875</v>
      </c>
      <c r="AB28" t="n">
        <v>149.1441984815877</v>
      </c>
      <c r="AC28" t="n">
        <v>134.9100855037428</v>
      </c>
      <c r="AD28" t="n">
        <v>109004.0853389875</v>
      </c>
      <c r="AE28" t="n">
        <v>149144.1984815877</v>
      </c>
      <c r="AF28" t="n">
        <v>4.653745967989086e-06</v>
      </c>
      <c r="AG28" t="n">
        <v>0.4779166666666667</v>
      </c>
      <c r="AH28" t="n">
        <v>134910.0855037428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8.714399999999999</v>
      </c>
      <c r="E29" t="n">
        <v>11.48</v>
      </c>
      <c r="F29" t="n">
        <v>8.07</v>
      </c>
      <c r="G29" t="n">
        <v>44</v>
      </c>
      <c r="H29" t="n">
        <v>0.5</v>
      </c>
      <c r="I29" t="n">
        <v>11</v>
      </c>
      <c r="J29" t="n">
        <v>276.18</v>
      </c>
      <c r="K29" t="n">
        <v>59.89</v>
      </c>
      <c r="L29" t="n">
        <v>7.75</v>
      </c>
      <c r="M29" t="n">
        <v>1</v>
      </c>
      <c r="N29" t="n">
        <v>73.55</v>
      </c>
      <c r="O29" t="n">
        <v>34296.82</v>
      </c>
      <c r="P29" t="n">
        <v>102.06</v>
      </c>
      <c r="Q29" t="n">
        <v>1324.01</v>
      </c>
      <c r="R29" t="n">
        <v>33.65</v>
      </c>
      <c r="S29" t="n">
        <v>27.17</v>
      </c>
      <c r="T29" t="n">
        <v>3456.69</v>
      </c>
      <c r="U29" t="n">
        <v>0.8100000000000001</v>
      </c>
      <c r="V29" t="n">
        <v>0.97</v>
      </c>
      <c r="W29" t="n">
        <v>0.13</v>
      </c>
      <c r="X29" t="n">
        <v>0.21</v>
      </c>
      <c r="Y29" t="n">
        <v>1</v>
      </c>
      <c r="Z29" t="n">
        <v>10</v>
      </c>
      <c r="AA29" t="n">
        <v>109.1230804048099</v>
      </c>
      <c r="AB29" t="n">
        <v>149.3070127803376</v>
      </c>
      <c r="AC29" t="n">
        <v>135.0573610343314</v>
      </c>
      <c r="AD29" t="n">
        <v>109123.0804048099</v>
      </c>
      <c r="AE29" t="n">
        <v>149307.0127803376</v>
      </c>
      <c r="AF29" t="n">
        <v>4.653318783670379e-06</v>
      </c>
      <c r="AG29" t="n">
        <v>0.4783333333333333</v>
      </c>
      <c r="AH29" t="n">
        <v>135057.3610343314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8.7125</v>
      </c>
      <c r="E30" t="n">
        <v>11.48</v>
      </c>
      <c r="F30" t="n">
        <v>8.07</v>
      </c>
      <c r="G30" t="n">
        <v>44.01</v>
      </c>
      <c r="H30" t="n">
        <v>0.51</v>
      </c>
      <c r="I30" t="n">
        <v>11</v>
      </c>
      <c r="J30" t="n">
        <v>276.67</v>
      </c>
      <c r="K30" t="n">
        <v>59.89</v>
      </c>
      <c r="L30" t="n">
        <v>8</v>
      </c>
      <c r="M30" t="n">
        <v>0</v>
      </c>
      <c r="N30" t="n">
        <v>73.78</v>
      </c>
      <c r="O30" t="n">
        <v>34356.83</v>
      </c>
      <c r="P30" t="n">
        <v>102.28</v>
      </c>
      <c r="Q30" t="n">
        <v>1324.01</v>
      </c>
      <c r="R30" t="n">
        <v>33.67</v>
      </c>
      <c r="S30" t="n">
        <v>27.17</v>
      </c>
      <c r="T30" t="n">
        <v>3468.09</v>
      </c>
      <c r="U30" t="n">
        <v>0.8100000000000001</v>
      </c>
      <c r="V30" t="n">
        <v>0.97</v>
      </c>
      <c r="W30" t="n">
        <v>0.14</v>
      </c>
      <c r="X30" t="n">
        <v>0.22</v>
      </c>
      <c r="Y30" t="n">
        <v>1</v>
      </c>
      <c r="Z30" t="n">
        <v>10</v>
      </c>
      <c r="AA30" t="n">
        <v>109.2830539454012</v>
      </c>
      <c r="AB30" t="n">
        <v>149.525895636109</v>
      </c>
      <c r="AC30" t="n">
        <v>135.255354017552</v>
      </c>
      <c r="AD30" t="n">
        <v>109283.0539454012</v>
      </c>
      <c r="AE30" t="n">
        <v>149525.895636109</v>
      </c>
      <c r="AF30" t="n">
        <v>4.652304220913452e-06</v>
      </c>
      <c r="AG30" t="n">
        <v>0.4783333333333333</v>
      </c>
      <c r="AH30" t="n">
        <v>135255.354017552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6.9622</v>
      </c>
      <c r="E2" t="n">
        <v>14.36</v>
      </c>
      <c r="F2" t="n">
        <v>9.460000000000001</v>
      </c>
      <c r="G2" t="n">
        <v>7.1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109.53</v>
      </c>
      <c r="Q2" t="n">
        <v>1324.24</v>
      </c>
      <c r="R2" t="n">
        <v>77.54000000000001</v>
      </c>
      <c r="S2" t="n">
        <v>27.17</v>
      </c>
      <c r="T2" t="n">
        <v>25055.52</v>
      </c>
      <c r="U2" t="n">
        <v>0.35</v>
      </c>
      <c r="V2" t="n">
        <v>0.83</v>
      </c>
      <c r="W2" t="n">
        <v>0.23</v>
      </c>
      <c r="X2" t="n">
        <v>1.61</v>
      </c>
      <c r="Y2" t="n">
        <v>1</v>
      </c>
      <c r="Z2" t="n">
        <v>10</v>
      </c>
      <c r="AA2" t="n">
        <v>139.5922835701723</v>
      </c>
      <c r="AB2" t="n">
        <v>190.9963207575398</v>
      </c>
      <c r="AC2" t="n">
        <v>172.7678999695139</v>
      </c>
      <c r="AD2" t="n">
        <v>139592.2835701723</v>
      </c>
      <c r="AE2" t="n">
        <v>190996.3207575398</v>
      </c>
      <c r="AF2" t="n">
        <v>4.591289545097487e-06</v>
      </c>
      <c r="AG2" t="n">
        <v>0.5983333333333333</v>
      </c>
      <c r="AH2" t="n">
        <v>172767.8999695139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7.5191</v>
      </c>
      <c r="E3" t="n">
        <v>13.3</v>
      </c>
      <c r="F3" t="n">
        <v>9.039999999999999</v>
      </c>
      <c r="G3" t="n">
        <v>9.039999999999999</v>
      </c>
      <c r="H3" t="n">
        <v>0.14</v>
      </c>
      <c r="I3" t="n">
        <v>60</v>
      </c>
      <c r="J3" t="n">
        <v>159.48</v>
      </c>
      <c r="K3" t="n">
        <v>50.28</v>
      </c>
      <c r="L3" t="n">
        <v>1.25</v>
      </c>
      <c r="M3" t="n">
        <v>58</v>
      </c>
      <c r="N3" t="n">
        <v>27.95</v>
      </c>
      <c r="O3" t="n">
        <v>19902.91</v>
      </c>
      <c r="P3" t="n">
        <v>102.62</v>
      </c>
      <c r="Q3" t="n">
        <v>1324.19</v>
      </c>
      <c r="R3" t="n">
        <v>64.31</v>
      </c>
      <c r="S3" t="n">
        <v>27.17</v>
      </c>
      <c r="T3" t="n">
        <v>18540.96</v>
      </c>
      <c r="U3" t="n">
        <v>0.42</v>
      </c>
      <c r="V3" t="n">
        <v>0.86</v>
      </c>
      <c r="W3" t="n">
        <v>0.2</v>
      </c>
      <c r="X3" t="n">
        <v>1.19</v>
      </c>
      <c r="Y3" t="n">
        <v>1</v>
      </c>
      <c r="Z3" t="n">
        <v>10</v>
      </c>
      <c r="AA3" t="n">
        <v>122.3938516816701</v>
      </c>
      <c r="AB3" t="n">
        <v>167.4646675064373</v>
      </c>
      <c r="AC3" t="n">
        <v>151.4820746778063</v>
      </c>
      <c r="AD3" t="n">
        <v>122393.8516816701</v>
      </c>
      <c r="AE3" t="n">
        <v>167464.6675064373</v>
      </c>
      <c r="AF3" t="n">
        <v>4.95854258977658e-06</v>
      </c>
      <c r="AG3" t="n">
        <v>0.5541666666666667</v>
      </c>
      <c r="AH3" t="n">
        <v>151482.0746778063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7.8966</v>
      </c>
      <c r="E4" t="n">
        <v>12.66</v>
      </c>
      <c r="F4" t="n">
        <v>8.789999999999999</v>
      </c>
      <c r="G4" t="n">
        <v>10.99</v>
      </c>
      <c r="H4" t="n">
        <v>0.17</v>
      </c>
      <c r="I4" t="n">
        <v>48</v>
      </c>
      <c r="J4" t="n">
        <v>159.83</v>
      </c>
      <c r="K4" t="n">
        <v>50.28</v>
      </c>
      <c r="L4" t="n">
        <v>1.5</v>
      </c>
      <c r="M4" t="n">
        <v>46</v>
      </c>
      <c r="N4" t="n">
        <v>28.05</v>
      </c>
      <c r="O4" t="n">
        <v>19946.71</v>
      </c>
      <c r="P4" t="n">
        <v>97.73999999999999</v>
      </c>
      <c r="Q4" t="n">
        <v>1324.04</v>
      </c>
      <c r="R4" t="n">
        <v>56.6</v>
      </c>
      <c r="S4" t="n">
        <v>27.17</v>
      </c>
      <c r="T4" t="n">
        <v>14746.59</v>
      </c>
      <c r="U4" t="n">
        <v>0.48</v>
      </c>
      <c r="V4" t="n">
        <v>0.89</v>
      </c>
      <c r="W4" t="n">
        <v>0.18</v>
      </c>
      <c r="X4" t="n">
        <v>0.9399999999999999</v>
      </c>
      <c r="Y4" t="n">
        <v>1</v>
      </c>
      <c r="Z4" t="n">
        <v>10</v>
      </c>
      <c r="AA4" t="n">
        <v>112.1301410345445</v>
      </c>
      <c r="AB4" t="n">
        <v>153.4214057960906</v>
      </c>
      <c r="AC4" t="n">
        <v>138.7790821552491</v>
      </c>
      <c r="AD4" t="n">
        <v>112130.1410345445</v>
      </c>
      <c r="AE4" t="n">
        <v>153421.4057960906</v>
      </c>
      <c r="AF4" t="n">
        <v>5.207488584329208e-06</v>
      </c>
      <c r="AG4" t="n">
        <v>0.5275</v>
      </c>
      <c r="AH4" t="n">
        <v>138779.0821552491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8.2278</v>
      </c>
      <c r="E5" t="n">
        <v>12.15</v>
      </c>
      <c r="F5" t="n">
        <v>8.57</v>
      </c>
      <c r="G5" t="n">
        <v>13.19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92.92</v>
      </c>
      <c r="Q5" t="n">
        <v>1324.13</v>
      </c>
      <c r="R5" t="n">
        <v>49.49</v>
      </c>
      <c r="S5" t="n">
        <v>27.17</v>
      </c>
      <c r="T5" t="n">
        <v>11237.62</v>
      </c>
      <c r="U5" t="n">
        <v>0.55</v>
      </c>
      <c r="V5" t="n">
        <v>0.91</v>
      </c>
      <c r="W5" t="n">
        <v>0.17</v>
      </c>
      <c r="X5" t="n">
        <v>0.72</v>
      </c>
      <c r="Y5" t="n">
        <v>1</v>
      </c>
      <c r="Z5" t="n">
        <v>10</v>
      </c>
      <c r="AA5" t="n">
        <v>103.5431682229501</v>
      </c>
      <c r="AB5" t="n">
        <v>141.672330764769</v>
      </c>
      <c r="AC5" t="n">
        <v>128.1513223549827</v>
      </c>
      <c r="AD5" t="n">
        <v>103543.1682229501</v>
      </c>
      <c r="AE5" t="n">
        <v>141672.330764769</v>
      </c>
      <c r="AF5" t="n">
        <v>5.425901599947301e-06</v>
      </c>
      <c r="AG5" t="n">
        <v>0.50625</v>
      </c>
      <c r="AH5" t="n">
        <v>128151.3223549827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8.223100000000001</v>
      </c>
      <c r="E6" t="n">
        <v>12.16</v>
      </c>
      <c r="F6" t="n">
        <v>8.710000000000001</v>
      </c>
      <c r="G6" t="n">
        <v>14.93</v>
      </c>
      <c r="H6" t="n">
        <v>0.22</v>
      </c>
      <c r="I6" t="n">
        <v>35</v>
      </c>
      <c r="J6" t="n">
        <v>160.54</v>
      </c>
      <c r="K6" t="n">
        <v>50.28</v>
      </c>
      <c r="L6" t="n">
        <v>2</v>
      </c>
      <c r="M6" t="n">
        <v>33</v>
      </c>
      <c r="N6" t="n">
        <v>28.26</v>
      </c>
      <c r="O6" t="n">
        <v>20034.4</v>
      </c>
      <c r="P6" t="n">
        <v>92.76000000000001</v>
      </c>
      <c r="Q6" t="n">
        <v>1324.01</v>
      </c>
      <c r="R6" t="n">
        <v>55.45</v>
      </c>
      <c r="S6" t="n">
        <v>27.17</v>
      </c>
      <c r="T6" t="n">
        <v>14240.18</v>
      </c>
      <c r="U6" t="n">
        <v>0.49</v>
      </c>
      <c r="V6" t="n">
        <v>0.9</v>
      </c>
      <c r="W6" t="n">
        <v>0.14</v>
      </c>
      <c r="X6" t="n">
        <v>0.86</v>
      </c>
      <c r="Y6" t="n">
        <v>1</v>
      </c>
      <c r="Z6" t="n">
        <v>10</v>
      </c>
      <c r="AA6" t="n">
        <v>104.0881696582985</v>
      </c>
      <c r="AB6" t="n">
        <v>142.4180257723788</v>
      </c>
      <c r="AC6" t="n">
        <v>128.825849277656</v>
      </c>
      <c r="AD6" t="n">
        <v>104088.1696582985</v>
      </c>
      <c r="AE6" t="n">
        <v>142418.0257723788</v>
      </c>
      <c r="AF6" t="n">
        <v>5.422802139882673e-06</v>
      </c>
      <c r="AG6" t="n">
        <v>0.5066666666666667</v>
      </c>
      <c r="AH6" t="n">
        <v>128825.849277656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8.5472</v>
      </c>
      <c r="E7" t="n">
        <v>11.7</v>
      </c>
      <c r="F7" t="n">
        <v>8.44</v>
      </c>
      <c r="G7" t="n">
        <v>17.46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87.2</v>
      </c>
      <c r="Q7" t="n">
        <v>1324.19</v>
      </c>
      <c r="R7" t="n">
        <v>45.66</v>
      </c>
      <c r="S7" t="n">
        <v>27.17</v>
      </c>
      <c r="T7" t="n">
        <v>9372.91</v>
      </c>
      <c r="U7" t="n">
        <v>0.6</v>
      </c>
      <c r="V7" t="n">
        <v>0.92</v>
      </c>
      <c r="W7" t="n">
        <v>0.15</v>
      </c>
      <c r="X7" t="n">
        <v>0.59</v>
      </c>
      <c r="Y7" t="n">
        <v>1</v>
      </c>
      <c r="Z7" t="n">
        <v>10</v>
      </c>
      <c r="AA7" t="n">
        <v>95.44412196255155</v>
      </c>
      <c r="AB7" t="n">
        <v>130.5908583665936</v>
      </c>
      <c r="AC7" t="n">
        <v>118.1274501295415</v>
      </c>
      <c r="AD7" t="n">
        <v>95444.12196255155</v>
      </c>
      <c r="AE7" t="n">
        <v>130590.8583665936</v>
      </c>
      <c r="AF7" t="n">
        <v>5.636532992424411e-06</v>
      </c>
      <c r="AG7" t="n">
        <v>0.4875</v>
      </c>
      <c r="AH7" t="n">
        <v>118127.4501295415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8.7188</v>
      </c>
      <c r="E8" t="n">
        <v>11.47</v>
      </c>
      <c r="F8" t="n">
        <v>8.34</v>
      </c>
      <c r="G8" t="n">
        <v>20.01</v>
      </c>
      <c r="H8" t="n">
        <v>0.27</v>
      </c>
      <c r="I8" t="n">
        <v>25</v>
      </c>
      <c r="J8" t="n">
        <v>161.26</v>
      </c>
      <c r="K8" t="n">
        <v>50.28</v>
      </c>
      <c r="L8" t="n">
        <v>2.5</v>
      </c>
      <c r="M8" t="n">
        <v>23</v>
      </c>
      <c r="N8" t="n">
        <v>28.48</v>
      </c>
      <c r="O8" t="n">
        <v>20122.23</v>
      </c>
      <c r="P8" t="n">
        <v>83.78</v>
      </c>
      <c r="Q8" t="n">
        <v>1324.09</v>
      </c>
      <c r="R8" t="n">
        <v>42.33</v>
      </c>
      <c r="S8" t="n">
        <v>27.17</v>
      </c>
      <c r="T8" t="n">
        <v>7728.35</v>
      </c>
      <c r="U8" t="n">
        <v>0.64</v>
      </c>
      <c r="V8" t="n">
        <v>0.9399999999999999</v>
      </c>
      <c r="W8" t="n">
        <v>0.15</v>
      </c>
      <c r="X8" t="n">
        <v>0.49</v>
      </c>
      <c r="Y8" t="n">
        <v>1</v>
      </c>
      <c r="Z8" t="n">
        <v>10</v>
      </c>
      <c r="AA8" t="n">
        <v>91.05200604858211</v>
      </c>
      <c r="AB8" t="n">
        <v>124.5813716066249</v>
      </c>
      <c r="AC8" t="n">
        <v>112.6915003515746</v>
      </c>
      <c r="AD8" t="n">
        <v>91052.00604858212</v>
      </c>
      <c r="AE8" t="n">
        <v>124581.3716066249</v>
      </c>
      <c r="AF8" t="n">
        <v>5.749696257762771e-06</v>
      </c>
      <c r="AG8" t="n">
        <v>0.4779166666666667</v>
      </c>
      <c r="AH8" t="n">
        <v>112691.5003515746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8.842599999999999</v>
      </c>
      <c r="E9" t="n">
        <v>11.31</v>
      </c>
      <c r="F9" t="n">
        <v>8.279999999999999</v>
      </c>
      <c r="G9" t="n">
        <v>22.57</v>
      </c>
      <c r="H9" t="n">
        <v>0.3</v>
      </c>
      <c r="I9" t="n">
        <v>22</v>
      </c>
      <c r="J9" t="n">
        <v>161.61</v>
      </c>
      <c r="K9" t="n">
        <v>50.28</v>
      </c>
      <c r="L9" t="n">
        <v>2.75</v>
      </c>
      <c r="M9" t="n">
        <v>20</v>
      </c>
      <c r="N9" t="n">
        <v>28.58</v>
      </c>
      <c r="O9" t="n">
        <v>20166.2</v>
      </c>
      <c r="P9" t="n">
        <v>80.54000000000001</v>
      </c>
      <c r="Q9" t="n">
        <v>1324</v>
      </c>
      <c r="R9" t="n">
        <v>40.36</v>
      </c>
      <c r="S9" t="n">
        <v>27.17</v>
      </c>
      <c r="T9" t="n">
        <v>6757.74</v>
      </c>
      <c r="U9" t="n">
        <v>0.67</v>
      </c>
      <c r="V9" t="n">
        <v>0.9399999999999999</v>
      </c>
      <c r="W9" t="n">
        <v>0.14</v>
      </c>
      <c r="X9" t="n">
        <v>0.42</v>
      </c>
      <c r="Y9" t="n">
        <v>1</v>
      </c>
      <c r="Z9" t="n">
        <v>10</v>
      </c>
      <c r="AA9" t="n">
        <v>87.56151526447795</v>
      </c>
      <c r="AB9" t="n">
        <v>119.8055281262306</v>
      </c>
      <c r="AC9" t="n">
        <v>108.3714566700092</v>
      </c>
      <c r="AD9" t="n">
        <v>87561.51526447794</v>
      </c>
      <c r="AE9" t="n">
        <v>119805.5281262306</v>
      </c>
      <c r="AF9" t="n">
        <v>5.831337354784268e-06</v>
      </c>
      <c r="AG9" t="n">
        <v>0.47125</v>
      </c>
      <c r="AH9" t="n">
        <v>108371.4566700092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8.929</v>
      </c>
      <c r="E10" t="n">
        <v>11.2</v>
      </c>
      <c r="F10" t="n">
        <v>8.23</v>
      </c>
      <c r="G10" t="n">
        <v>24.69</v>
      </c>
      <c r="H10" t="n">
        <v>0.33</v>
      </c>
      <c r="I10" t="n">
        <v>20</v>
      </c>
      <c r="J10" t="n">
        <v>161.97</v>
      </c>
      <c r="K10" t="n">
        <v>50.28</v>
      </c>
      <c r="L10" t="n">
        <v>3</v>
      </c>
      <c r="M10" t="n">
        <v>18</v>
      </c>
      <c r="N10" t="n">
        <v>28.69</v>
      </c>
      <c r="O10" t="n">
        <v>20210.21</v>
      </c>
      <c r="P10" t="n">
        <v>77.23</v>
      </c>
      <c r="Q10" t="n">
        <v>1323.97</v>
      </c>
      <c r="R10" t="n">
        <v>38.91</v>
      </c>
      <c r="S10" t="n">
        <v>27.17</v>
      </c>
      <c r="T10" t="n">
        <v>6040.77</v>
      </c>
      <c r="U10" t="n">
        <v>0.7</v>
      </c>
      <c r="V10" t="n">
        <v>0.95</v>
      </c>
      <c r="W10" t="n">
        <v>0.14</v>
      </c>
      <c r="X10" t="n">
        <v>0.38</v>
      </c>
      <c r="Y10" t="n">
        <v>1</v>
      </c>
      <c r="Z10" t="n">
        <v>10</v>
      </c>
      <c r="AA10" t="n">
        <v>84.51165232479026</v>
      </c>
      <c r="AB10" t="n">
        <v>115.6325711016952</v>
      </c>
      <c r="AC10" t="n">
        <v>104.5967608071122</v>
      </c>
      <c r="AD10" t="n">
        <v>84511.65232479027</v>
      </c>
      <c r="AE10" t="n">
        <v>115632.5711016952</v>
      </c>
      <c r="AF10" t="n">
        <v>5.88831466320638e-06</v>
      </c>
      <c r="AG10" t="n">
        <v>0.4666666666666666</v>
      </c>
      <c r="AH10" t="n">
        <v>104596.7608071122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9.0543</v>
      </c>
      <c r="E11" t="n">
        <v>11.04</v>
      </c>
      <c r="F11" t="n">
        <v>8.140000000000001</v>
      </c>
      <c r="G11" t="n">
        <v>27.13</v>
      </c>
      <c r="H11" t="n">
        <v>0.35</v>
      </c>
      <c r="I11" t="n">
        <v>18</v>
      </c>
      <c r="J11" t="n">
        <v>162.33</v>
      </c>
      <c r="K11" t="n">
        <v>50.28</v>
      </c>
      <c r="L11" t="n">
        <v>3.25</v>
      </c>
      <c r="M11" t="n">
        <v>4</v>
      </c>
      <c r="N11" t="n">
        <v>28.8</v>
      </c>
      <c r="O11" t="n">
        <v>20254.26</v>
      </c>
      <c r="P11" t="n">
        <v>73.93000000000001</v>
      </c>
      <c r="Q11" t="n">
        <v>1324.12</v>
      </c>
      <c r="R11" t="n">
        <v>35.76</v>
      </c>
      <c r="S11" t="n">
        <v>27.17</v>
      </c>
      <c r="T11" t="n">
        <v>4478.23</v>
      </c>
      <c r="U11" t="n">
        <v>0.76</v>
      </c>
      <c r="V11" t="n">
        <v>0.96</v>
      </c>
      <c r="W11" t="n">
        <v>0.14</v>
      </c>
      <c r="X11" t="n">
        <v>0.29</v>
      </c>
      <c r="Y11" t="n">
        <v>1</v>
      </c>
      <c r="Z11" t="n">
        <v>10</v>
      </c>
      <c r="AA11" t="n">
        <v>81.02503573635248</v>
      </c>
      <c r="AB11" t="n">
        <v>110.8620284667291</v>
      </c>
      <c r="AC11" t="n">
        <v>100.2815120657271</v>
      </c>
      <c r="AD11" t="n">
        <v>81025.03573635248</v>
      </c>
      <c r="AE11" t="n">
        <v>110862.0284667291</v>
      </c>
      <c r="AF11" t="n">
        <v>5.970944949610205e-06</v>
      </c>
      <c r="AG11" t="n">
        <v>0.46</v>
      </c>
      <c r="AH11" t="n">
        <v>100281.5120657271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9.008599999999999</v>
      </c>
      <c r="E12" t="n">
        <v>11.1</v>
      </c>
      <c r="F12" t="n">
        <v>8.199999999999999</v>
      </c>
      <c r="G12" t="n">
        <v>27.32</v>
      </c>
      <c r="H12" t="n">
        <v>0.38</v>
      </c>
      <c r="I12" t="n">
        <v>18</v>
      </c>
      <c r="J12" t="n">
        <v>162.68</v>
      </c>
      <c r="K12" t="n">
        <v>50.28</v>
      </c>
      <c r="L12" t="n">
        <v>3.5</v>
      </c>
      <c r="M12" t="n">
        <v>0</v>
      </c>
      <c r="N12" t="n">
        <v>28.9</v>
      </c>
      <c r="O12" t="n">
        <v>20298.34</v>
      </c>
      <c r="P12" t="n">
        <v>74.64</v>
      </c>
      <c r="Q12" t="n">
        <v>1324.09</v>
      </c>
      <c r="R12" t="n">
        <v>37.51</v>
      </c>
      <c r="S12" t="n">
        <v>27.17</v>
      </c>
      <c r="T12" t="n">
        <v>5353.85</v>
      </c>
      <c r="U12" t="n">
        <v>0.72</v>
      </c>
      <c r="V12" t="n">
        <v>0.95</v>
      </c>
      <c r="W12" t="n">
        <v>0.15</v>
      </c>
      <c r="X12" t="n">
        <v>0.34</v>
      </c>
      <c r="Y12" t="n">
        <v>1</v>
      </c>
      <c r="Z12" t="n">
        <v>10</v>
      </c>
      <c r="AA12" t="n">
        <v>82.09287680892412</v>
      </c>
      <c r="AB12" t="n">
        <v>112.3230957320442</v>
      </c>
      <c r="AC12" t="n">
        <v>101.6031371218617</v>
      </c>
      <c r="AD12" t="n">
        <v>82092.87680892412</v>
      </c>
      <c r="AE12" t="n">
        <v>112323.0957320442</v>
      </c>
      <c r="AF12" t="n">
        <v>5.940807646428603e-06</v>
      </c>
      <c r="AG12" t="n">
        <v>0.4625</v>
      </c>
      <c r="AH12" t="n">
        <v>101603.1371218617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5.7224</v>
      </c>
      <c r="E2" t="n">
        <v>17.48</v>
      </c>
      <c r="F2" t="n">
        <v>10.07</v>
      </c>
      <c r="G2" t="n">
        <v>5.6</v>
      </c>
      <c r="H2" t="n">
        <v>0.08</v>
      </c>
      <c r="I2" t="n">
        <v>108</v>
      </c>
      <c r="J2" t="n">
        <v>222.93</v>
      </c>
      <c r="K2" t="n">
        <v>56.94</v>
      </c>
      <c r="L2" t="n">
        <v>1</v>
      </c>
      <c r="M2" t="n">
        <v>106</v>
      </c>
      <c r="N2" t="n">
        <v>49.99</v>
      </c>
      <c r="O2" t="n">
        <v>27728.69</v>
      </c>
      <c r="P2" t="n">
        <v>148.61</v>
      </c>
      <c r="Q2" t="n">
        <v>1324.56</v>
      </c>
      <c r="R2" t="n">
        <v>96.73</v>
      </c>
      <c r="S2" t="n">
        <v>27.17</v>
      </c>
      <c r="T2" t="n">
        <v>34510.92</v>
      </c>
      <c r="U2" t="n">
        <v>0.28</v>
      </c>
      <c r="V2" t="n">
        <v>0.77</v>
      </c>
      <c r="W2" t="n">
        <v>0.28</v>
      </c>
      <c r="X2" t="n">
        <v>2.22</v>
      </c>
      <c r="Y2" t="n">
        <v>1</v>
      </c>
      <c r="Z2" t="n">
        <v>10</v>
      </c>
      <c r="AA2" t="n">
        <v>220.2358695184699</v>
      </c>
      <c r="AB2" t="n">
        <v>301.3364327958643</v>
      </c>
      <c r="AC2" t="n">
        <v>272.5773065782557</v>
      </c>
      <c r="AD2" t="n">
        <v>220235.8695184698</v>
      </c>
      <c r="AE2" t="n">
        <v>301336.4327958642</v>
      </c>
      <c r="AF2" t="n">
        <v>3.259811089612331e-06</v>
      </c>
      <c r="AG2" t="n">
        <v>0.7283333333333334</v>
      </c>
      <c r="AH2" t="n">
        <v>272577.3065782557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6.3655</v>
      </c>
      <c r="E3" t="n">
        <v>15.71</v>
      </c>
      <c r="F3" t="n">
        <v>9.49</v>
      </c>
      <c r="G3" t="n">
        <v>7.03</v>
      </c>
      <c r="H3" t="n">
        <v>0.1</v>
      </c>
      <c r="I3" t="n">
        <v>81</v>
      </c>
      <c r="J3" t="n">
        <v>223.35</v>
      </c>
      <c r="K3" t="n">
        <v>56.94</v>
      </c>
      <c r="L3" t="n">
        <v>1.25</v>
      </c>
      <c r="M3" t="n">
        <v>79</v>
      </c>
      <c r="N3" t="n">
        <v>50.15</v>
      </c>
      <c r="O3" t="n">
        <v>27780.03</v>
      </c>
      <c r="P3" t="n">
        <v>138.62</v>
      </c>
      <c r="Q3" t="n">
        <v>1324.24</v>
      </c>
      <c r="R3" t="n">
        <v>78.3</v>
      </c>
      <c r="S3" t="n">
        <v>27.17</v>
      </c>
      <c r="T3" t="n">
        <v>25431.67</v>
      </c>
      <c r="U3" t="n">
        <v>0.35</v>
      </c>
      <c r="V3" t="n">
        <v>0.82</v>
      </c>
      <c r="W3" t="n">
        <v>0.24</v>
      </c>
      <c r="X3" t="n">
        <v>1.64</v>
      </c>
      <c r="Y3" t="n">
        <v>1</v>
      </c>
      <c r="Z3" t="n">
        <v>10</v>
      </c>
      <c r="AA3" t="n">
        <v>185.8896564210721</v>
      </c>
      <c r="AB3" t="n">
        <v>254.3424287880473</v>
      </c>
      <c r="AC3" t="n">
        <v>230.0683443564309</v>
      </c>
      <c r="AD3" t="n">
        <v>185889.6564210721</v>
      </c>
      <c r="AE3" t="n">
        <v>254342.4287880473</v>
      </c>
      <c r="AF3" t="n">
        <v>3.626158166316107e-06</v>
      </c>
      <c r="AG3" t="n">
        <v>0.6545833333333334</v>
      </c>
      <c r="AH3" t="n">
        <v>230068.3443564309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6.8046</v>
      </c>
      <c r="E4" t="n">
        <v>14.7</v>
      </c>
      <c r="F4" t="n">
        <v>9.18</v>
      </c>
      <c r="G4" t="n">
        <v>8.48</v>
      </c>
      <c r="H4" t="n">
        <v>0.12</v>
      </c>
      <c r="I4" t="n">
        <v>65</v>
      </c>
      <c r="J4" t="n">
        <v>223.76</v>
      </c>
      <c r="K4" t="n">
        <v>56.94</v>
      </c>
      <c r="L4" t="n">
        <v>1.5</v>
      </c>
      <c r="M4" t="n">
        <v>63</v>
      </c>
      <c r="N4" t="n">
        <v>50.32</v>
      </c>
      <c r="O4" t="n">
        <v>27831.42</v>
      </c>
      <c r="P4" t="n">
        <v>132.67</v>
      </c>
      <c r="Q4" t="n">
        <v>1324.13</v>
      </c>
      <c r="R4" t="n">
        <v>68.76000000000001</v>
      </c>
      <c r="S4" t="n">
        <v>27.17</v>
      </c>
      <c r="T4" t="n">
        <v>20741.27</v>
      </c>
      <c r="U4" t="n">
        <v>0.4</v>
      </c>
      <c r="V4" t="n">
        <v>0.85</v>
      </c>
      <c r="W4" t="n">
        <v>0.21</v>
      </c>
      <c r="X4" t="n">
        <v>1.33</v>
      </c>
      <c r="Y4" t="n">
        <v>1</v>
      </c>
      <c r="Z4" t="n">
        <v>10</v>
      </c>
      <c r="AA4" t="n">
        <v>167.3754295812079</v>
      </c>
      <c r="AB4" t="n">
        <v>229.0104468357156</v>
      </c>
      <c r="AC4" t="n">
        <v>207.1540112079618</v>
      </c>
      <c r="AD4" t="n">
        <v>167375.4295812079</v>
      </c>
      <c r="AE4" t="n">
        <v>229010.4468357156</v>
      </c>
      <c r="AF4" t="n">
        <v>3.876295005657777e-06</v>
      </c>
      <c r="AG4" t="n">
        <v>0.6124999999999999</v>
      </c>
      <c r="AH4" t="n">
        <v>207154.0112079618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7.2088</v>
      </c>
      <c r="E5" t="n">
        <v>13.87</v>
      </c>
      <c r="F5" t="n">
        <v>8.880000000000001</v>
      </c>
      <c r="G5" t="n">
        <v>10.06</v>
      </c>
      <c r="H5" t="n">
        <v>0.14</v>
      </c>
      <c r="I5" t="n">
        <v>53</v>
      </c>
      <c r="J5" t="n">
        <v>224.18</v>
      </c>
      <c r="K5" t="n">
        <v>56.94</v>
      </c>
      <c r="L5" t="n">
        <v>1.75</v>
      </c>
      <c r="M5" t="n">
        <v>51</v>
      </c>
      <c r="N5" t="n">
        <v>50.49</v>
      </c>
      <c r="O5" t="n">
        <v>27882.87</v>
      </c>
      <c r="P5" t="n">
        <v>126.91</v>
      </c>
      <c r="Q5" t="n">
        <v>1324.32</v>
      </c>
      <c r="R5" t="n">
        <v>59.4</v>
      </c>
      <c r="S5" t="n">
        <v>27.17</v>
      </c>
      <c r="T5" t="n">
        <v>16123.5</v>
      </c>
      <c r="U5" t="n">
        <v>0.46</v>
      </c>
      <c r="V5" t="n">
        <v>0.88</v>
      </c>
      <c r="W5" t="n">
        <v>0.19</v>
      </c>
      <c r="X5" t="n">
        <v>1.03</v>
      </c>
      <c r="Y5" t="n">
        <v>1</v>
      </c>
      <c r="Z5" t="n">
        <v>10</v>
      </c>
      <c r="AA5" t="n">
        <v>152.0275531277991</v>
      </c>
      <c r="AB5" t="n">
        <v>208.0108051716504</v>
      </c>
      <c r="AC5" t="n">
        <v>188.1585458711261</v>
      </c>
      <c r="AD5" t="n">
        <v>152027.5531277991</v>
      </c>
      <c r="AE5" t="n">
        <v>208010.8051716505</v>
      </c>
      <c r="AF5" t="n">
        <v>4.106550779882107e-06</v>
      </c>
      <c r="AG5" t="n">
        <v>0.5779166666666666</v>
      </c>
      <c r="AH5" t="n">
        <v>188158.5458711261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7.4445</v>
      </c>
      <c r="E6" t="n">
        <v>13.43</v>
      </c>
      <c r="F6" t="n">
        <v>8.75</v>
      </c>
      <c r="G6" t="n">
        <v>11.42</v>
      </c>
      <c r="H6" t="n">
        <v>0.16</v>
      </c>
      <c r="I6" t="n">
        <v>46</v>
      </c>
      <c r="J6" t="n">
        <v>224.6</v>
      </c>
      <c r="K6" t="n">
        <v>56.94</v>
      </c>
      <c r="L6" t="n">
        <v>2</v>
      </c>
      <c r="M6" t="n">
        <v>44</v>
      </c>
      <c r="N6" t="n">
        <v>50.65</v>
      </c>
      <c r="O6" t="n">
        <v>27934.37</v>
      </c>
      <c r="P6" t="n">
        <v>123.81</v>
      </c>
      <c r="Q6" t="n">
        <v>1324.11</v>
      </c>
      <c r="R6" t="n">
        <v>55.25</v>
      </c>
      <c r="S6" t="n">
        <v>27.17</v>
      </c>
      <c r="T6" t="n">
        <v>14080.6</v>
      </c>
      <c r="U6" t="n">
        <v>0.49</v>
      </c>
      <c r="V6" t="n">
        <v>0.89</v>
      </c>
      <c r="W6" t="n">
        <v>0.18</v>
      </c>
      <c r="X6" t="n">
        <v>0.9</v>
      </c>
      <c r="Y6" t="n">
        <v>1</v>
      </c>
      <c r="Z6" t="n">
        <v>10</v>
      </c>
      <c r="AA6" t="n">
        <v>144.2798596463132</v>
      </c>
      <c r="AB6" t="n">
        <v>197.4100691461738</v>
      </c>
      <c r="AC6" t="n">
        <v>178.5695292136911</v>
      </c>
      <c r="AD6" t="n">
        <v>144279.8596463132</v>
      </c>
      <c r="AE6" t="n">
        <v>197410.0691461738</v>
      </c>
      <c r="AF6" t="n">
        <v>4.240819176677442e-06</v>
      </c>
      <c r="AG6" t="n">
        <v>0.5595833333333333</v>
      </c>
      <c r="AH6" t="n">
        <v>178569.5292136911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7.6733</v>
      </c>
      <c r="E7" t="n">
        <v>13.03</v>
      </c>
      <c r="F7" t="n">
        <v>8.619999999999999</v>
      </c>
      <c r="G7" t="n">
        <v>12.92</v>
      </c>
      <c r="H7" t="n">
        <v>0.18</v>
      </c>
      <c r="I7" t="n">
        <v>40</v>
      </c>
      <c r="J7" t="n">
        <v>225.01</v>
      </c>
      <c r="K7" t="n">
        <v>56.94</v>
      </c>
      <c r="L7" t="n">
        <v>2.25</v>
      </c>
      <c r="M7" t="n">
        <v>38</v>
      </c>
      <c r="N7" t="n">
        <v>50.82</v>
      </c>
      <c r="O7" t="n">
        <v>27985.94</v>
      </c>
      <c r="P7" t="n">
        <v>120.3</v>
      </c>
      <c r="Q7" t="n">
        <v>1324.14</v>
      </c>
      <c r="R7" t="n">
        <v>50.78</v>
      </c>
      <c r="S7" t="n">
        <v>27.17</v>
      </c>
      <c r="T7" t="n">
        <v>11876.13</v>
      </c>
      <c r="U7" t="n">
        <v>0.54</v>
      </c>
      <c r="V7" t="n">
        <v>0.91</v>
      </c>
      <c r="W7" t="n">
        <v>0.18</v>
      </c>
      <c r="X7" t="n">
        <v>0.76</v>
      </c>
      <c r="Y7" t="n">
        <v>1</v>
      </c>
      <c r="Z7" t="n">
        <v>10</v>
      </c>
      <c r="AA7" t="n">
        <v>136.8396933582168</v>
      </c>
      <c r="AB7" t="n">
        <v>187.2301053938346</v>
      </c>
      <c r="AC7" t="n">
        <v>169.361126914203</v>
      </c>
      <c r="AD7" t="n">
        <v>136839.6933582168</v>
      </c>
      <c r="AE7" t="n">
        <v>187230.1053938346</v>
      </c>
      <c r="AF7" t="n">
        <v>4.371156933091413e-06</v>
      </c>
      <c r="AG7" t="n">
        <v>0.5429166666666666</v>
      </c>
      <c r="AH7" t="n">
        <v>169361.126914203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7.8787</v>
      </c>
      <c r="E8" t="n">
        <v>12.69</v>
      </c>
      <c r="F8" t="n">
        <v>8.5</v>
      </c>
      <c r="G8" t="n">
        <v>14.56</v>
      </c>
      <c r="H8" t="n">
        <v>0.2</v>
      </c>
      <c r="I8" t="n">
        <v>35</v>
      </c>
      <c r="J8" t="n">
        <v>225.43</v>
      </c>
      <c r="K8" t="n">
        <v>56.94</v>
      </c>
      <c r="L8" t="n">
        <v>2.5</v>
      </c>
      <c r="M8" t="n">
        <v>33</v>
      </c>
      <c r="N8" t="n">
        <v>50.99</v>
      </c>
      <c r="O8" t="n">
        <v>28037.57</v>
      </c>
      <c r="P8" t="n">
        <v>117.15</v>
      </c>
      <c r="Q8" t="n">
        <v>1323.94</v>
      </c>
      <c r="R8" t="n">
        <v>47.84</v>
      </c>
      <c r="S8" t="n">
        <v>27.17</v>
      </c>
      <c r="T8" t="n">
        <v>10431.13</v>
      </c>
      <c r="U8" t="n">
        <v>0.57</v>
      </c>
      <c r="V8" t="n">
        <v>0.92</v>
      </c>
      <c r="W8" t="n">
        <v>0.14</v>
      </c>
      <c r="X8" t="n">
        <v>0.64</v>
      </c>
      <c r="Y8" t="n">
        <v>1</v>
      </c>
      <c r="Z8" t="n">
        <v>10</v>
      </c>
      <c r="AA8" t="n">
        <v>130.5121610861538</v>
      </c>
      <c r="AB8" t="n">
        <v>178.57249658818</v>
      </c>
      <c r="AC8" t="n">
        <v>161.5297881419271</v>
      </c>
      <c r="AD8" t="n">
        <v>130512.1610861538</v>
      </c>
      <c r="AE8" t="n">
        <v>178572.49658818</v>
      </c>
      <c r="AF8" t="n">
        <v>4.488164691690318e-06</v>
      </c>
      <c r="AG8" t="n">
        <v>0.5287499999999999</v>
      </c>
      <c r="AH8" t="n">
        <v>161529.7881419271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7.9546</v>
      </c>
      <c r="E9" t="n">
        <v>12.57</v>
      </c>
      <c r="F9" t="n">
        <v>8.51</v>
      </c>
      <c r="G9" t="n">
        <v>15.95</v>
      </c>
      <c r="H9" t="n">
        <v>0.22</v>
      </c>
      <c r="I9" t="n">
        <v>32</v>
      </c>
      <c r="J9" t="n">
        <v>225.85</v>
      </c>
      <c r="K9" t="n">
        <v>56.94</v>
      </c>
      <c r="L9" t="n">
        <v>2.75</v>
      </c>
      <c r="M9" t="n">
        <v>30</v>
      </c>
      <c r="N9" t="n">
        <v>51.16</v>
      </c>
      <c r="O9" t="n">
        <v>28089.25</v>
      </c>
      <c r="P9" t="n">
        <v>116.24</v>
      </c>
      <c r="Q9" t="n">
        <v>1324.11</v>
      </c>
      <c r="R9" t="n">
        <v>47.79</v>
      </c>
      <c r="S9" t="n">
        <v>27.17</v>
      </c>
      <c r="T9" t="n">
        <v>10422.21</v>
      </c>
      <c r="U9" t="n">
        <v>0.57</v>
      </c>
      <c r="V9" t="n">
        <v>0.92</v>
      </c>
      <c r="W9" t="n">
        <v>0.16</v>
      </c>
      <c r="X9" t="n">
        <v>0.65</v>
      </c>
      <c r="Y9" t="n">
        <v>1</v>
      </c>
      <c r="Z9" t="n">
        <v>10</v>
      </c>
      <c r="AA9" t="n">
        <v>128.7055084532263</v>
      </c>
      <c r="AB9" t="n">
        <v>176.1005547519209</v>
      </c>
      <c r="AC9" t="n">
        <v>159.2937649651276</v>
      </c>
      <c r="AD9" t="n">
        <v>128705.5084532263</v>
      </c>
      <c r="AE9" t="n">
        <v>176100.5547519209</v>
      </c>
      <c r="AF9" t="n">
        <v>4.531401735885336e-06</v>
      </c>
      <c r="AG9" t="n">
        <v>0.52375</v>
      </c>
      <c r="AH9" t="n">
        <v>159293.7649651276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8.1372</v>
      </c>
      <c r="E10" t="n">
        <v>12.29</v>
      </c>
      <c r="F10" t="n">
        <v>8.4</v>
      </c>
      <c r="G10" t="n">
        <v>18</v>
      </c>
      <c r="H10" t="n">
        <v>0.24</v>
      </c>
      <c r="I10" t="n">
        <v>28</v>
      </c>
      <c r="J10" t="n">
        <v>226.27</v>
      </c>
      <c r="K10" t="n">
        <v>56.94</v>
      </c>
      <c r="L10" t="n">
        <v>3</v>
      </c>
      <c r="M10" t="n">
        <v>26</v>
      </c>
      <c r="N10" t="n">
        <v>51.33</v>
      </c>
      <c r="O10" t="n">
        <v>28140.99</v>
      </c>
      <c r="P10" t="n">
        <v>113.12</v>
      </c>
      <c r="Q10" t="n">
        <v>1324.04</v>
      </c>
      <c r="R10" t="n">
        <v>44.39</v>
      </c>
      <c r="S10" t="n">
        <v>27.17</v>
      </c>
      <c r="T10" t="n">
        <v>8743.879999999999</v>
      </c>
      <c r="U10" t="n">
        <v>0.61</v>
      </c>
      <c r="V10" t="n">
        <v>0.93</v>
      </c>
      <c r="W10" t="n">
        <v>0.15</v>
      </c>
      <c r="X10" t="n">
        <v>0.55</v>
      </c>
      <c r="Y10" t="n">
        <v>1</v>
      </c>
      <c r="Z10" t="n">
        <v>10</v>
      </c>
      <c r="AA10" t="n">
        <v>123.2123500730951</v>
      </c>
      <c r="AB10" t="n">
        <v>168.584573115185</v>
      </c>
      <c r="AC10" t="n">
        <v>152.4950980670529</v>
      </c>
      <c r="AD10" t="n">
        <v>123212.3500730951</v>
      </c>
      <c r="AE10" t="n">
        <v>168584.573115185</v>
      </c>
      <c r="AF10" t="n">
        <v>4.635421291484947e-06</v>
      </c>
      <c r="AG10" t="n">
        <v>0.5120833333333333</v>
      </c>
      <c r="AH10" t="n">
        <v>152495.0980670529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8.2201</v>
      </c>
      <c r="E11" t="n">
        <v>12.17</v>
      </c>
      <c r="F11" t="n">
        <v>8.359999999999999</v>
      </c>
      <c r="G11" t="n">
        <v>19.3</v>
      </c>
      <c r="H11" t="n">
        <v>0.25</v>
      </c>
      <c r="I11" t="n">
        <v>26</v>
      </c>
      <c r="J11" t="n">
        <v>226.69</v>
      </c>
      <c r="K11" t="n">
        <v>56.94</v>
      </c>
      <c r="L11" t="n">
        <v>3.25</v>
      </c>
      <c r="M11" t="n">
        <v>24</v>
      </c>
      <c r="N11" t="n">
        <v>51.5</v>
      </c>
      <c r="O11" t="n">
        <v>28192.8</v>
      </c>
      <c r="P11" t="n">
        <v>111.29</v>
      </c>
      <c r="Q11" t="n">
        <v>1323.98</v>
      </c>
      <c r="R11" t="n">
        <v>43.14</v>
      </c>
      <c r="S11" t="n">
        <v>27.17</v>
      </c>
      <c r="T11" t="n">
        <v>8125.55</v>
      </c>
      <c r="U11" t="n">
        <v>0.63</v>
      </c>
      <c r="V11" t="n">
        <v>0.93</v>
      </c>
      <c r="W11" t="n">
        <v>0.15</v>
      </c>
      <c r="X11" t="n">
        <v>0.51</v>
      </c>
      <c r="Y11" t="n">
        <v>1</v>
      </c>
      <c r="Z11" t="n">
        <v>10</v>
      </c>
      <c r="AA11" t="n">
        <v>120.5750762679836</v>
      </c>
      <c r="AB11" t="n">
        <v>164.9761387467244</v>
      </c>
      <c r="AC11" t="n">
        <v>149.2310476102477</v>
      </c>
      <c r="AD11" t="n">
        <v>120575.0762679836</v>
      </c>
      <c r="AE11" t="n">
        <v>164976.1387467244</v>
      </c>
      <c r="AF11" t="n">
        <v>4.68264594186396e-06</v>
      </c>
      <c r="AG11" t="n">
        <v>0.5070833333333333</v>
      </c>
      <c r="AH11" t="n">
        <v>149231.0476102477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8.316599999999999</v>
      </c>
      <c r="E12" t="n">
        <v>12.02</v>
      </c>
      <c r="F12" t="n">
        <v>8.31</v>
      </c>
      <c r="G12" t="n">
        <v>20.77</v>
      </c>
      <c r="H12" t="n">
        <v>0.27</v>
      </c>
      <c r="I12" t="n">
        <v>24</v>
      </c>
      <c r="J12" t="n">
        <v>227.11</v>
      </c>
      <c r="K12" t="n">
        <v>56.94</v>
      </c>
      <c r="L12" t="n">
        <v>3.5</v>
      </c>
      <c r="M12" t="n">
        <v>22</v>
      </c>
      <c r="N12" t="n">
        <v>51.67</v>
      </c>
      <c r="O12" t="n">
        <v>28244.66</v>
      </c>
      <c r="P12" t="n">
        <v>109.01</v>
      </c>
      <c r="Q12" t="n">
        <v>1324.09</v>
      </c>
      <c r="R12" t="n">
        <v>41.41</v>
      </c>
      <c r="S12" t="n">
        <v>27.17</v>
      </c>
      <c r="T12" t="n">
        <v>7274.45</v>
      </c>
      <c r="U12" t="n">
        <v>0.66</v>
      </c>
      <c r="V12" t="n">
        <v>0.9399999999999999</v>
      </c>
      <c r="W12" t="n">
        <v>0.15</v>
      </c>
      <c r="X12" t="n">
        <v>0.46</v>
      </c>
      <c r="Y12" t="n">
        <v>1</v>
      </c>
      <c r="Z12" t="n">
        <v>10</v>
      </c>
      <c r="AA12" t="n">
        <v>117.451328273137</v>
      </c>
      <c r="AB12" t="n">
        <v>160.7020889301421</v>
      </c>
      <c r="AC12" t="n">
        <v>145.3649071094919</v>
      </c>
      <c r="AD12" t="n">
        <v>117451.328273137</v>
      </c>
      <c r="AE12" t="n">
        <v>160702.0889301421</v>
      </c>
      <c r="AF12" t="n">
        <v>4.737617941400445e-06</v>
      </c>
      <c r="AG12" t="n">
        <v>0.5008333333333334</v>
      </c>
      <c r="AH12" t="n">
        <v>145364.9071094919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8.4061</v>
      </c>
      <c r="E13" t="n">
        <v>11.9</v>
      </c>
      <c r="F13" t="n">
        <v>8.27</v>
      </c>
      <c r="G13" t="n">
        <v>22.55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106.9</v>
      </c>
      <c r="Q13" t="n">
        <v>1324.04</v>
      </c>
      <c r="R13" t="n">
        <v>40.26</v>
      </c>
      <c r="S13" t="n">
        <v>27.17</v>
      </c>
      <c r="T13" t="n">
        <v>6707.57</v>
      </c>
      <c r="U13" t="n">
        <v>0.67</v>
      </c>
      <c r="V13" t="n">
        <v>0.9399999999999999</v>
      </c>
      <c r="W13" t="n">
        <v>0.14</v>
      </c>
      <c r="X13" t="n">
        <v>0.42</v>
      </c>
      <c r="Y13" t="n">
        <v>1</v>
      </c>
      <c r="Z13" t="n">
        <v>10</v>
      </c>
      <c r="AA13" t="n">
        <v>114.5567723710274</v>
      </c>
      <c r="AB13" t="n">
        <v>156.7416298460838</v>
      </c>
      <c r="AC13" t="n">
        <v>141.7824286818757</v>
      </c>
      <c r="AD13" t="n">
        <v>114556.7723710274</v>
      </c>
      <c r="AE13" t="n">
        <v>156741.6298460838</v>
      </c>
      <c r="AF13" t="n">
        <v>4.788602334752939e-06</v>
      </c>
      <c r="AG13" t="n">
        <v>0.4958333333333333</v>
      </c>
      <c r="AH13" t="n">
        <v>141782.4286818757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8.4964</v>
      </c>
      <c r="E14" t="n">
        <v>11.77</v>
      </c>
      <c r="F14" t="n">
        <v>8.23</v>
      </c>
      <c r="G14" t="n">
        <v>24.69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104.95</v>
      </c>
      <c r="Q14" t="n">
        <v>1323.96</v>
      </c>
      <c r="R14" t="n">
        <v>38.97</v>
      </c>
      <c r="S14" t="n">
        <v>27.17</v>
      </c>
      <c r="T14" t="n">
        <v>6074.12</v>
      </c>
      <c r="U14" t="n">
        <v>0.7</v>
      </c>
      <c r="V14" t="n">
        <v>0.95</v>
      </c>
      <c r="W14" t="n">
        <v>0.14</v>
      </c>
      <c r="X14" t="n">
        <v>0.38</v>
      </c>
      <c r="Y14" t="n">
        <v>1</v>
      </c>
      <c r="Z14" t="n">
        <v>10</v>
      </c>
      <c r="AA14" t="n">
        <v>111.9099506139996</v>
      </c>
      <c r="AB14" t="n">
        <v>153.1201315485853</v>
      </c>
      <c r="AC14" t="n">
        <v>138.5065610990846</v>
      </c>
      <c r="AD14" t="n">
        <v>111909.9506139996</v>
      </c>
      <c r="AE14" t="n">
        <v>153120.1315485853</v>
      </c>
      <c r="AF14" t="n">
        <v>4.840042454526458e-06</v>
      </c>
      <c r="AG14" t="n">
        <v>0.4904166666666667</v>
      </c>
      <c r="AH14" t="n">
        <v>138506.5610990846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8.6449</v>
      </c>
      <c r="E15" t="n">
        <v>11.57</v>
      </c>
      <c r="F15" t="n">
        <v>8.119999999999999</v>
      </c>
      <c r="G15" t="n">
        <v>27.06</v>
      </c>
      <c r="H15" t="n">
        <v>0.33</v>
      </c>
      <c r="I15" t="n">
        <v>18</v>
      </c>
      <c r="J15" t="n">
        <v>228.38</v>
      </c>
      <c r="K15" t="n">
        <v>56.94</v>
      </c>
      <c r="L15" t="n">
        <v>4.25</v>
      </c>
      <c r="M15" t="n">
        <v>16</v>
      </c>
      <c r="N15" t="n">
        <v>52.18</v>
      </c>
      <c r="O15" t="n">
        <v>28400.61</v>
      </c>
      <c r="P15" t="n">
        <v>100.99</v>
      </c>
      <c r="Q15" t="n">
        <v>1324.03</v>
      </c>
      <c r="R15" t="n">
        <v>35.23</v>
      </c>
      <c r="S15" t="n">
        <v>27.17</v>
      </c>
      <c r="T15" t="n">
        <v>4212.6</v>
      </c>
      <c r="U15" t="n">
        <v>0.77</v>
      </c>
      <c r="V15" t="n">
        <v>0.96</v>
      </c>
      <c r="W15" t="n">
        <v>0.13</v>
      </c>
      <c r="X15" t="n">
        <v>0.26</v>
      </c>
      <c r="Y15" t="n">
        <v>1</v>
      </c>
      <c r="Z15" t="n">
        <v>10</v>
      </c>
      <c r="AA15" t="n">
        <v>107.0009271324337</v>
      </c>
      <c r="AB15" t="n">
        <v>146.4033890502791</v>
      </c>
      <c r="AC15" t="n">
        <v>132.4308550778073</v>
      </c>
      <c r="AD15" t="n">
        <v>107000.9271324337</v>
      </c>
      <c r="AE15" t="n">
        <v>146403.3890502791</v>
      </c>
      <c r="AF15" t="n">
        <v>4.924636671429757e-06</v>
      </c>
      <c r="AG15" t="n">
        <v>0.4820833333333334</v>
      </c>
      <c r="AH15" t="n">
        <v>132430.8550778072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8.5761</v>
      </c>
      <c r="E16" t="n">
        <v>11.66</v>
      </c>
      <c r="F16" t="n">
        <v>8.210000000000001</v>
      </c>
      <c r="G16" t="n">
        <v>27.36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101.41</v>
      </c>
      <c r="Q16" t="n">
        <v>1323.94</v>
      </c>
      <c r="R16" t="n">
        <v>38.56</v>
      </c>
      <c r="S16" t="n">
        <v>27.17</v>
      </c>
      <c r="T16" t="n">
        <v>5875.68</v>
      </c>
      <c r="U16" t="n">
        <v>0.7</v>
      </c>
      <c r="V16" t="n">
        <v>0.95</v>
      </c>
      <c r="W16" t="n">
        <v>0.13</v>
      </c>
      <c r="X16" t="n">
        <v>0.36</v>
      </c>
      <c r="Y16" t="n">
        <v>1</v>
      </c>
      <c r="Z16" t="n">
        <v>10</v>
      </c>
      <c r="AA16" t="n">
        <v>108.5386815484605</v>
      </c>
      <c r="AB16" t="n">
        <v>148.5074124832228</v>
      </c>
      <c r="AC16" t="n">
        <v>134.3340734673269</v>
      </c>
      <c r="AD16" t="n">
        <v>108538.6815484605</v>
      </c>
      <c r="AE16" t="n">
        <v>148507.4124832228</v>
      </c>
      <c r="AF16" t="n">
        <v>4.88544419922136e-06</v>
      </c>
      <c r="AG16" t="n">
        <v>0.4858333333333333</v>
      </c>
      <c r="AH16" t="n">
        <v>134334.0734673269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8.6701</v>
      </c>
      <c r="E17" t="n">
        <v>11.53</v>
      </c>
      <c r="F17" t="n">
        <v>8.17</v>
      </c>
      <c r="G17" t="n">
        <v>30.64</v>
      </c>
      <c r="H17" t="n">
        <v>0.37</v>
      </c>
      <c r="I17" t="n">
        <v>16</v>
      </c>
      <c r="J17" t="n">
        <v>229.22</v>
      </c>
      <c r="K17" t="n">
        <v>56.94</v>
      </c>
      <c r="L17" t="n">
        <v>4.75</v>
      </c>
      <c r="M17" t="n">
        <v>14</v>
      </c>
      <c r="N17" t="n">
        <v>52.53</v>
      </c>
      <c r="O17" t="n">
        <v>28504.87</v>
      </c>
      <c r="P17" t="n">
        <v>99.02</v>
      </c>
      <c r="Q17" t="n">
        <v>1324.03</v>
      </c>
      <c r="R17" t="n">
        <v>37.1</v>
      </c>
      <c r="S17" t="n">
        <v>27.17</v>
      </c>
      <c r="T17" t="n">
        <v>5160.29</v>
      </c>
      <c r="U17" t="n">
        <v>0.73</v>
      </c>
      <c r="V17" t="n">
        <v>0.96</v>
      </c>
      <c r="W17" t="n">
        <v>0.14</v>
      </c>
      <c r="X17" t="n">
        <v>0.32</v>
      </c>
      <c r="Y17" t="n">
        <v>1</v>
      </c>
      <c r="Z17" t="n">
        <v>10</v>
      </c>
      <c r="AA17" t="n">
        <v>105.6854347128609</v>
      </c>
      <c r="AB17" t="n">
        <v>144.6034742863908</v>
      </c>
      <c r="AC17" t="n">
        <v>130.8027216527877</v>
      </c>
      <c r="AD17" t="n">
        <v>105685.4347128609</v>
      </c>
      <c r="AE17" t="n">
        <v>144603.4742863908</v>
      </c>
      <c r="AF17" t="n">
        <v>4.938992053692134e-06</v>
      </c>
      <c r="AG17" t="n">
        <v>0.4804166666666667</v>
      </c>
      <c r="AH17" t="n">
        <v>130802.7216527877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8.7235</v>
      </c>
      <c r="E18" t="n">
        <v>11.46</v>
      </c>
      <c r="F18" t="n">
        <v>8.140000000000001</v>
      </c>
      <c r="G18" t="n">
        <v>32.58</v>
      </c>
      <c r="H18" t="n">
        <v>0.39</v>
      </c>
      <c r="I18" t="n">
        <v>15</v>
      </c>
      <c r="J18" t="n">
        <v>229.65</v>
      </c>
      <c r="K18" t="n">
        <v>56.94</v>
      </c>
      <c r="L18" t="n">
        <v>5</v>
      </c>
      <c r="M18" t="n">
        <v>13</v>
      </c>
      <c r="N18" t="n">
        <v>52.7</v>
      </c>
      <c r="O18" t="n">
        <v>28557.1</v>
      </c>
      <c r="P18" t="n">
        <v>96.44</v>
      </c>
      <c r="Q18" t="n">
        <v>1324.12</v>
      </c>
      <c r="R18" t="n">
        <v>36.33</v>
      </c>
      <c r="S18" t="n">
        <v>27.17</v>
      </c>
      <c r="T18" t="n">
        <v>4777.9</v>
      </c>
      <c r="U18" t="n">
        <v>0.75</v>
      </c>
      <c r="V18" t="n">
        <v>0.96</v>
      </c>
      <c r="W18" t="n">
        <v>0.13</v>
      </c>
      <c r="X18" t="n">
        <v>0.29</v>
      </c>
      <c r="Y18" t="n">
        <v>1</v>
      </c>
      <c r="Z18" t="n">
        <v>10</v>
      </c>
      <c r="AA18" t="n">
        <v>103.2969785905481</v>
      </c>
      <c r="AB18" t="n">
        <v>141.3354832485967</v>
      </c>
      <c r="AC18" t="n">
        <v>127.8466230929854</v>
      </c>
      <c r="AD18" t="n">
        <v>103296.9785905481</v>
      </c>
      <c r="AE18" t="n">
        <v>141335.4832485967</v>
      </c>
      <c r="AF18" t="n">
        <v>4.969411792295744e-06</v>
      </c>
      <c r="AG18" t="n">
        <v>0.4775</v>
      </c>
      <c r="AH18" t="n">
        <v>127846.6230929854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8.783300000000001</v>
      </c>
      <c r="E19" t="n">
        <v>11.39</v>
      </c>
      <c r="F19" t="n">
        <v>8.109999999999999</v>
      </c>
      <c r="G19" t="n">
        <v>34.76</v>
      </c>
      <c r="H19" t="n">
        <v>0.41</v>
      </c>
      <c r="I19" t="n">
        <v>14</v>
      </c>
      <c r="J19" t="n">
        <v>230.07</v>
      </c>
      <c r="K19" t="n">
        <v>56.94</v>
      </c>
      <c r="L19" t="n">
        <v>5.25</v>
      </c>
      <c r="M19" t="n">
        <v>11</v>
      </c>
      <c r="N19" t="n">
        <v>52.88</v>
      </c>
      <c r="O19" t="n">
        <v>28609.38</v>
      </c>
      <c r="P19" t="n">
        <v>94.76000000000001</v>
      </c>
      <c r="Q19" t="n">
        <v>1323.94</v>
      </c>
      <c r="R19" t="n">
        <v>35.23</v>
      </c>
      <c r="S19" t="n">
        <v>27.17</v>
      </c>
      <c r="T19" t="n">
        <v>4232.77</v>
      </c>
      <c r="U19" t="n">
        <v>0.77</v>
      </c>
      <c r="V19" t="n">
        <v>0.96</v>
      </c>
      <c r="W19" t="n">
        <v>0.13</v>
      </c>
      <c r="X19" t="n">
        <v>0.26</v>
      </c>
      <c r="Y19" t="n">
        <v>1</v>
      </c>
      <c r="Z19" t="n">
        <v>10</v>
      </c>
      <c r="AA19" t="n">
        <v>101.4253957118851</v>
      </c>
      <c r="AB19" t="n">
        <v>138.7747009856021</v>
      </c>
      <c r="AC19" t="n">
        <v>125.5302382950897</v>
      </c>
      <c r="AD19" t="n">
        <v>101425.3957118851</v>
      </c>
      <c r="AE19" t="n">
        <v>138774.7009856021</v>
      </c>
      <c r="AF19" t="n">
        <v>5.003477342267578e-06</v>
      </c>
      <c r="AG19" t="n">
        <v>0.4745833333333334</v>
      </c>
      <c r="AH19" t="n">
        <v>125530.2382950897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8.8337</v>
      </c>
      <c r="E20" t="n">
        <v>11.32</v>
      </c>
      <c r="F20" t="n">
        <v>8.09</v>
      </c>
      <c r="G20" t="n">
        <v>37.33</v>
      </c>
      <c r="H20" t="n">
        <v>0.42</v>
      </c>
      <c r="I20" t="n">
        <v>13</v>
      </c>
      <c r="J20" t="n">
        <v>230.49</v>
      </c>
      <c r="K20" t="n">
        <v>56.94</v>
      </c>
      <c r="L20" t="n">
        <v>5.5</v>
      </c>
      <c r="M20" t="n">
        <v>8</v>
      </c>
      <c r="N20" t="n">
        <v>53.05</v>
      </c>
      <c r="O20" t="n">
        <v>28661.73</v>
      </c>
      <c r="P20" t="n">
        <v>92.05</v>
      </c>
      <c r="Q20" t="n">
        <v>1324.02</v>
      </c>
      <c r="R20" t="n">
        <v>34.46</v>
      </c>
      <c r="S20" t="n">
        <v>27.17</v>
      </c>
      <c r="T20" t="n">
        <v>3852.68</v>
      </c>
      <c r="U20" t="n">
        <v>0.79</v>
      </c>
      <c r="V20" t="n">
        <v>0.96</v>
      </c>
      <c r="W20" t="n">
        <v>0.13</v>
      </c>
      <c r="X20" t="n">
        <v>0.24</v>
      </c>
      <c r="Y20" t="n">
        <v>1</v>
      </c>
      <c r="Z20" t="n">
        <v>10</v>
      </c>
      <c r="AA20" t="n">
        <v>99.08974348008144</v>
      </c>
      <c r="AB20" t="n">
        <v>135.5789585603458</v>
      </c>
      <c r="AC20" t="n">
        <v>122.6394930416461</v>
      </c>
      <c r="AD20" t="n">
        <v>99089.74348008144</v>
      </c>
      <c r="AE20" t="n">
        <v>135578.9585603458</v>
      </c>
      <c r="AF20" t="n">
        <v>5.032188106792333e-06</v>
      </c>
      <c r="AG20" t="n">
        <v>0.4716666666666667</v>
      </c>
      <c r="AH20" t="n">
        <v>122639.4930416461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8.836499999999999</v>
      </c>
      <c r="E21" t="n">
        <v>11.32</v>
      </c>
      <c r="F21" t="n">
        <v>8.09</v>
      </c>
      <c r="G21" t="n">
        <v>37.32</v>
      </c>
      <c r="H21" t="n">
        <v>0.44</v>
      </c>
      <c r="I21" t="n">
        <v>13</v>
      </c>
      <c r="J21" t="n">
        <v>230.92</v>
      </c>
      <c r="K21" t="n">
        <v>56.94</v>
      </c>
      <c r="L21" t="n">
        <v>5.75</v>
      </c>
      <c r="M21" t="n">
        <v>4</v>
      </c>
      <c r="N21" t="n">
        <v>53.23</v>
      </c>
      <c r="O21" t="n">
        <v>28714.14</v>
      </c>
      <c r="P21" t="n">
        <v>91.94</v>
      </c>
      <c r="Q21" t="n">
        <v>1323.94</v>
      </c>
      <c r="R21" t="n">
        <v>34.13</v>
      </c>
      <c r="S21" t="n">
        <v>27.17</v>
      </c>
      <c r="T21" t="n">
        <v>3686.38</v>
      </c>
      <c r="U21" t="n">
        <v>0.8</v>
      </c>
      <c r="V21" t="n">
        <v>0.97</v>
      </c>
      <c r="W21" t="n">
        <v>0.14</v>
      </c>
      <c r="X21" t="n">
        <v>0.23</v>
      </c>
      <c r="Y21" t="n">
        <v>1</v>
      </c>
      <c r="Z21" t="n">
        <v>10</v>
      </c>
      <c r="AA21" t="n">
        <v>98.99236795409848</v>
      </c>
      <c r="AB21" t="n">
        <v>135.445725069791</v>
      </c>
      <c r="AC21" t="n">
        <v>122.5189751684354</v>
      </c>
      <c r="AD21" t="n">
        <v>98992.36795409849</v>
      </c>
      <c r="AE21" t="n">
        <v>135445.725069791</v>
      </c>
      <c r="AF21" t="n">
        <v>5.03378314926593e-06</v>
      </c>
      <c r="AG21" t="n">
        <v>0.4716666666666667</v>
      </c>
      <c r="AH21" t="n">
        <v>122518.9751684354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8.8203</v>
      </c>
      <c r="E22" t="n">
        <v>11.34</v>
      </c>
      <c r="F22" t="n">
        <v>8.109999999999999</v>
      </c>
      <c r="G22" t="n">
        <v>37.41</v>
      </c>
      <c r="H22" t="n">
        <v>0.46</v>
      </c>
      <c r="I22" t="n">
        <v>13</v>
      </c>
      <c r="J22" t="n">
        <v>231.34</v>
      </c>
      <c r="K22" t="n">
        <v>56.94</v>
      </c>
      <c r="L22" t="n">
        <v>6</v>
      </c>
      <c r="M22" t="n">
        <v>1</v>
      </c>
      <c r="N22" t="n">
        <v>53.4</v>
      </c>
      <c r="O22" t="n">
        <v>28766.61</v>
      </c>
      <c r="P22" t="n">
        <v>92.04000000000001</v>
      </c>
      <c r="Q22" t="n">
        <v>1323.94</v>
      </c>
      <c r="R22" t="n">
        <v>34.74</v>
      </c>
      <c r="S22" t="n">
        <v>27.17</v>
      </c>
      <c r="T22" t="n">
        <v>3991.41</v>
      </c>
      <c r="U22" t="n">
        <v>0.78</v>
      </c>
      <c r="V22" t="n">
        <v>0.96</v>
      </c>
      <c r="W22" t="n">
        <v>0.14</v>
      </c>
      <c r="X22" t="n">
        <v>0.25</v>
      </c>
      <c r="Y22" t="n">
        <v>1</v>
      </c>
      <c r="Z22" t="n">
        <v>10</v>
      </c>
      <c r="AA22" t="n">
        <v>99.32491270792296</v>
      </c>
      <c r="AB22" t="n">
        <v>135.9007274728125</v>
      </c>
      <c r="AC22" t="n">
        <v>122.9305527807126</v>
      </c>
      <c r="AD22" t="n">
        <v>99324.91270792297</v>
      </c>
      <c r="AE22" t="n">
        <v>135900.7274728125</v>
      </c>
      <c r="AF22" t="n">
        <v>5.024554689240116e-06</v>
      </c>
      <c r="AG22" t="n">
        <v>0.4725</v>
      </c>
      <c r="AH22" t="n">
        <v>122930.5527807126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8.8123</v>
      </c>
      <c r="E23" t="n">
        <v>11.35</v>
      </c>
      <c r="F23" t="n">
        <v>8.119999999999999</v>
      </c>
      <c r="G23" t="n">
        <v>37.46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0</v>
      </c>
      <c r="N23" t="n">
        <v>53.58</v>
      </c>
      <c r="O23" t="n">
        <v>28819.14</v>
      </c>
      <c r="P23" t="n">
        <v>92.09999999999999</v>
      </c>
      <c r="Q23" t="n">
        <v>1323.94</v>
      </c>
      <c r="R23" t="n">
        <v>35.08</v>
      </c>
      <c r="S23" t="n">
        <v>27.17</v>
      </c>
      <c r="T23" t="n">
        <v>4165.1</v>
      </c>
      <c r="U23" t="n">
        <v>0.77</v>
      </c>
      <c r="V23" t="n">
        <v>0.96</v>
      </c>
      <c r="W23" t="n">
        <v>0.14</v>
      </c>
      <c r="X23" t="n">
        <v>0.26</v>
      </c>
      <c r="Y23" t="n">
        <v>1</v>
      </c>
      <c r="Z23" t="n">
        <v>10</v>
      </c>
      <c r="AA23" t="n">
        <v>99.496742172406</v>
      </c>
      <c r="AB23" t="n">
        <v>136.135832126699</v>
      </c>
      <c r="AC23" t="n">
        <v>123.1432193764038</v>
      </c>
      <c r="AD23" t="n">
        <v>99496.742172406</v>
      </c>
      <c r="AE23" t="n">
        <v>136135.832126699</v>
      </c>
      <c r="AF23" t="n">
        <v>5.019997425029838e-06</v>
      </c>
      <c r="AG23" t="n">
        <v>0.4729166666666667</v>
      </c>
      <c r="AH23" t="n">
        <v>123143.2193764038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8.854100000000001</v>
      </c>
      <c r="E2" t="n">
        <v>11.29</v>
      </c>
      <c r="F2" t="n">
        <v>8.699999999999999</v>
      </c>
      <c r="G2" t="n">
        <v>12.73</v>
      </c>
      <c r="H2" t="n">
        <v>0.22</v>
      </c>
      <c r="I2" t="n">
        <v>41</v>
      </c>
      <c r="J2" t="n">
        <v>80.84</v>
      </c>
      <c r="K2" t="n">
        <v>35.1</v>
      </c>
      <c r="L2" t="n">
        <v>1</v>
      </c>
      <c r="M2" t="n">
        <v>17</v>
      </c>
      <c r="N2" t="n">
        <v>9.74</v>
      </c>
      <c r="O2" t="n">
        <v>10204.21</v>
      </c>
      <c r="P2" t="n">
        <v>53.36</v>
      </c>
      <c r="Q2" t="n">
        <v>1324.13</v>
      </c>
      <c r="R2" t="n">
        <v>52.64</v>
      </c>
      <c r="S2" t="n">
        <v>27.17</v>
      </c>
      <c r="T2" t="n">
        <v>12801.1</v>
      </c>
      <c r="U2" t="n">
        <v>0.52</v>
      </c>
      <c r="V2" t="n">
        <v>0.9</v>
      </c>
      <c r="W2" t="n">
        <v>0.2</v>
      </c>
      <c r="X2" t="n">
        <v>0.84</v>
      </c>
      <c r="Y2" t="n">
        <v>1</v>
      </c>
      <c r="Z2" t="n">
        <v>10</v>
      </c>
      <c r="AA2" t="n">
        <v>62.56192262850908</v>
      </c>
      <c r="AB2" t="n">
        <v>85.59998257752714</v>
      </c>
      <c r="AC2" t="n">
        <v>77.43044038067841</v>
      </c>
      <c r="AD2" t="n">
        <v>62561.92262850908</v>
      </c>
      <c r="AE2" t="n">
        <v>85599.98257752715</v>
      </c>
      <c r="AF2" t="n">
        <v>8.149868033146126e-06</v>
      </c>
      <c r="AG2" t="n">
        <v>0.4704166666666666</v>
      </c>
      <c r="AH2" t="n">
        <v>77430.44038067841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8.8931</v>
      </c>
      <c r="E3" t="n">
        <v>11.24</v>
      </c>
      <c r="F3" t="n">
        <v>8.68</v>
      </c>
      <c r="G3" t="n">
        <v>13.36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0</v>
      </c>
      <c r="N3" t="n">
        <v>9.789999999999999</v>
      </c>
      <c r="O3" t="n">
        <v>10241.25</v>
      </c>
      <c r="P3" t="n">
        <v>53.1</v>
      </c>
      <c r="Q3" t="n">
        <v>1323.98</v>
      </c>
      <c r="R3" t="n">
        <v>51.73</v>
      </c>
      <c r="S3" t="n">
        <v>27.17</v>
      </c>
      <c r="T3" t="n">
        <v>12360.36</v>
      </c>
      <c r="U3" t="n">
        <v>0.53</v>
      </c>
      <c r="V3" t="n">
        <v>0.9</v>
      </c>
      <c r="W3" t="n">
        <v>0.22</v>
      </c>
      <c r="X3" t="n">
        <v>0.83</v>
      </c>
      <c r="Y3" t="n">
        <v>1</v>
      </c>
      <c r="Z3" t="n">
        <v>10</v>
      </c>
      <c r="AA3" t="n">
        <v>62.07659105133448</v>
      </c>
      <c r="AB3" t="n">
        <v>84.93593050231911</v>
      </c>
      <c r="AC3" t="n">
        <v>76.82976450352508</v>
      </c>
      <c r="AD3" t="n">
        <v>62076.59105133448</v>
      </c>
      <c r="AE3" t="n">
        <v>84935.93050231911</v>
      </c>
      <c r="AF3" t="n">
        <v>8.185766075103265e-06</v>
      </c>
      <c r="AG3" t="n">
        <v>0.4683333333333333</v>
      </c>
      <c r="AH3" t="n">
        <v>76829.76450352509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8.200100000000001</v>
      </c>
      <c r="E2" t="n">
        <v>12.2</v>
      </c>
      <c r="F2" t="n">
        <v>8.94</v>
      </c>
      <c r="G2" t="n">
        <v>9.75</v>
      </c>
      <c r="H2" t="n">
        <v>0.16</v>
      </c>
      <c r="I2" t="n">
        <v>55</v>
      </c>
      <c r="J2" t="n">
        <v>107.41</v>
      </c>
      <c r="K2" t="n">
        <v>41.65</v>
      </c>
      <c r="L2" t="n">
        <v>1</v>
      </c>
      <c r="M2" t="n">
        <v>53</v>
      </c>
      <c r="N2" t="n">
        <v>14.77</v>
      </c>
      <c r="O2" t="n">
        <v>13481.73</v>
      </c>
      <c r="P2" t="n">
        <v>74.51000000000001</v>
      </c>
      <c r="Q2" t="n">
        <v>1324.44</v>
      </c>
      <c r="R2" t="n">
        <v>60.92</v>
      </c>
      <c r="S2" t="n">
        <v>27.17</v>
      </c>
      <c r="T2" t="n">
        <v>16874.98</v>
      </c>
      <c r="U2" t="n">
        <v>0.45</v>
      </c>
      <c r="V2" t="n">
        <v>0.87</v>
      </c>
      <c r="W2" t="n">
        <v>0.2</v>
      </c>
      <c r="X2" t="n">
        <v>1.08</v>
      </c>
      <c r="Y2" t="n">
        <v>1</v>
      </c>
      <c r="Z2" t="n">
        <v>10</v>
      </c>
      <c r="AA2" t="n">
        <v>86.60420733160893</v>
      </c>
      <c r="AB2" t="n">
        <v>118.4956971790346</v>
      </c>
      <c r="AC2" t="n">
        <v>107.1866341500538</v>
      </c>
      <c r="AD2" t="n">
        <v>86604.20733160894</v>
      </c>
      <c r="AE2" t="n">
        <v>118495.6971790346</v>
      </c>
      <c r="AF2" t="n">
        <v>6.536462997367202e-06</v>
      </c>
      <c r="AG2" t="n">
        <v>0.5083333333333333</v>
      </c>
      <c r="AH2" t="n">
        <v>107186.6341500539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8.6797</v>
      </c>
      <c r="E3" t="n">
        <v>11.52</v>
      </c>
      <c r="F3" t="n">
        <v>8.6</v>
      </c>
      <c r="G3" t="n">
        <v>12.89</v>
      </c>
      <c r="H3" t="n">
        <v>0.2</v>
      </c>
      <c r="I3" t="n">
        <v>40</v>
      </c>
      <c r="J3" t="n">
        <v>107.73</v>
      </c>
      <c r="K3" t="n">
        <v>41.65</v>
      </c>
      <c r="L3" t="n">
        <v>1.25</v>
      </c>
      <c r="M3" t="n">
        <v>38</v>
      </c>
      <c r="N3" t="n">
        <v>14.83</v>
      </c>
      <c r="O3" t="n">
        <v>13520.81</v>
      </c>
      <c r="P3" t="n">
        <v>68.01000000000001</v>
      </c>
      <c r="Q3" t="n">
        <v>1324.16</v>
      </c>
      <c r="R3" t="n">
        <v>50.2</v>
      </c>
      <c r="S3" t="n">
        <v>27.17</v>
      </c>
      <c r="T3" t="n">
        <v>11589.08</v>
      </c>
      <c r="U3" t="n">
        <v>0.54</v>
      </c>
      <c r="V3" t="n">
        <v>0.91</v>
      </c>
      <c r="W3" t="n">
        <v>0.17</v>
      </c>
      <c r="X3" t="n">
        <v>0.74</v>
      </c>
      <c r="Y3" t="n">
        <v>1</v>
      </c>
      <c r="Z3" t="n">
        <v>10</v>
      </c>
      <c r="AA3" t="n">
        <v>76.57387293110429</v>
      </c>
      <c r="AB3" t="n">
        <v>104.7717511451478</v>
      </c>
      <c r="AC3" t="n">
        <v>94.77248226395766</v>
      </c>
      <c r="AD3" t="n">
        <v>76573.87293110428</v>
      </c>
      <c r="AE3" t="n">
        <v>104771.7511451478</v>
      </c>
      <c r="AF3" t="n">
        <v>6.918761707570408e-06</v>
      </c>
      <c r="AG3" t="n">
        <v>0.48</v>
      </c>
      <c r="AH3" t="n">
        <v>94772.48226395766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8.880800000000001</v>
      </c>
      <c r="E4" t="n">
        <v>11.26</v>
      </c>
      <c r="F4" t="n">
        <v>8.51</v>
      </c>
      <c r="G4" t="n">
        <v>15.96</v>
      </c>
      <c r="H4" t="n">
        <v>0.24</v>
      </c>
      <c r="I4" t="n">
        <v>32</v>
      </c>
      <c r="J4" t="n">
        <v>108.05</v>
      </c>
      <c r="K4" t="n">
        <v>41.65</v>
      </c>
      <c r="L4" t="n">
        <v>1.5</v>
      </c>
      <c r="M4" t="n">
        <v>29</v>
      </c>
      <c r="N4" t="n">
        <v>14.9</v>
      </c>
      <c r="O4" t="n">
        <v>13559.91</v>
      </c>
      <c r="P4" t="n">
        <v>63.86</v>
      </c>
      <c r="Q4" t="n">
        <v>1323.94</v>
      </c>
      <c r="R4" t="n">
        <v>47.95</v>
      </c>
      <c r="S4" t="n">
        <v>27.17</v>
      </c>
      <c r="T4" t="n">
        <v>10504.98</v>
      </c>
      <c r="U4" t="n">
        <v>0.57</v>
      </c>
      <c r="V4" t="n">
        <v>0.92</v>
      </c>
      <c r="W4" t="n">
        <v>0.16</v>
      </c>
      <c r="X4" t="n">
        <v>0.66</v>
      </c>
      <c r="Y4" t="n">
        <v>1</v>
      </c>
      <c r="Z4" t="n">
        <v>10</v>
      </c>
      <c r="AA4" t="n">
        <v>72.02812381522598</v>
      </c>
      <c r="AB4" t="n">
        <v>98.55205666050895</v>
      </c>
      <c r="AC4" t="n">
        <v>89.14638669153472</v>
      </c>
      <c r="AD4" t="n">
        <v>72028.12381522598</v>
      </c>
      <c r="AE4" t="n">
        <v>98552.05666050896</v>
      </c>
      <c r="AF4" t="n">
        <v>7.079062522044689e-06</v>
      </c>
      <c r="AG4" t="n">
        <v>0.4691666666666667</v>
      </c>
      <c r="AH4" t="n">
        <v>89146.38669153472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9.0176</v>
      </c>
      <c r="E5" t="n">
        <v>11.09</v>
      </c>
      <c r="F5" t="n">
        <v>8.43</v>
      </c>
      <c r="G5" t="n">
        <v>18.07</v>
      </c>
      <c r="H5" t="n">
        <v>0.28</v>
      </c>
      <c r="I5" t="n">
        <v>28</v>
      </c>
      <c r="J5" t="n">
        <v>108.37</v>
      </c>
      <c r="K5" t="n">
        <v>41.65</v>
      </c>
      <c r="L5" t="n">
        <v>1.75</v>
      </c>
      <c r="M5" t="n">
        <v>4</v>
      </c>
      <c r="N5" t="n">
        <v>14.97</v>
      </c>
      <c r="O5" t="n">
        <v>13599.17</v>
      </c>
      <c r="P5" t="n">
        <v>61.01</v>
      </c>
      <c r="Q5" t="n">
        <v>1324.1</v>
      </c>
      <c r="R5" t="n">
        <v>44.37</v>
      </c>
      <c r="S5" t="n">
        <v>27.17</v>
      </c>
      <c r="T5" t="n">
        <v>8733.700000000001</v>
      </c>
      <c r="U5" t="n">
        <v>0.61</v>
      </c>
      <c r="V5" t="n">
        <v>0.93</v>
      </c>
      <c r="W5" t="n">
        <v>0.18</v>
      </c>
      <c r="X5" t="n">
        <v>0.58</v>
      </c>
      <c r="Y5" t="n">
        <v>1</v>
      </c>
      <c r="Z5" t="n">
        <v>10</v>
      </c>
      <c r="AA5" t="n">
        <v>68.97574593740619</v>
      </c>
      <c r="AB5" t="n">
        <v>94.37565858666996</v>
      </c>
      <c r="AC5" t="n">
        <v>85.36857818825007</v>
      </c>
      <c r="AD5" t="n">
        <v>68975.74593740619</v>
      </c>
      <c r="AE5" t="n">
        <v>94375.65858666996</v>
      </c>
      <c r="AF5" t="n">
        <v>7.188108526122667e-06</v>
      </c>
      <c r="AG5" t="n">
        <v>0.4620833333333333</v>
      </c>
      <c r="AH5" t="n">
        <v>85368.57818825007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9.013299999999999</v>
      </c>
      <c r="E6" t="n">
        <v>11.09</v>
      </c>
      <c r="F6" t="n">
        <v>8.44</v>
      </c>
      <c r="G6" t="n">
        <v>18.08</v>
      </c>
      <c r="H6" t="n">
        <v>0.32</v>
      </c>
      <c r="I6" t="n">
        <v>28</v>
      </c>
      <c r="J6" t="n">
        <v>108.68</v>
      </c>
      <c r="K6" t="n">
        <v>41.65</v>
      </c>
      <c r="L6" t="n">
        <v>2</v>
      </c>
      <c r="M6" t="n">
        <v>0</v>
      </c>
      <c r="N6" t="n">
        <v>15.03</v>
      </c>
      <c r="O6" t="n">
        <v>13638.32</v>
      </c>
      <c r="P6" t="n">
        <v>61.16</v>
      </c>
      <c r="Q6" t="n">
        <v>1323.94</v>
      </c>
      <c r="R6" t="n">
        <v>44.42</v>
      </c>
      <c r="S6" t="n">
        <v>27.17</v>
      </c>
      <c r="T6" t="n">
        <v>8755.92</v>
      </c>
      <c r="U6" t="n">
        <v>0.61</v>
      </c>
      <c r="V6" t="n">
        <v>0.92</v>
      </c>
      <c r="W6" t="n">
        <v>0.19</v>
      </c>
      <c r="X6" t="n">
        <v>0.58</v>
      </c>
      <c r="Y6" t="n">
        <v>1</v>
      </c>
      <c r="Z6" t="n">
        <v>10</v>
      </c>
      <c r="AA6" t="n">
        <v>69.12855424346402</v>
      </c>
      <c r="AB6" t="n">
        <v>94.58473765244486</v>
      </c>
      <c r="AC6" t="n">
        <v>85.55770304143178</v>
      </c>
      <c r="AD6" t="n">
        <v>69128.55424346402</v>
      </c>
      <c r="AE6" t="n">
        <v>94584.73765244486</v>
      </c>
      <c r="AF6" t="n">
        <v>7.184680910497408e-06</v>
      </c>
      <c r="AG6" t="n">
        <v>0.4620833333333333</v>
      </c>
      <c r="AH6" t="n">
        <v>85557.70304143179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8.662599999999999</v>
      </c>
      <c r="E2" t="n">
        <v>11.54</v>
      </c>
      <c r="F2" t="n">
        <v>9</v>
      </c>
      <c r="G2" t="n">
        <v>10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46.86</v>
      </c>
      <c r="Q2" t="n">
        <v>1324.17</v>
      </c>
      <c r="R2" t="n">
        <v>60.78</v>
      </c>
      <c r="S2" t="n">
        <v>27.17</v>
      </c>
      <c r="T2" t="n">
        <v>16807.07</v>
      </c>
      <c r="U2" t="n">
        <v>0.45</v>
      </c>
      <c r="V2" t="n">
        <v>0.87</v>
      </c>
      <c r="W2" t="n">
        <v>0.26</v>
      </c>
      <c r="X2" t="n">
        <v>1.14</v>
      </c>
      <c r="Y2" t="n">
        <v>1</v>
      </c>
      <c r="Z2" t="n">
        <v>10</v>
      </c>
      <c r="AA2" t="n">
        <v>57.37169326861395</v>
      </c>
      <c r="AB2" t="n">
        <v>78.49848179056316</v>
      </c>
      <c r="AC2" t="n">
        <v>71.00669686180109</v>
      </c>
      <c r="AD2" t="n">
        <v>57371.69326861395</v>
      </c>
      <c r="AE2" t="n">
        <v>78498.48179056316</v>
      </c>
      <c r="AF2" t="n">
        <v>9.132670521269095e-06</v>
      </c>
      <c r="AG2" t="n">
        <v>0.4808333333333333</v>
      </c>
      <c r="AH2" t="n">
        <v>71006.69686180109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6.7658</v>
      </c>
      <c r="E2" t="n">
        <v>14.78</v>
      </c>
      <c r="F2" t="n">
        <v>9.56</v>
      </c>
      <c r="G2" t="n">
        <v>6.83</v>
      </c>
      <c r="H2" t="n">
        <v>0.11</v>
      </c>
      <c r="I2" t="n">
        <v>84</v>
      </c>
      <c r="J2" t="n">
        <v>167.88</v>
      </c>
      <c r="K2" t="n">
        <v>51.39</v>
      </c>
      <c r="L2" t="n">
        <v>1</v>
      </c>
      <c r="M2" t="n">
        <v>82</v>
      </c>
      <c r="N2" t="n">
        <v>30.49</v>
      </c>
      <c r="O2" t="n">
        <v>20939.59</v>
      </c>
      <c r="P2" t="n">
        <v>115.17</v>
      </c>
      <c r="Q2" t="n">
        <v>1324.17</v>
      </c>
      <c r="R2" t="n">
        <v>80.34999999999999</v>
      </c>
      <c r="S2" t="n">
        <v>27.17</v>
      </c>
      <c r="T2" t="n">
        <v>26440.95</v>
      </c>
      <c r="U2" t="n">
        <v>0.34</v>
      </c>
      <c r="V2" t="n">
        <v>0.82</v>
      </c>
      <c r="W2" t="n">
        <v>0.25</v>
      </c>
      <c r="X2" t="n">
        <v>1.71</v>
      </c>
      <c r="Y2" t="n">
        <v>1</v>
      </c>
      <c r="Z2" t="n">
        <v>10</v>
      </c>
      <c r="AA2" t="n">
        <v>149.8960536148817</v>
      </c>
      <c r="AB2" t="n">
        <v>205.0943935029566</v>
      </c>
      <c r="AC2" t="n">
        <v>185.520472438882</v>
      </c>
      <c r="AD2" t="n">
        <v>149896.0536148817</v>
      </c>
      <c r="AE2" t="n">
        <v>205094.3935029566</v>
      </c>
      <c r="AF2" t="n">
        <v>4.353986630463517e-06</v>
      </c>
      <c r="AG2" t="n">
        <v>0.6158333333333333</v>
      </c>
      <c r="AH2" t="n">
        <v>185520.472438882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7.3424</v>
      </c>
      <c r="E3" t="n">
        <v>13.62</v>
      </c>
      <c r="F3" t="n">
        <v>9.109999999999999</v>
      </c>
      <c r="G3" t="n">
        <v>8.68</v>
      </c>
      <c r="H3" t="n">
        <v>0.13</v>
      </c>
      <c r="I3" t="n">
        <v>63</v>
      </c>
      <c r="J3" t="n">
        <v>168.25</v>
      </c>
      <c r="K3" t="n">
        <v>51.39</v>
      </c>
      <c r="L3" t="n">
        <v>1.25</v>
      </c>
      <c r="M3" t="n">
        <v>61</v>
      </c>
      <c r="N3" t="n">
        <v>30.6</v>
      </c>
      <c r="O3" t="n">
        <v>20984.25</v>
      </c>
      <c r="P3" t="n">
        <v>107.82</v>
      </c>
      <c r="Q3" t="n">
        <v>1324.44</v>
      </c>
      <c r="R3" t="n">
        <v>66.51000000000001</v>
      </c>
      <c r="S3" t="n">
        <v>27.17</v>
      </c>
      <c r="T3" t="n">
        <v>19628.27</v>
      </c>
      <c r="U3" t="n">
        <v>0.41</v>
      </c>
      <c r="V3" t="n">
        <v>0.86</v>
      </c>
      <c r="W3" t="n">
        <v>0.21</v>
      </c>
      <c r="X3" t="n">
        <v>1.26</v>
      </c>
      <c r="Y3" t="n">
        <v>1</v>
      </c>
      <c r="Z3" t="n">
        <v>10</v>
      </c>
      <c r="AA3" t="n">
        <v>130.5810823580985</v>
      </c>
      <c r="AB3" t="n">
        <v>178.6667977130465</v>
      </c>
      <c r="AC3" t="n">
        <v>161.6150892997889</v>
      </c>
      <c r="AD3" t="n">
        <v>130581.0823580985</v>
      </c>
      <c r="AE3" t="n">
        <v>178666.7977130465</v>
      </c>
      <c r="AF3" t="n">
        <v>4.725045291837674e-06</v>
      </c>
      <c r="AG3" t="n">
        <v>0.5675</v>
      </c>
      <c r="AH3" t="n">
        <v>161615.0892997889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7.7564</v>
      </c>
      <c r="E4" t="n">
        <v>12.89</v>
      </c>
      <c r="F4" t="n">
        <v>8.83</v>
      </c>
      <c r="G4" t="n">
        <v>10.59</v>
      </c>
      <c r="H4" t="n">
        <v>0.16</v>
      </c>
      <c r="I4" t="n">
        <v>50</v>
      </c>
      <c r="J4" t="n">
        <v>168.61</v>
      </c>
      <c r="K4" t="n">
        <v>51.39</v>
      </c>
      <c r="L4" t="n">
        <v>1.5</v>
      </c>
      <c r="M4" t="n">
        <v>48</v>
      </c>
      <c r="N4" t="n">
        <v>30.71</v>
      </c>
      <c r="O4" t="n">
        <v>21028.94</v>
      </c>
      <c r="P4" t="n">
        <v>102.46</v>
      </c>
      <c r="Q4" t="n">
        <v>1324.13</v>
      </c>
      <c r="R4" t="n">
        <v>57.46</v>
      </c>
      <c r="S4" t="n">
        <v>27.17</v>
      </c>
      <c r="T4" t="n">
        <v>15166.83</v>
      </c>
      <c r="U4" t="n">
        <v>0.47</v>
      </c>
      <c r="V4" t="n">
        <v>0.88</v>
      </c>
      <c r="W4" t="n">
        <v>0.19</v>
      </c>
      <c r="X4" t="n">
        <v>0.97</v>
      </c>
      <c r="Y4" t="n">
        <v>1</v>
      </c>
      <c r="Z4" t="n">
        <v>10</v>
      </c>
      <c r="AA4" t="n">
        <v>118.6223486618259</v>
      </c>
      <c r="AB4" t="n">
        <v>162.3043306877188</v>
      </c>
      <c r="AC4" t="n">
        <v>146.8142331624865</v>
      </c>
      <c r="AD4" t="n">
        <v>118622.3486618259</v>
      </c>
      <c r="AE4" t="n">
        <v>162304.3306877188</v>
      </c>
      <c r="AF4" t="n">
        <v>4.991466182938785e-06</v>
      </c>
      <c r="AG4" t="n">
        <v>0.5370833333333334</v>
      </c>
      <c r="AH4" t="n">
        <v>146814.2331624865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8.0223</v>
      </c>
      <c r="E5" t="n">
        <v>12.47</v>
      </c>
      <c r="F5" t="n">
        <v>8.67</v>
      </c>
      <c r="G5" t="n">
        <v>12.38</v>
      </c>
      <c r="H5" t="n">
        <v>0.18</v>
      </c>
      <c r="I5" t="n">
        <v>42</v>
      </c>
      <c r="J5" t="n">
        <v>168.97</v>
      </c>
      <c r="K5" t="n">
        <v>51.39</v>
      </c>
      <c r="L5" t="n">
        <v>1.75</v>
      </c>
      <c r="M5" t="n">
        <v>40</v>
      </c>
      <c r="N5" t="n">
        <v>30.83</v>
      </c>
      <c r="O5" t="n">
        <v>21073.68</v>
      </c>
      <c r="P5" t="n">
        <v>98.73</v>
      </c>
      <c r="Q5" t="n">
        <v>1324.08</v>
      </c>
      <c r="R5" t="n">
        <v>52.44</v>
      </c>
      <c r="S5" t="n">
        <v>27.17</v>
      </c>
      <c r="T5" t="n">
        <v>12695.9</v>
      </c>
      <c r="U5" t="n">
        <v>0.52</v>
      </c>
      <c r="V5" t="n">
        <v>0.9</v>
      </c>
      <c r="W5" t="n">
        <v>0.18</v>
      </c>
      <c r="X5" t="n">
        <v>0.82</v>
      </c>
      <c r="Y5" t="n">
        <v>1</v>
      </c>
      <c r="Z5" t="n">
        <v>10</v>
      </c>
      <c r="AA5" t="n">
        <v>111.4892014942506</v>
      </c>
      <c r="AB5" t="n">
        <v>152.544444040804</v>
      </c>
      <c r="AC5" t="n">
        <v>137.9858163990632</v>
      </c>
      <c r="AD5" t="n">
        <v>111489.2014942506</v>
      </c>
      <c r="AE5" t="n">
        <v>152544.444040804</v>
      </c>
      <c r="AF5" t="n">
        <v>5.162580470242614e-06</v>
      </c>
      <c r="AG5" t="n">
        <v>0.5195833333333334</v>
      </c>
      <c r="AH5" t="n">
        <v>137985.8163990632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8.318899999999999</v>
      </c>
      <c r="E6" t="n">
        <v>12.02</v>
      </c>
      <c r="F6" t="n">
        <v>8.460000000000001</v>
      </c>
      <c r="G6" t="n">
        <v>14.51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94.13</v>
      </c>
      <c r="Q6" t="n">
        <v>1324.07</v>
      </c>
      <c r="R6" t="n">
        <v>46.6</v>
      </c>
      <c r="S6" t="n">
        <v>27.17</v>
      </c>
      <c r="T6" t="n">
        <v>9812.129999999999</v>
      </c>
      <c r="U6" t="n">
        <v>0.58</v>
      </c>
      <c r="V6" t="n">
        <v>0.92</v>
      </c>
      <c r="W6" t="n">
        <v>0.14</v>
      </c>
      <c r="X6" t="n">
        <v>0.61</v>
      </c>
      <c r="Y6" t="n">
        <v>1</v>
      </c>
      <c r="Z6" t="n">
        <v>10</v>
      </c>
      <c r="AA6" t="n">
        <v>103.6429739842529</v>
      </c>
      <c r="AB6" t="n">
        <v>141.8088894105028</v>
      </c>
      <c r="AC6" t="n">
        <v>128.274848035229</v>
      </c>
      <c r="AD6" t="n">
        <v>103642.9739842529</v>
      </c>
      <c r="AE6" t="n">
        <v>141808.8894105028</v>
      </c>
      <c r="AF6" t="n">
        <v>5.353451089326163e-06</v>
      </c>
      <c r="AG6" t="n">
        <v>0.5008333333333334</v>
      </c>
      <c r="AH6" t="n">
        <v>128274.848035229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8.3963</v>
      </c>
      <c r="E7" t="n">
        <v>11.91</v>
      </c>
      <c r="F7" t="n">
        <v>8.49</v>
      </c>
      <c r="G7" t="n">
        <v>16.43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92.8</v>
      </c>
      <c r="Q7" t="n">
        <v>1324.05</v>
      </c>
      <c r="R7" t="n">
        <v>47.08</v>
      </c>
      <c r="S7" t="n">
        <v>27.17</v>
      </c>
      <c r="T7" t="n">
        <v>10071.28</v>
      </c>
      <c r="U7" t="n">
        <v>0.58</v>
      </c>
      <c r="V7" t="n">
        <v>0.92</v>
      </c>
      <c r="W7" t="n">
        <v>0.16</v>
      </c>
      <c r="X7" t="n">
        <v>0.63</v>
      </c>
      <c r="Y7" t="n">
        <v>1</v>
      </c>
      <c r="Z7" t="n">
        <v>10</v>
      </c>
      <c r="AA7" t="n">
        <v>101.8613831261741</v>
      </c>
      <c r="AB7" t="n">
        <v>139.3712382002392</v>
      </c>
      <c r="AC7" t="n">
        <v>126.0698428352072</v>
      </c>
      <c r="AD7" t="n">
        <v>101861.3831261741</v>
      </c>
      <c r="AE7" t="n">
        <v>139371.2382002393</v>
      </c>
      <c r="AF7" t="n">
        <v>5.403260212445066e-06</v>
      </c>
      <c r="AG7" t="n">
        <v>0.49625</v>
      </c>
      <c r="AH7" t="n">
        <v>126069.8428352072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8.569000000000001</v>
      </c>
      <c r="E8" t="n">
        <v>11.67</v>
      </c>
      <c r="F8" t="n">
        <v>8.380000000000001</v>
      </c>
      <c r="G8" t="n">
        <v>18.63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89.45</v>
      </c>
      <c r="Q8" t="n">
        <v>1324.08</v>
      </c>
      <c r="R8" t="n">
        <v>43.83</v>
      </c>
      <c r="S8" t="n">
        <v>27.17</v>
      </c>
      <c r="T8" t="n">
        <v>8468.059999999999</v>
      </c>
      <c r="U8" t="n">
        <v>0.62</v>
      </c>
      <c r="V8" t="n">
        <v>0.93</v>
      </c>
      <c r="W8" t="n">
        <v>0.15</v>
      </c>
      <c r="X8" t="n">
        <v>0.53</v>
      </c>
      <c r="Y8" t="n">
        <v>1</v>
      </c>
      <c r="Z8" t="n">
        <v>10</v>
      </c>
      <c r="AA8" t="n">
        <v>97.24383190094736</v>
      </c>
      <c r="AB8" t="n">
        <v>133.0533009019044</v>
      </c>
      <c r="AC8" t="n">
        <v>120.3548806053428</v>
      </c>
      <c r="AD8" t="n">
        <v>97243.83190094735</v>
      </c>
      <c r="AE8" t="n">
        <v>133053.3009019044</v>
      </c>
      <c r="AF8" t="n">
        <v>5.514397622815024e-06</v>
      </c>
      <c r="AG8" t="n">
        <v>0.48625</v>
      </c>
      <c r="AH8" t="n">
        <v>120354.8806053428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8.698600000000001</v>
      </c>
      <c r="E9" t="n">
        <v>11.5</v>
      </c>
      <c r="F9" t="n">
        <v>8.31</v>
      </c>
      <c r="G9" t="n">
        <v>20.78</v>
      </c>
      <c r="H9" t="n">
        <v>0.29</v>
      </c>
      <c r="I9" t="n">
        <v>24</v>
      </c>
      <c r="J9" t="n">
        <v>170.42</v>
      </c>
      <c r="K9" t="n">
        <v>51.39</v>
      </c>
      <c r="L9" t="n">
        <v>2.75</v>
      </c>
      <c r="M9" t="n">
        <v>22</v>
      </c>
      <c r="N9" t="n">
        <v>31.28</v>
      </c>
      <c r="O9" t="n">
        <v>21253.01</v>
      </c>
      <c r="P9" t="n">
        <v>86.31999999999999</v>
      </c>
      <c r="Q9" t="n">
        <v>1324.06</v>
      </c>
      <c r="R9" t="n">
        <v>41.43</v>
      </c>
      <c r="S9" t="n">
        <v>27.17</v>
      </c>
      <c r="T9" t="n">
        <v>7281.93</v>
      </c>
      <c r="U9" t="n">
        <v>0.66</v>
      </c>
      <c r="V9" t="n">
        <v>0.9399999999999999</v>
      </c>
      <c r="W9" t="n">
        <v>0.15</v>
      </c>
      <c r="X9" t="n">
        <v>0.46</v>
      </c>
      <c r="Y9" t="n">
        <v>1</v>
      </c>
      <c r="Z9" t="n">
        <v>10</v>
      </c>
      <c r="AA9" t="n">
        <v>93.56654263613224</v>
      </c>
      <c r="AB9" t="n">
        <v>128.0218714992342</v>
      </c>
      <c r="AC9" t="n">
        <v>115.8036437632063</v>
      </c>
      <c r="AD9" t="n">
        <v>93566.54263613225</v>
      </c>
      <c r="AE9" t="n">
        <v>128021.8714992342</v>
      </c>
      <c r="AF9" t="n">
        <v>5.597798945246675e-06</v>
      </c>
      <c r="AG9" t="n">
        <v>0.4791666666666667</v>
      </c>
      <c r="AH9" t="n">
        <v>115803.6437632063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8.823499999999999</v>
      </c>
      <c r="E10" t="n">
        <v>11.33</v>
      </c>
      <c r="F10" t="n">
        <v>8.25</v>
      </c>
      <c r="G10" t="n">
        <v>23.57</v>
      </c>
      <c r="H10" t="n">
        <v>0.31</v>
      </c>
      <c r="I10" t="n">
        <v>21</v>
      </c>
      <c r="J10" t="n">
        <v>170.79</v>
      </c>
      <c r="K10" t="n">
        <v>51.39</v>
      </c>
      <c r="L10" t="n">
        <v>3</v>
      </c>
      <c r="M10" t="n">
        <v>19</v>
      </c>
      <c r="N10" t="n">
        <v>31.4</v>
      </c>
      <c r="O10" t="n">
        <v>21297.94</v>
      </c>
      <c r="P10" t="n">
        <v>83.05</v>
      </c>
      <c r="Q10" t="n">
        <v>1324.1</v>
      </c>
      <c r="R10" t="n">
        <v>39.52</v>
      </c>
      <c r="S10" t="n">
        <v>27.17</v>
      </c>
      <c r="T10" t="n">
        <v>6342.82</v>
      </c>
      <c r="U10" t="n">
        <v>0.6899999999999999</v>
      </c>
      <c r="V10" t="n">
        <v>0.95</v>
      </c>
      <c r="W10" t="n">
        <v>0.14</v>
      </c>
      <c r="X10" t="n">
        <v>0.4</v>
      </c>
      <c r="Y10" t="n">
        <v>1</v>
      </c>
      <c r="Z10" t="n">
        <v>10</v>
      </c>
      <c r="AA10" t="n">
        <v>89.99420347983101</v>
      </c>
      <c r="AB10" t="n">
        <v>123.1340394651046</v>
      </c>
      <c r="AC10" t="n">
        <v>111.3822995582971</v>
      </c>
      <c r="AD10" t="n">
        <v>89994.20347983102</v>
      </c>
      <c r="AE10" t="n">
        <v>123134.0394651046</v>
      </c>
      <c r="AF10" t="n">
        <v>5.678175682682735e-06</v>
      </c>
      <c r="AG10" t="n">
        <v>0.4720833333333334</v>
      </c>
      <c r="AH10" t="n">
        <v>111382.2995582971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8.9528</v>
      </c>
      <c r="E11" t="n">
        <v>11.17</v>
      </c>
      <c r="F11" t="n">
        <v>8.15</v>
      </c>
      <c r="G11" t="n">
        <v>25.75</v>
      </c>
      <c r="H11" t="n">
        <v>0.34</v>
      </c>
      <c r="I11" t="n">
        <v>19</v>
      </c>
      <c r="J11" t="n">
        <v>171.15</v>
      </c>
      <c r="K11" t="n">
        <v>51.39</v>
      </c>
      <c r="L11" t="n">
        <v>3.25</v>
      </c>
      <c r="M11" t="n">
        <v>16</v>
      </c>
      <c r="N11" t="n">
        <v>31.51</v>
      </c>
      <c r="O11" t="n">
        <v>21342.91</v>
      </c>
      <c r="P11" t="n">
        <v>79.31999999999999</v>
      </c>
      <c r="Q11" t="n">
        <v>1323.95</v>
      </c>
      <c r="R11" t="n">
        <v>36.24</v>
      </c>
      <c r="S11" t="n">
        <v>27.17</v>
      </c>
      <c r="T11" t="n">
        <v>4713.54</v>
      </c>
      <c r="U11" t="n">
        <v>0.75</v>
      </c>
      <c r="V11" t="n">
        <v>0.96</v>
      </c>
      <c r="W11" t="n">
        <v>0.14</v>
      </c>
      <c r="X11" t="n">
        <v>0.3</v>
      </c>
      <c r="Y11" t="n">
        <v>1</v>
      </c>
      <c r="Z11" t="n">
        <v>10</v>
      </c>
      <c r="AA11" t="n">
        <v>86.04527096779661</v>
      </c>
      <c r="AB11" t="n">
        <v>117.7309357875348</v>
      </c>
      <c r="AC11" t="n">
        <v>106.4948605124093</v>
      </c>
      <c r="AD11" t="n">
        <v>86045.2709677966</v>
      </c>
      <c r="AE11" t="n">
        <v>117730.9357875349</v>
      </c>
      <c r="AF11" t="n">
        <v>5.761383946497647e-06</v>
      </c>
      <c r="AG11" t="n">
        <v>0.4654166666666666</v>
      </c>
      <c r="AH11" t="n">
        <v>106494.8605124093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8.922800000000001</v>
      </c>
      <c r="E12" t="n">
        <v>11.21</v>
      </c>
      <c r="F12" t="n">
        <v>8.220000000000001</v>
      </c>
      <c r="G12" t="n">
        <v>27.42</v>
      </c>
      <c r="H12" t="n">
        <v>0.36</v>
      </c>
      <c r="I12" t="n">
        <v>18</v>
      </c>
      <c r="J12" t="n">
        <v>171.52</v>
      </c>
      <c r="K12" t="n">
        <v>51.39</v>
      </c>
      <c r="L12" t="n">
        <v>3.5</v>
      </c>
      <c r="M12" t="n">
        <v>10</v>
      </c>
      <c r="N12" t="n">
        <v>31.63</v>
      </c>
      <c r="O12" t="n">
        <v>21387.92</v>
      </c>
      <c r="P12" t="n">
        <v>78.11</v>
      </c>
      <c r="Q12" t="n">
        <v>1324.07</v>
      </c>
      <c r="R12" t="n">
        <v>38.76</v>
      </c>
      <c r="S12" t="n">
        <v>27.17</v>
      </c>
      <c r="T12" t="n">
        <v>5975.69</v>
      </c>
      <c r="U12" t="n">
        <v>0.7</v>
      </c>
      <c r="V12" t="n">
        <v>0.95</v>
      </c>
      <c r="W12" t="n">
        <v>0.14</v>
      </c>
      <c r="X12" t="n">
        <v>0.37</v>
      </c>
      <c r="Y12" t="n">
        <v>1</v>
      </c>
      <c r="Z12" t="n">
        <v>10</v>
      </c>
      <c r="AA12" t="n">
        <v>85.87342812915719</v>
      </c>
      <c r="AB12" t="n">
        <v>117.4958128345375</v>
      </c>
      <c r="AC12" t="n">
        <v>106.2821773640488</v>
      </c>
      <c r="AD12" t="n">
        <v>85873.4281291572</v>
      </c>
      <c r="AE12" t="n">
        <v>117495.8128345375</v>
      </c>
      <c r="AF12" t="n">
        <v>5.742078084823653e-06</v>
      </c>
      <c r="AG12" t="n">
        <v>0.4670833333333334</v>
      </c>
      <c r="AH12" t="n">
        <v>106282.1773640488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8.964399999999999</v>
      </c>
      <c r="E13" t="n">
        <v>11.16</v>
      </c>
      <c r="F13" t="n">
        <v>8.210000000000001</v>
      </c>
      <c r="G13" t="n">
        <v>28.96</v>
      </c>
      <c r="H13" t="n">
        <v>0.39</v>
      </c>
      <c r="I13" t="n">
        <v>17</v>
      </c>
      <c r="J13" t="n">
        <v>171.88</v>
      </c>
      <c r="K13" t="n">
        <v>51.39</v>
      </c>
      <c r="L13" t="n">
        <v>3.75</v>
      </c>
      <c r="M13" t="n">
        <v>1</v>
      </c>
      <c r="N13" t="n">
        <v>31.74</v>
      </c>
      <c r="O13" t="n">
        <v>21432.96</v>
      </c>
      <c r="P13" t="n">
        <v>77.76000000000001</v>
      </c>
      <c r="Q13" t="n">
        <v>1323.94</v>
      </c>
      <c r="R13" t="n">
        <v>37.85</v>
      </c>
      <c r="S13" t="n">
        <v>27.17</v>
      </c>
      <c r="T13" t="n">
        <v>5530.43</v>
      </c>
      <c r="U13" t="n">
        <v>0.72</v>
      </c>
      <c r="V13" t="n">
        <v>0.95</v>
      </c>
      <c r="W13" t="n">
        <v>0.15</v>
      </c>
      <c r="X13" t="n">
        <v>0.35</v>
      </c>
      <c r="Y13" t="n">
        <v>1</v>
      </c>
      <c r="Z13" t="n">
        <v>10</v>
      </c>
      <c r="AA13" t="n">
        <v>85.22808137792387</v>
      </c>
      <c r="AB13" t="n">
        <v>116.6128209388112</v>
      </c>
      <c r="AC13" t="n">
        <v>105.4834569755634</v>
      </c>
      <c r="AD13" t="n">
        <v>85228.08137792387</v>
      </c>
      <c r="AE13" t="n">
        <v>116612.8209388112</v>
      </c>
      <c r="AF13" t="n">
        <v>5.768848879678258e-06</v>
      </c>
      <c r="AG13" t="n">
        <v>0.465</v>
      </c>
      <c r="AH13" t="n">
        <v>105483.4569755634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8.9648</v>
      </c>
      <c r="E14" t="n">
        <v>11.15</v>
      </c>
      <c r="F14" t="n">
        <v>8.210000000000001</v>
      </c>
      <c r="G14" t="n">
        <v>28.96</v>
      </c>
      <c r="H14" t="n">
        <v>0.41</v>
      </c>
      <c r="I14" t="n">
        <v>17</v>
      </c>
      <c r="J14" t="n">
        <v>172.25</v>
      </c>
      <c r="K14" t="n">
        <v>51.39</v>
      </c>
      <c r="L14" t="n">
        <v>4</v>
      </c>
      <c r="M14" t="n">
        <v>0</v>
      </c>
      <c r="N14" t="n">
        <v>31.86</v>
      </c>
      <c r="O14" t="n">
        <v>21478.05</v>
      </c>
      <c r="P14" t="n">
        <v>77.79000000000001</v>
      </c>
      <c r="Q14" t="n">
        <v>1324.03</v>
      </c>
      <c r="R14" t="n">
        <v>37.85</v>
      </c>
      <c r="S14" t="n">
        <v>27.17</v>
      </c>
      <c r="T14" t="n">
        <v>5529.28</v>
      </c>
      <c r="U14" t="n">
        <v>0.72</v>
      </c>
      <c r="V14" t="n">
        <v>0.95</v>
      </c>
      <c r="W14" t="n">
        <v>0.15</v>
      </c>
      <c r="X14" t="n">
        <v>0.35</v>
      </c>
      <c r="Y14" t="n">
        <v>1</v>
      </c>
      <c r="Z14" t="n">
        <v>10</v>
      </c>
      <c r="AA14" t="n">
        <v>85.23872965083723</v>
      </c>
      <c r="AB14" t="n">
        <v>116.6273903755799</v>
      </c>
      <c r="AC14" t="n">
        <v>105.4966359257353</v>
      </c>
      <c r="AD14" t="n">
        <v>85238.72965083722</v>
      </c>
      <c r="AE14" t="n">
        <v>116627.3903755799</v>
      </c>
      <c r="AF14" t="n">
        <v>5.769106291167245e-06</v>
      </c>
      <c r="AG14" t="n">
        <v>0.4645833333333333</v>
      </c>
      <c r="AH14" t="n">
        <v>105496.6359257353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8.409800000000001</v>
      </c>
      <c r="E2" t="n">
        <v>11.89</v>
      </c>
      <c r="F2" t="n">
        <v>9.31</v>
      </c>
      <c r="G2" t="n">
        <v>8.220000000000001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43.2</v>
      </c>
      <c r="Q2" t="n">
        <v>1324.26</v>
      </c>
      <c r="R2" t="n">
        <v>70.02</v>
      </c>
      <c r="S2" t="n">
        <v>27.17</v>
      </c>
      <c r="T2" t="n">
        <v>21357.43</v>
      </c>
      <c r="U2" t="n">
        <v>0.39</v>
      </c>
      <c r="V2" t="n">
        <v>0.84</v>
      </c>
      <c r="W2" t="n">
        <v>0.31</v>
      </c>
      <c r="X2" t="n">
        <v>1.46</v>
      </c>
      <c r="Y2" t="n">
        <v>1</v>
      </c>
      <c r="Z2" t="n">
        <v>10</v>
      </c>
      <c r="AA2" t="n">
        <v>55.40039855409803</v>
      </c>
      <c r="AB2" t="n">
        <v>75.80126939477888</v>
      </c>
      <c r="AC2" t="n">
        <v>68.56690263150821</v>
      </c>
      <c r="AD2" t="n">
        <v>55400.39855409803</v>
      </c>
      <c r="AE2" t="n">
        <v>75801.26939477888</v>
      </c>
      <c r="AF2" t="n">
        <v>9.701203071482511e-06</v>
      </c>
      <c r="AG2" t="n">
        <v>0.4954166666666667</v>
      </c>
      <c r="AH2" t="n">
        <v>68566.90263150822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5.5988</v>
      </c>
      <c r="E2" t="n">
        <v>17.86</v>
      </c>
      <c r="F2" t="n">
        <v>10.1</v>
      </c>
      <c r="G2" t="n">
        <v>5.46</v>
      </c>
      <c r="H2" t="n">
        <v>0.08</v>
      </c>
      <c r="I2" t="n">
        <v>111</v>
      </c>
      <c r="J2" t="n">
        <v>232.68</v>
      </c>
      <c r="K2" t="n">
        <v>57.72</v>
      </c>
      <c r="L2" t="n">
        <v>1</v>
      </c>
      <c r="M2" t="n">
        <v>109</v>
      </c>
      <c r="N2" t="n">
        <v>53.95</v>
      </c>
      <c r="O2" t="n">
        <v>28931.02</v>
      </c>
      <c r="P2" t="n">
        <v>153.37</v>
      </c>
      <c r="Q2" t="n">
        <v>1324.39</v>
      </c>
      <c r="R2" t="n">
        <v>97.33</v>
      </c>
      <c r="S2" t="n">
        <v>27.17</v>
      </c>
      <c r="T2" t="n">
        <v>34800.21</v>
      </c>
      <c r="U2" t="n">
        <v>0.28</v>
      </c>
      <c r="V2" t="n">
        <v>0.77</v>
      </c>
      <c r="W2" t="n">
        <v>0.28</v>
      </c>
      <c r="X2" t="n">
        <v>2.24</v>
      </c>
      <c r="Y2" t="n">
        <v>1</v>
      </c>
      <c r="Z2" t="n">
        <v>10</v>
      </c>
      <c r="AA2" t="n">
        <v>231.1863262266596</v>
      </c>
      <c r="AB2" t="n">
        <v>316.3193307640564</v>
      </c>
      <c r="AC2" t="n">
        <v>286.1302577929977</v>
      </c>
      <c r="AD2" t="n">
        <v>231186.3262266596</v>
      </c>
      <c r="AE2" t="n">
        <v>316319.3307640564</v>
      </c>
      <c r="AF2" t="n">
        <v>3.135115608076701e-06</v>
      </c>
      <c r="AG2" t="n">
        <v>0.7441666666666666</v>
      </c>
      <c r="AH2" t="n">
        <v>286130.2577929976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6.2123</v>
      </c>
      <c r="E3" t="n">
        <v>16.1</v>
      </c>
      <c r="F3" t="n">
        <v>9.56</v>
      </c>
      <c r="G3" t="n">
        <v>6.83</v>
      </c>
      <c r="H3" t="n">
        <v>0.1</v>
      </c>
      <c r="I3" t="n">
        <v>84</v>
      </c>
      <c r="J3" t="n">
        <v>233.1</v>
      </c>
      <c r="K3" t="n">
        <v>57.72</v>
      </c>
      <c r="L3" t="n">
        <v>1.25</v>
      </c>
      <c r="M3" t="n">
        <v>82</v>
      </c>
      <c r="N3" t="n">
        <v>54.13</v>
      </c>
      <c r="O3" t="n">
        <v>28983.75</v>
      </c>
      <c r="P3" t="n">
        <v>143.85</v>
      </c>
      <c r="Q3" t="n">
        <v>1324.22</v>
      </c>
      <c r="R3" t="n">
        <v>80.37</v>
      </c>
      <c r="S3" t="n">
        <v>27.17</v>
      </c>
      <c r="T3" t="n">
        <v>26455.4</v>
      </c>
      <c r="U3" t="n">
        <v>0.34</v>
      </c>
      <c r="V3" t="n">
        <v>0.82</v>
      </c>
      <c r="W3" t="n">
        <v>0.25</v>
      </c>
      <c r="X3" t="n">
        <v>1.71</v>
      </c>
      <c r="Y3" t="n">
        <v>1</v>
      </c>
      <c r="Z3" t="n">
        <v>10</v>
      </c>
      <c r="AA3" t="n">
        <v>196.5691719807131</v>
      </c>
      <c r="AB3" t="n">
        <v>268.9546131237153</v>
      </c>
      <c r="AC3" t="n">
        <v>243.285962327437</v>
      </c>
      <c r="AD3" t="n">
        <v>196569.1719807131</v>
      </c>
      <c r="AE3" t="n">
        <v>268954.6131237153</v>
      </c>
      <c r="AF3" t="n">
        <v>3.47865233479583e-06</v>
      </c>
      <c r="AG3" t="n">
        <v>0.6708333333333334</v>
      </c>
      <c r="AH3" t="n">
        <v>243285.962327437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6.6829</v>
      </c>
      <c r="E4" t="n">
        <v>14.96</v>
      </c>
      <c r="F4" t="n">
        <v>9.199999999999999</v>
      </c>
      <c r="G4" t="n">
        <v>8.24</v>
      </c>
      <c r="H4" t="n">
        <v>0.11</v>
      </c>
      <c r="I4" t="n">
        <v>67</v>
      </c>
      <c r="J4" t="n">
        <v>233.53</v>
      </c>
      <c r="K4" t="n">
        <v>57.72</v>
      </c>
      <c r="L4" t="n">
        <v>1.5</v>
      </c>
      <c r="M4" t="n">
        <v>65</v>
      </c>
      <c r="N4" t="n">
        <v>54.31</v>
      </c>
      <c r="O4" t="n">
        <v>29036.54</v>
      </c>
      <c r="P4" t="n">
        <v>137.13</v>
      </c>
      <c r="Q4" t="n">
        <v>1324.14</v>
      </c>
      <c r="R4" t="n">
        <v>69.34</v>
      </c>
      <c r="S4" t="n">
        <v>27.17</v>
      </c>
      <c r="T4" t="n">
        <v>21024.8</v>
      </c>
      <c r="U4" t="n">
        <v>0.39</v>
      </c>
      <c r="V4" t="n">
        <v>0.85</v>
      </c>
      <c r="W4" t="n">
        <v>0.22</v>
      </c>
      <c r="X4" t="n">
        <v>1.35</v>
      </c>
      <c r="Y4" t="n">
        <v>1</v>
      </c>
      <c r="Z4" t="n">
        <v>10</v>
      </c>
      <c r="AA4" t="n">
        <v>175.1252852313014</v>
      </c>
      <c r="AB4" t="n">
        <v>239.6141412356696</v>
      </c>
      <c r="AC4" t="n">
        <v>216.745703896766</v>
      </c>
      <c r="AD4" t="n">
        <v>175125.2852313014</v>
      </c>
      <c r="AE4" t="n">
        <v>239614.1412356696</v>
      </c>
      <c r="AF4" t="n">
        <v>3.742170482463347e-06</v>
      </c>
      <c r="AG4" t="n">
        <v>0.6233333333333334</v>
      </c>
      <c r="AH4" t="n">
        <v>216745.703896766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7.0678</v>
      </c>
      <c r="E5" t="n">
        <v>14.15</v>
      </c>
      <c r="F5" t="n">
        <v>8.93</v>
      </c>
      <c r="G5" t="n">
        <v>9.75</v>
      </c>
      <c r="H5" t="n">
        <v>0.13</v>
      </c>
      <c r="I5" t="n">
        <v>55</v>
      </c>
      <c r="J5" t="n">
        <v>233.96</v>
      </c>
      <c r="K5" t="n">
        <v>57.72</v>
      </c>
      <c r="L5" t="n">
        <v>1.75</v>
      </c>
      <c r="M5" t="n">
        <v>53</v>
      </c>
      <c r="N5" t="n">
        <v>54.49</v>
      </c>
      <c r="O5" t="n">
        <v>29089.39</v>
      </c>
      <c r="P5" t="n">
        <v>131.8</v>
      </c>
      <c r="Q5" t="n">
        <v>1324.25</v>
      </c>
      <c r="R5" t="n">
        <v>60.89</v>
      </c>
      <c r="S5" t="n">
        <v>27.17</v>
      </c>
      <c r="T5" t="n">
        <v>16858.07</v>
      </c>
      <c r="U5" t="n">
        <v>0.45</v>
      </c>
      <c r="V5" t="n">
        <v>0.87</v>
      </c>
      <c r="W5" t="n">
        <v>0.2</v>
      </c>
      <c r="X5" t="n">
        <v>1.08</v>
      </c>
      <c r="Y5" t="n">
        <v>1</v>
      </c>
      <c r="Z5" t="n">
        <v>10</v>
      </c>
      <c r="AA5" t="n">
        <v>159.9827062764872</v>
      </c>
      <c r="AB5" t="n">
        <v>218.8953966662677</v>
      </c>
      <c r="AC5" t="n">
        <v>198.0043272301207</v>
      </c>
      <c r="AD5" t="n">
        <v>159982.7062764872</v>
      </c>
      <c r="AE5" t="n">
        <v>218895.3966662677</v>
      </c>
      <c r="AF5" t="n">
        <v>3.957699881182487e-06</v>
      </c>
      <c r="AG5" t="n">
        <v>0.5895833333333333</v>
      </c>
      <c r="AH5" t="n">
        <v>198004.3272301207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7.3414</v>
      </c>
      <c r="E6" t="n">
        <v>13.62</v>
      </c>
      <c r="F6" t="n">
        <v>8.77</v>
      </c>
      <c r="G6" t="n">
        <v>11.2</v>
      </c>
      <c r="H6" t="n">
        <v>0.15</v>
      </c>
      <c r="I6" t="n">
        <v>47</v>
      </c>
      <c r="J6" t="n">
        <v>234.39</v>
      </c>
      <c r="K6" t="n">
        <v>57.72</v>
      </c>
      <c r="L6" t="n">
        <v>2</v>
      </c>
      <c r="M6" t="n">
        <v>45</v>
      </c>
      <c r="N6" t="n">
        <v>54.67</v>
      </c>
      <c r="O6" t="n">
        <v>29142.31</v>
      </c>
      <c r="P6" t="n">
        <v>128.11</v>
      </c>
      <c r="Q6" t="n">
        <v>1324.04</v>
      </c>
      <c r="R6" t="n">
        <v>55.62</v>
      </c>
      <c r="S6" t="n">
        <v>27.17</v>
      </c>
      <c r="T6" t="n">
        <v>14263.09</v>
      </c>
      <c r="U6" t="n">
        <v>0.49</v>
      </c>
      <c r="V6" t="n">
        <v>0.89</v>
      </c>
      <c r="W6" t="n">
        <v>0.19</v>
      </c>
      <c r="X6" t="n">
        <v>0.92</v>
      </c>
      <c r="Y6" t="n">
        <v>1</v>
      </c>
      <c r="Z6" t="n">
        <v>10</v>
      </c>
      <c r="AA6" t="n">
        <v>150.432943240986</v>
      </c>
      <c r="AB6" t="n">
        <v>205.8289895752907</v>
      </c>
      <c r="AC6" t="n">
        <v>186.1849596930848</v>
      </c>
      <c r="AD6" t="n">
        <v>150432.943240986</v>
      </c>
      <c r="AE6" t="n">
        <v>205828.9895752907</v>
      </c>
      <c r="AF6" t="n">
        <v>4.110905502095859e-06</v>
      </c>
      <c r="AG6" t="n">
        <v>0.5675</v>
      </c>
      <c r="AH6" t="n">
        <v>186184.9596930848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7.5695</v>
      </c>
      <c r="E7" t="n">
        <v>13.21</v>
      </c>
      <c r="F7" t="n">
        <v>8.630000000000001</v>
      </c>
      <c r="G7" t="n">
        <v>12.64</v>
      </c>
      <c r="H7" t="n">
        <v>0.17</v>
      </c>
      <c r="I7" t="n">
        <v>41</v>
      </c>
      <c r="J7" t="n">
        <v>234.82</v>
      </c>
      <c r="K7" t="n">
        <v>57.72</v>
      </c>
      <c r="L7" t="n">
        <v>2.25</v>
      </c>
      <c r="M7" t="n">
        <v>39</v>
      </c>
      <c r="N7" t="n">
        <v>54.85</v>
      </c>
      <c r="O7" t="n">
        <v>29195.29</v>
      </c>
      <c r="P7" t="n">
        <v>124.79</v>
      </c>
      <c r="Q7" t="n">
        <v>1324.13</v>
      </c>
      <c r="R7" t="n">
        <v>51.49</v>
      </c>
      <c r="S7" t="n">
        <v>27.17</v>
      </c>
      <c r="T7" t="n">
        <v>12230.17</v>
      </c>
      <c r="U7" t="n">
        <v>0.53</v>
      </c>
      <c r="V7" t="n">
        <v>0.9</v>
      </c>
      <c r="W7" t="n">
        <v>0.17</v>
      </c>
      <c r="X7" t="n">
        <v>0.78</v>
      </c>
      <c r="Y7" t="n">
        <v>1</v>
      </c>
      <c r="Z7" t="n">
        <v>10</v>
      </c>
      <c r="AA7" t="n">
        <v>142.7891916437522</v>
      </c>
      <c r="AB7" t="n">
        <v>195.3704714214399</v>
      </c>
      <c r="AC7" t="n">
        <v>176.7245878332118</v>
      </c>
      <c r="AD7" t="n">
        <v>142789.1916437522</v>
      </c>
      <c r="AE7" t="n">
        <v>195370.4714214399</v>
      </c>
      <c r="AF7" t="n">
        <v>4.238632849063476e-06</v>
      </c>
      <c r="AG7" t="n">
        <v>0.5504166666666667</v>
      </c>
      <c r="AH7" t="n">
        <v>176724.5878332118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7.8164</v>
      </c>
      <c r="E8" t="n">
        <v>12.79</v>
      </c>
      <c r="F8" t="n">
        <v>8.44</v>
      </c>
      <c r="G8" t="n">
        <v>14.07</v>
      </c>
      <c r="H8" t="n">
        <v>0.19</v>
      </c>
      <c r="I8" t="n">
        <v>36</v>
      </c>
      <c r="J8" t="n">
        <v>235.25</v>
      </c>
      <c r="K8" t="n">
        <v>57.72</v>
      </c>
      <c r="L8" t="n">
        <v>2.5</v>
      </c>
      <c r="M8" t="n">
        <v>34</v>
      </c>
      <c r="N8" t="n">
        <v>55.03</v>
      </c>
      <c r="O8" t="n">
        <v>29248.33</v>
      </c>
      <c r="P8" t="n">
        <v>120.44</v>
      </c>
      <c r="Q8" t="n">
        <v>1324.07</v>
      </c>
      <c r="R8" t="n">
        <v>45.59</v>
      </c>
      <c r="S8" t="n">
        <v>27.17</v>
      </c>
      <c r="T8" t="n">
        <v>9304.809999999999</v>
      </c>
      <c r="U8" t="n">
        <v>0.6</v>
      </c>
      <c r="V8" t="n">
        <v>0.92</v>
      </c>
      <c r="W8" t="n">
        <v>0.15</v>
      </c>
      <c r="X8" t="n">
        <v>0.59</v>
      </c>
      <c r="Y8" t="n">
        <v>1</v>
      </c>
      <c r="Z8" t="n">
        <v>10</v>
      </c>
      <c r="AA8" t="n">
        <v>134.289147320824</v>
      </c>
      <c r="AB8" t="n">
        <v>183.7403357833257</v>
      </c>
      <c r="AC8" t="n">
        <v>166.2044160173976</v>
      </c>
      <c r="AD8" t="n">
        <v>134289.147320824</v>
      </c>
      <c r="AE8" t="n">
        <v>183740.3357833257</v>
      </c>
      <c r="AF8" t="n">
        <v>4.37688748284824e-06</v>
      </c>
      <c r="AG8" t="n">
        <v>0.5329166666666666</v>
      </c>
      <c r="AH8" t="n">
        <v>166204.4160173976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7.8382</v>
      </c>
      <c r="E9" t="n">
        <v>12.76</v>
      </c>
      <c r="F9" t="n">
        <v>8.550000000000001</v>
      </c>
      <c r="G9" t="n">
        <v>15.54</v>
      </c>
      <c r="H9" t="n">
        <v>0.21</v>
      </c>
      <c r="I9" t="n">
        <v>33</v>
      </c>
      <c r="J9" t="n">
        <v>235.68</v>
      </c>
      <c r="K9" t="n">
        <v>57.72</v>
      </c>
      <c r="L9" t="n">
        <v>2.75</v>
      </c>
      <c r="M9" t="n">
        <v>31</v>
      </c>
      <c r="N9" t="n">
        <v>55.21</v>
      </c>
      <c r="O9" t="n">
        <v>29301.44</v>
      </c>
      <c r="P9" t="n">
        <v>121.2</v>
      </c>
      <c r="Q9" t="n">
        <v>1324.09</v>
      </c>
      <c r="R9" t="n">
        <v>48.9</v>
      </c>
      <c r="S9" t="n">
        <v>27.17</v>
      </c>
      <c r="T9" t="n">
        <v>10973.14</v>
      </c>
      <c r="U9" t="n">
        <v>0.5600000000000001</v>
      </c>
      <c r="V9" t="n">
        <v>0.91</v>
      </c>
      <c r="W9" t="n">
        <v>0.17</v>
      </c>
      <c r="X9" t="n">
        <v>0.6899999999999999</v>
      </c>
      <c r="Y9" t="n">
        <v>1</v>
      </c>
      <c r="Z9" t="n">
        <v>10</v>
      </c>
      <c r="AA9" t="n">
        <v>135.0223870013546</v>
      </c>
      <c r="AB9" t="n">
        <v>184.7435866624789</v>
      </c>
      <c r="AC9" t="n">
        <v>167.1119180407162</v>
      </c>
      <c r="AD9" t="n">
        <v>135022.3870013547</v>
      </c>
      <c r="AE9" t="n">
        <v>184743.5866624789</v>
      </c>
      <c r="AF9" t="n">
        <v>4.389094655859613e-06</v>
      </c>
      <c r="AG9" t="n">
        <v>0.5316666666666666</v>
      </c>
      <c r="AH9" t="n">
        <v>167111.9180407162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7.9787</v>
      </c>
      <c r="E10" t="n">
        <v>12.53</v>
      </c>
      <c r="F10" t="n">
        <v>8.460000000000001</v>
      </c>
      <c r="G10" t="n">
        <v>16.92</v>
      </c>
      <c r="H10" t="n">
        <v>0.23</v>
      </c>
      <c r="I10" t="n">
        <v>30</v>
      </c>
      <c r="J10" t="n">
        <v>236.11</v>
      </c>
      <c r="K10" t="n">
        <v>57.72</v>
      </c>
      <c r="L10" t="n">
        <v>3</v>
      </c>
      <c r="M10" t="n">
        <v>28</v>
      </c>
      <c r="N10" t="n">
        <v>55.39</v>
      </c>
      <c r="O10" t="n">
        <v>29354.61</v>
      </c>
      <c r="P10" t="n">
        <v>118.39</v>
      </c>
      <c r="Q10" t="n">
        <v>1324.08</v>
      </c>
      <c r="R10" t="n">
        <v>46.19</v>
      </c>
      <c r="S10" t="n">
        <v>27.17</v>
      </c>
      <c r="T10" t="n">
        <v>9631.290000000001</v>
      </c>
      <c r="U10" t="n">
        <v>0.59</v>
      </c>
      <c r="V10" t="n">
        <v>0.92</v>
      </c>
      <c r="W10" t="n">
        <v>0.16</v>
      </c>
      <c r="X10" t="n">
        <v>0.6</v>
      </c>
      <c r="Y10" t="n">
        <v>1</v>
      </c>
      <c r="Z10" t="n">
        <v>10</v>
      </c>
      <c r="AA10" t="n">
        <v>130.2836446310445</v>
      </c>
      <c r="AB10" t="n">
        <v>178.2598302928651</v>
      </c>
      <c r="AC10" t="n">
        <v>161.2469622790071</v>
      </c>
      <c r="AD10" t="n">
        <v>130283.6446310445</v>
      </c>
      <c r="AE10" t="n">
        <v>178259.8302928651</v>
      </c>
      <c r="AF10" t="n">
        <v>4.467769325955843e-06</v>
      </c>
      <c r="AG10" t="n">
        <v>0.5220833333333333</v>
      </c>
      <c r="AH10" t="n">
        <v>161246.962279007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8.117599999999999</v>
      </c>
      <c r="E11" t="n">
        <v>12.32</v>
      </c>
      <c r="F11" t="n">
        <v>8.380000000000001</v>
      </c>
      <c r="G11" t="n">
        <v>18.62</v>
      </c>
      <c r="H11" t="n">
        <v>0.24</v>
      </c>
      <c r="I11" t="n">
        <v>27</v>
      </c>
      <c r="J11" t="n">
        <v>236.54</v>
      </c>
      <c r="K11" t="n">
        <v>57.72</v>
      </c>
      <c r="L11" t="n">
        <v>3.25</v>
      </c>
      <c r="M11" t="n">
        <v>25</v>
      </c>
      <c r="N11" t="n">
        <v>55.57</v>
      </c>
      <c r="O11" t="n">
        <v>29407.85</v>
      </c>
      <c r="P11" t="n">
        <v>116.03</v>
      </c>
      <c r="Q11" t="n">
        <v>1324.02</v>
      </c>
      <c r="R11" t="n">
        <v>43.79</v>
      </c>
      <c r="S11" t="n">
        <v>27.17</v>
      </c>
      <c r="T11" t="n">
        <v>8447.389999999999</v>
      </c>
      <c r="U11" t="n">
        <v>0.62</v>
      </c>
      <c r="V11" t="n">
        <v>0.93</v>
      </c>
      <c r="W11" t="n">
        <v>0.15</v>
      </c>
      <c r="X11" t="n">
        <v>0.53</v>
      </c>
      <c r="Y11" t="n">
        <v>1</v>
      </c>
      <c r="Z11" t="n">
        <v>10</v>
      </c>
      <c r="AA11" t="n">
        <v>126.0894367707409</v>
      </c>
      <c r="AB11" t="n">
        <v>172.5211300630089</v>
      </c>
      <c r="AC11" t="n">
        <v>156.0559555447702</v>
      </c>
      <c r="AD11" t="n">
        <v>126089.4367707409</v>
      </c>
      <c r="AE11" t="n">
        <v>172521.1300630089</v>
      </c>
      <c r="AF11" t="n">
        <v>4.545548056748487e-06</v>
      </c>
      <c r="AG11" t="n">
        <v>0.5133333333333333</v>
      </c>
      <c r="AH11" t="n">
        <v>156055.9555447702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8.202500000000001</v>
      </c>
      <c r="E12" t="n">
        <v>12.19</v>
      </c>
      <c r="F12" t="n">
        <v>8.34</v>
      </c>
      <c r="G12" t="n">
        <v>20.02</v>
      </c>
      <c r="H12" t="n">
        <v>0.26</v>
      </c>
      <c r="I12" t="n">
        <v>25</v>
      </c>
      <c r="J12" t="n">
        <v>236.98</v>
      </c>
      <c r="K12" t="n">
        <v>57.72</v>
      </c>
      <c r="L12" t="n">
        <v>3.5</v>
      </c>
      <c r="M12" t="n">
        <v>23</v>
      </c>
      <c r="N12" t="n">
        <v>55.75</v>
      </c>
      <c r="O12" t="n">
        <v>29461.15</v>
      </c>
      <c r="P12" t="n">
        <v>114.13</v>
      </c>
      <c r="Q12" t="n">
        <v>1324.21</v>
      </c>
      <c r="R12" t="n">
        <v>42.53</v>
      </c>
      <c r="S12" t="n">
        <v>27.17</v>
      </c>
      <c r="T12" t="n">
        <v>7826.87</v>
      </c>
      <c r="U12" t="n">
        <v>0.64</v>
      </c>
      <c r="V12" t="n">
        <v>0.9399999999999999</v>
      </c>
      <c r="W12" t="n">
        <v>0.15</v>
      </c>
      <c r="X12" t="n">
        <v>0.49</v>
      </c>
      <c r="Y12" t="n">
        <v>1</v>
      </c>
      <c r="Z12" t="n">
        <v>10</v>
      </c>
      <c r="AA12" t="n">
        <v>123.3344893672874</v>
      </c>
      <c r="AB12" t="n">
        <v>168.7516894859041</v>
      </c>
      <c r="AC12" t="n">
        <v>152.6462650858999</v>
      </c>
      <c r="AD12" t="n">
        <v>123334.4893672874</v>
      </c>
      <c r="AE12" t="n">
        <v>168751.6894859041</v>
      </c>
      <c r="AF12" t="n">
        <v>4.593088836045071e-06</v>
      </c>
      <c r="AG12" t="n">
        <v>0.5079166666666667</v>
      </c>
      <c r="AH12" t="n">
        <v>152646.2650858999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8.2951</v>
      </c>
      <c r="E13" t="n">
        <v>12.06</v>
      </c>
      <c r="F13" t="n">
        <v>8.300000000000001</v>
      </c>
      <c r="G13" t="n">
        <v>21.65</v>
      </c>
      <c r="H13" t="n">
        <v>0.28</v>
      </c>
      <c r="I13" t="n">
        <v>23</v>
      </c>
      <c r="J13" t="n">
        <v>237.41</v>
      </c>
      <c r="K13" t="n">
        <v>57.72</v>
      </c>
      <c r="L13" t="n">
        <v>3.75</v>
      </c>
      <c r="M13" t="n">
        <v>21</v>
      </c>
      <c r="N13" t="n">
        <v>55.93</v>
      </c>
      <c r="O13" t="n">
        <v>29514.51</v>
      </c>
      <c r="P13" t="n">
        <v>111.9</v>
      </c>
      <c r="Q13" t="n">
        <v>1323.94</v>
      </c>
      <c r="R13" t="n">
        <v>41.2</v>
      </c>
      <c r="S13" t="n">
        <v>27.17</v>
      </c>
      <c r="T13" t="n">
        <v>7174.85</v>
      </c>
      <c r="U13" t="n">
        <v>0.66</v>
      </c>
      <c r="V13" t="n">
        <v>0.9399999999999999</v>
      </c>
      <c r="W13" t="n">
        <v>0.14</v>
      </c>
      <c r="X13" t="n">
        <v>0.45</v>
      </c>
      <c r="Y13" t="n">
        <v>1</v>
      </c>
      <c r="Z13" t="n">
        <v>10</v>
      </c>
      <c r="AA13" t="n">
        <v>120.3119856283937</v>
      </c>
      <c r="AB13" t="n">
        <v>164.6161665268977</v>
      </c>
      <c r="AC13" t="n">
        <v>148.9054306338569</v>
      </c>
      <c r="AD13" t="n">
        <v>120311.9856283937</v>
      </c>
      <c r="AE13" t="n">
        <v>164616.1665268977</v>
      </c>
      <c r="AF13" t="n">
        <v>4.644941323240166e-06</v>
      </c>
      <c r="AG13" t="n">
        <v>0.5025000000000001</v>
      </c>
      <c r="AH13" t="n">
        <v>148905.4306338569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8.389099999999999</v>
      </c>
      <c r="E14" t="n">
        <v>11.92</v>
      </c>
      <c r="F14" t="n">
        <v>8.25</v>
      </c>
      <c r="G14" t="n">
        <v>23.58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109.86</v>
      </c>
      <c r="Q14" t="n">
        <v>1324.06</v>
      </c>
      <c r="R14" t="n">
        <v>39.79</v>
      </c>
      <c r="S14" t="n">
        <v>27.17</v>
      </c>
      <c r="T14" t="n">
        <v>6478.54</v>
      </c>
      <c r="U14" t="n">
        <v>0.68</v>
      </c>
      <c r="V14" t="n">
        <v>0.95</v>
      </c>
      <c r="W14" t="n">
        <v>0.14</v>
      </c>
      <c r="X14" t="n">
        <v>0.4</v>
      </c>
      <c r="Y14" t="n">
        <v>1</v>
      </c>
      <c r="Z14" t="n">
        <v>10</v>
      </c>
      <c r="AA14" t="n">
        <v>117.3054058136648</v>
      </c>
      <c r="AB14" t="n">
        <v>160.5024313834477</v>
      </c>
      <c r="AC14" t="n">
        <v>145.1843045988329</v>
      </c>
      <c r="AD14" t="n">
        <v>117305.4058136648</v>
      </c>
      <c r="AE14" t="n">
        <v>160502.4313834477</v>
      </c>
      <c r="AF14" t="n">
        <v>4.697577757325901e-06</v>
      </c>
      <c r="AG14" t="n">
        <v>0.4966666666666666</v>
      </c>
      <c r="AH14" t="n">
        <v>145184.3045988329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8.439</v>
      </c>
      <c r="E15" t="n">
        <v>11.85</v>
      </c>
      <c r="F15" t="n">
        <v>8.23</v>
      </c>
      <c r="G15" t="n">
        <v>24.69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107.91</v>
      </c>
      <c r="Q15" t="n">
        <v>1324.07</v>
      </c>
      <c r="R15" t="n">
        <v>38.91</v>
      </c>
      <c r="S15" t="n">
        <v>27.17</v>
      </c>
      <c r="T15" t="n">
        <v>6042.2</v>
      </c>
      <c r="U15" t="n">
        <v>0.7</v>
      </c>
      <c r="V15" t="n">
        <v>0.95</v>
      </c>
      <c r="W15" t="n">
        <v>0.14</v>
      </c>
      <c r="X15" t="n">
        <v>0.38</v>
      </c>
      <c r="Y15" t="n">
        <v>1</v>
      </c>
      <c r="Z15" t="n">
        <v>10</v>
      </c>
      <c r="AA15" t="n">
        <v>115.2633403287972</v>
      </c>
      <c r="AB15" t="n">
        <v>157.7083872974823</v>
      </c>
      <c r="AC15" t="n">
        <v>142.6569201589656</v>
      </c>
      <c r="AD15" t="n">
        <v>115263.3403287972</v>
      </c>
      <c r="AE15" t="n">
        <v>157708.3872974823</v>
      </c>
      <c r="AF15" t="n">
        <v>4.72551986435652e-06</v>
      </c>
      <c r="AG15" t="n">
        <v>0.49375</v>
      </c>
      <c r="AH15" t="n">
        <v>142656.9201589656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8.5482</v>
      </c>
      <c r="E16" t="n">
        <v>11.7</v>
      </c>
      <c r="F16" t="n">
        <v>8.17</v>
      </c>
      <c r="G16" t="n">
        <v>27.23</v>
      </c>
      <c r="H16" t="n">
        <v>0.34</v>
      </c>
      <c r="I16" t="n">
        <v>18</v>
      </c>
      <c r="J16" t="n">
        <v>238.71</v>
      </c>
      <c r="K16" t="n">
        <v>57.72</v>
      </c>
      <c r="L16" t="n">
        <v>4.5</v>
      </c>
      <c r="M16" t="n">
        <v>16</v>
      </c>
      <c r="N16" t="n">
        <v>56.49</v>
      </c>
      <c r="O16" t="n">
        <v>29675.01</v>
      </c>
      <c r="P16" t="n">
        <v>105.26</v>
      </c>
      <c r="Q16" t="n">
        <v>1323.98</v>
      </c>
      <c r="R16" t="n">
        <v>37.32</v>
      </c>
      <c r="S16" t="n">
        <v>27.17</v>
      </c>
      <c r="T16" t="n">
        <v>5260.24</v>
      </c>
      <c r="U16" t="n">
        <v>0.73</v>
      </c>
      <c r="V16" t="n">
        <v>0.96</v>
      </c>
      <c r="W16" t="n">
        <v>0.13</v>
      </c>
      <c r="X16" t="n">
        <v>0.32</v>
      </c>
      <c r="Y16" t="n">
        <v>1</v>
      </c>
      <c r="Z16" t="n">
        <v>10</v>
      </c>
      <c r="AA16" t="n">
        <v>111.8298264936885</v>
      </c>
      <c r="AB16" t="n">
        <v>153.0105021923491</v>
      </c>
      <c r="AC16" t="n">
        <v>138.4073946147417</v>
      </c>
      <c r="AD16" t="n">
        <v>111829.8264936885</v>
      </c>
      <c r="AE16" t="n">
        <v>153010.5021923491</v>
      </c>
      <c r="AF16" t="n">
        <v>4.78666772182633e-06</v>
      </c>
      <c r="AG16" t="n">
        <v>0.4875</v>
      </c>
      <c r="AH16" t="n">
        <v>138407.3946147417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8.5665</v>
      </c>
      <c r="E17" t="n">
        <v>11.67</v>
      </c>
      <c r="F17" t="n">
        <v>8.19</v>
      </c>
      <c r="G17" t="n">
        <v>28.91</v>
      </c>
      <c r="H17" t="n">
        <v>0.35</v>
      </c>
      <c r="I17" t="n">
        <v>17</v>
      </c>
      <c r="J17" t="n">
        <v>239.14</v>
      </c>
      <c r="K17" t="n">
        <v>57.72</v>
      </c>
      <c r="L17" t="n">
        <v>4.75</v>
      </c>
      <c r="M17" t="n">
        <v>15</v>
      </c>
      <c r="N17" t="n">
        <v>56.67</v>
      </c>
      <c r="O17" t="n">
        <v>29728.63</v>
      </c>
      <c r="P17" t="n">
        <v>104.81</v>
      </c>
      <c r="Q17" t="n">
        <v>1323.94</v>
      </c>
      <c r="R17" t="n">
        <v>37.73</v>
      </c>
      <c r="S17" t="n">
        <v>27.17</v>
      </c>
      <c r="T17" t="n">
        <v>5469.82</v>
      </c>
      <c r="U17" t="n">
        <v>0.72</v>
      </c>
      <c r="V17" t="n">
        <v>0.95</v>
      </c>
      <c r="W17" t="n">
        <v>0.14</v>
      </c>
      <c r="X17" t="n">
        <v>0.34</v>
      </c>
      <c r="Y17" t="n">
        <v>1</v>
      </c>
      <c r="Z17" t="n">
        <v>10</v>
      </c>
      <c r="AA17" t="n">
        <v>111.4005606865438</v>
      </c>
      <c r="AB17" t="n">
        <v>152.4231617771432</v>
      </c>
      <c r="AC17" t="n">
        <v>137.8761091444255</v>
      </c>
      <c r="AD17" t="n">
        <v>111400.5606865438</v>
      </c>
      <c r="AE17" t="n">
        <v>152423.1617771432</v>
      </c>
      <c r="AF17" t="n">
        <v>4.796915027611106e-06</v>
      </c>
      <c r="AG17" t="n">
        <v>0.48625</v>
      </c>
      <c r="AH17" t="n">
        <v>137876.1091444255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8.626099999999999</v>
      </c>
      <c r="E18" t="n">
        <v>11.59</v>
      </c>
      <c r="F18" t="n">
        <v>8.15</v>
      </c>
      <c r="G18" t="n">
        <v>30.58</v>
      </c>
      <c r="H18" t="n">
        <v>0.37</v>
      </c>
      <c r="I18" t="n">
        <v>16</v>
      </c>
      <c r="J18" t="n">
        <v>239.58</v>
      </c>
      <c r="K18" t="n">
        <v>57.72</v>
      </c>
      <c r="L18" t="n">
        <v>5</v>
      </c>
      <c r="M18" t="n">
        <v>14</v>
      </c>
      <c r="N18" t="n">
        <v>56.86</v>
      </c>
      <c r="O18" t="n">
        <v>29782.33</v>
      </c>
      <c r="P18" t="n">
        <v>102.63</v>
      </c>
      <c r="Q18" t="n">
        <v>1323.94</v>
      </c>
      <c r="R18" t="n">
        <v>36.65</v>
      </c>
      <c r="S18" t="n">
        <v>27.17</v>
      </c>
      <c r="T18" t="n">
        <v>4933.8</v>
      </c>
      <c r="U18" t="n">
        <v>0.74</v>
      </c>
      <c r="V18" t="n">
        <v>0.96</v>
      </c>
      <c r="W18" t="n">
        <v>0.13</v>
      </c>
      <c r="X18" t="n">
        <v>0.3</v>
      </c>
      <c r="Y18" t="n">
        <v>1</v>
      </c>
      <c r="Z18" t="n">
        <v>10</v>
      </c>
      <c r="AA18" t="n">
        <v>109.0729317014155</v>
      </c>
      <c r="AB18" t="n">
        <v>149.2383971119487</v>
      </c>
      <c r="AC18" t="n">
        <v>134.9952939490308</v>
      </c>
      <c r="AD18" t="n">
        <v>109072.9317014155</v>
      </c>
      <c r="AE18" t="n">
        <v>149238.3971119487</v>
      </c>
      <c r="AF18" t="n">
        <v>4.83028876666972e-06</v>
      </c>
      <c r="AG18" t="n">
        <v>0.4829166666666667</v>
      </c>
      <c r="AH18" t="n">
        <v>134995.2939490308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8.674099999999999</v>
      </c>
      <c r="E19" t="n">
        <v>11.53</v>
      </c>
      <c r="F19" t="n">
        <v>8.140000000000001</v>
      </c>
      <c r="G19" t="n">
        <v>32.55</v>
      </c>
      <c r="H19" t="n">
        <v>0.39</v>
      </c>
      <c r="I19" t="n">
        <v>15</v>
      </c>
      <c r="J19" t="n">
        <v>240.02</v>
      </c>
      <c r="K19" t="n">
        <v>57.72</v>
      </c>
      <c r="L19" t="n">
        <v>5.25</v>
      </c>
      <c r="M19" t="n">
        <v>13</v>
      </c>
      <c r="N19" t="n">
        <v>57.04</v>
      </c>
      <c r="O19" t="n">
        <v>29836.09</v>
      </c>
      <c r="P19" t="n">
        <v>100.26</v>
      </c>
      <c r="Q19" t="n">
        <v>1323.94</v>
      </c>
      <c r="R19" t="n">
        <v>36.1</v>
      </c>
      <c r="S19" t="n">
        <v>27.17</v>
      </c>
      <c r="T19" t="n">
        <v>4660.78</v>
      </c>
      <c r="U19" t="n">
        <v>0.75</v>
      </c>
      <c r="V19" t="n">
        <v>0.96</v>
      </c>
      <c r="W19" t="n">
        <v>0.13</v>
      </c>
      <c r="X19" t="n">
        <v>0.28</v>
      </c>
      <c r="Y19" t="n">
        <v>1</v>
      </c>
      <c r="Z19" t="n">
        <v>10</v>
      </c>
      <c r="AA19" t="n">
        <v>106.9423846344278</v>
      </c>
      <c r="AB19" t="n">
        <v>146.3232886217947</v>
      </c>
      <c r="AC19" t="n">
        <v>132.3583993217958</v>
      </c>
      <c r="AD19" t="n">
        <v>106942.3846344278</v>
      </c>
      <c r="AE19" t="n">
        <v>146323.2886217948</v>
      </c>
      <c r="AF19" t="n">
        <v>4.85716694577733e-06</v>
      </c>
      <c r="AG19" t="n">
        <v>0.4804166666666667</v>
      </c>
      <c r="AH19" t="n">
        <v>132358.3993217958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8.726000000000001</v>
      </c>
      <c r="E20" t="n">
        <v>11.46</v>
      </c>
      <c r="F20" t="n">
        <v>8.109999999999999</v>
      </c>
      <c r="G20" t="n">
        <v>34.77</v>
      </c>
      <c r="H20" t="n">
        <v>0.41</v>
      </c>
      <c r="I20" t="n">
        <v>14</v>
      </c>
      <c r="J20" t="n">
        <v>240.45</v>
      </c>
      <c r="K20" t="n">
        <v>57.72</v>
      </c>
      <c r="L20" t="n">
        <v>5.5</v>
      </c>
      <c r="M20" t="n">
        <v>12</v>
      </c>
      <c r="N20" t="n">
        <v>57.23</v>
      </c>
      <c r="O20" t="n">
        <v>29890.04</v>
      </c>
      <c r="P20" t="n">
        <v>98.66</v>
      </c>
      <c r="Q20" t="n">
        <v>1323.94</v>
      </c>
      <c r="R20" t="n">
        <v>35.3</v>
      </c>
      <c r="S20" t="n">
        <v>27.17</v>
      </c>
      <c r="T20" t="n">
        <v>4269.72</v>
      </c>
      <c r="U20" t="n">
        <v>0.77</v>
      </c>
      <c r="V20" t="n">
        <v>0.96</v>
      </c>
      <c r="W20" t="n">
        <v>0.13</v>
      </c>
      <c r="X20" t="n">
        <v>0.26</v>
      </c>
      <c r="Y20" t="n">
        <v>1</v>
      </c>
      <c r="Z20" t="n">
        <v>10</v>
      </c>
      <c r="AA20" t="n">
        <v>105.1731047830281</v>
      </c>
      <c r="AB20" t="n">
        <v>143.9024818739927</v>
      </c>
      <c r="AC20" t="n">
        <v>130.1686309723795</v>
      </c>
      <c r="AD20" t="n">
        <v>105173.1047830281</v>
      </c>
      <c r="AE20" t="n">
        <v>143902.4818739927</v>
      </c>
      <c r="AF20" t="n">
        <v>4.886228976937433e-06</v>
      </c>
      <c r="AG20" t="n">
        <v>0.4775</v>
      </c>
      <c r="AH20" t="n">
        <v>130168.6309723795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8.7852</v>
      </c>
      <c r="E21" t="n">
        <v>11.38</v>
      </c>
      <c r="F21" t="n">
        <v>8.08</v>
      </c>
      <c r="G21" t="n">
        <v>37.3</v>
      </c>
      <c r="H21" t="n">
        <v>0.42</v>
      </c>
      <c r="I21" t="n">
        <v>13</v>
      </c>
      <c r="J21" t="n">
        <v>240.89</v>
      </c>
      <c r="K21" t="n">
        <v>57.72</v>
      </c>
      <c r="L21" t="n">
        <v>5.75</v>
      </c>
      <c r="M21" t="n">
        <v>11</v>
      </c>
      <c r="N21" t="n">
        <v>57.42</v>
      </c>
      <c r="O21" t="n">
        <v>29943.94</v>
      </c>
      <c r="P21" t="n">
        <v>95.97</v>
      </c>
      <c r="Q21" t="n">
        <v>1324.04</v>
      </c>
      <c r="R21" t="n">
        <v>34.29</v>
      </c>
      <c r="S21" t="n">
        <v>27.17</v>
      </c>
      <c r="T21" t="n">
        <v>3770.35</v>
      </c>
      <c r="U21" t="n">
        <v>0.79</v>
      </c>
      <c r="V21" t="n">
        <v>0.97</v>
      </c>
      <c r="W21" t="n">
        <v>0.13</v>
      </c>
      <c r="X21" t="n">
        <v>0.23</v>
      </c>
      <c r="Y21" t="n">
        <v>1</v>
      </c>
      <c r="Z21" t="n">
        <v>10</v>
      </c>
      <c r="AA21" t="n">
        <v>102.6638623070201</v>
      </c>
      <c r="AB21" t="n">
        <v>140.469225618355</v>
      </c>
      <c r="AC21" t="n">
        <v>127.0630398751734</v>
      </c>
      <c r="AD21" t="n">
        <v>102663.8623070201</v>
      </c>
      <c r="AE21" t="n">
        <v>140469.225618355</v>
      </c>
      <c r="AF21" t="n">
        <v>4.91937873117015e-06</v>
      </c>
      <c r="AG21" t="n">
        <v>0.4741666666666667</v>
      </c>
      <c r="AH21" t="n">
        <v>127063.0398751734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8.8071</v>
      </c>
      <c r="E22" t="n">
        <v>11.35</v>
      </c>
      <c r="F22" t="n">
        <v>8.050000000000001</v>
      </c>
      <c r="G22" t="n">
        <v>37.17</v>
      </c>
      <c r="H22" t="n">
        <v>0.44</v>
      </c>
      <c r="I22" t="n">
        <v>13</v>
      </c>
      <c r="J22" t="n">
        <v>241.33</v>
      </c>
      <c r="K22" t="n">
        <v>57.72</v>
      </c>
      <c r="L22" t="n">
        <v>6</v>
      </c>
      <c r="M22" t="n">
        <v>5</v>
      </c>
      <c r="N22" t="n">
        <v>57.6</v>
      </c>
      <c r="O22" t="n">
        <v>29997.9</v>
      </c>
      <c r="P22" t="n">
        <v>94.28</v>
      </c>
      <c r="Q22" t="n">
        <v>1323.96</v>
      </c>
      <c r="R22" t="n">
        <v>33.01</v>
      </c>
      <c r="S22" t="n">
        <v>27.17</v>
      </c>
      <c r="T22" t="n">
        <v>3125.72</v>
      </c>
      <c r="U22" t="n">
        <v>0.82</v>
      </c>
      <c r="V22" t="n">
        <v>0.97</v>
      </c>
      <c r="W22" t="n">
        <v>0.14</v>
      </c>
      <c r="X22" t="n">
        <v>0.2</v>
      </c>
      <c r="Y22" t="n">
        <v>1</v>
      </c>
      <c r="Z22" t="n">
        <v>10</v>
      </c>
      <c r="AA22" t="n">
        <v>101.2267567265963</v>
      </c>
      <c r="AB22" t="n">
        <v>138.5029143625965</v>
      </c>
      <c r="AC22" t="n">
        <v>125.2843906059287</v>
      </c>
      <c r="AD22" t="n">
        <v>101226.7567265963</v>
      </c>
      <c r="AE22" t="n">
        <v>138502.9143625965</v>
      </c>
      <c r="AF22" t="n">
        <v>4.931641900387996e-06</v>
      </c>
      <c r="AG22" t="n">
        <v>0.4729166666666667</v>
      </c>
      <c r="AH22" t="n">
        <v>125284.3906059287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8.791</v>
      </c>
      <c r="E23" t="n">
        <v>11.38</v>
      </c>
      <c r="F23" t="n">
        <v>8.07</v>
      </c>
      <c r="G23" t="n">
        <v>37.27</v>
      </c>
      <c r="H23" t="n">
        <v>0.46</v>
      </c>
      <c r="I23" t="n">
        <v>13</v>
      </c>
      <c r="J23" t="n">
        <v>241.77</v>
      </c>
      <c r="K23" t="n">
        <v>57.72</v>
      </c>
      <c r="L23" t="n">
        <v>6.25</v>
      </c>
      <c r="M23" t="n">
        <v>2</v>
      </c>
      <c r="N23" t="n">
        <v>57.79</v>
      </c>
      <c r="O23" t="n">
        <v>30051.93</v>
      </c>
      <c r="P23" t="n">
        <v>93.53</v>
      </c>
      <c r="Q23" t="n">
        <v>1323.94</v>
      </c>
      <c r="R23" t="n">
        <v>33.89</v>
      </c>
      <c r="S23" t="n">
        <v>27.17</v>
      </c>
      <c r="T23" t="n">
        <v>3566.78</v>
      </c>
      <c r="U23" t="n">
        <v>0.8</v>
      </c>
      <c r="V23" t="n">
        <v>0.97</v>
      </c>
      <c r="W23" t="n">
        <v>0.13</v>
      </c>
      <c r="X23" t="n">
        <v>0.22</v>
      </c>
      <c r="Y23" t="n">
        <v>1</v>
      </c>
      <c r="Z23" t="n">
        <v>10</v>
      </c>
      <c r="AA23" t="n">
        <v>101.0428662596685</v>
      </c>
      <c r="AB23" t="n">
        <v>138.2513073130712</v>
      </c>
      <c r="AC23" t="n">
        <v>125.0567965800773</v>
      </c>
      <c r="AD23" t="n">
        <v>101042.8662596685</v>
      </c>
      <c r="AE23" t="n">
        <v>138251.3073130712</v>
      </c>
      <c r="AF23" t="n">
        <v>4.922626511145653e-06</v>
      </c>
      <c r="AG23" t="n">
        <v>0.4741666666666667</v>
      </c>
      <c r="AH23" t="n">
        <v>125056.7965800773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8.7677</v>
      </c>
      <c r="E24" t="n">
        <v>11.41</v>
      </c>
      <c r="F24" t="n">
        <v>8.1</v>
      </c>
      <c r="G24" t="n">
        <v>37.41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0</v>
      </c>
      <c r="N24" t="n">
        <v>57.98</v>
      </c>
      <c r="O24" t="n">
        <v>30106.03</v>
      </c>
      <c r="P24" t="n">
        <v>93.8</v>
      </c>
      <c r="Q24" t="n">
        <v>1324.09</v>
      </c>
      <c r="R24" t="n">
        <v>34.85</v>
      </c>
      <c r="S24" t="n">
        <v>27.17</v>
      </c>
      <c r="T24" t="n">
        <v>4049.29</v>
      </c>
      <c r="U24" t="n">
        <v>0.78</v>
      </c>
      <c r="V24" t="n">
        <v>0.96</v>
      </c>
      <c r="W24" t="n">
        <v>0.14</v>
      </c>
      <c r="X24" t="n">
        <v>0.25</v>
      </c>
      <c r="Y24" t="n">
        <v>1</v>
      </c>
      <c r="Z24" t="n">
        <v>10</v>
      </c>
      <c r="AA24" t="n">
        <v>101.6161952382732</v>
      </c>
      <c r="AB24" t="n">
        <v>139.0357613150872</v>
      </c>
      <c r="AC24" t="n">
        <v>125.7663833931292</v>
      </c>
      <c r="AD24" t="n">
        <v>101616.1952382732</v>
      </c>
      <c r="AE24" t="n">
        <v>139035.7613150872</v>
      </c>
      <c r="AF24" t="n">
        <v>4.909579395037167e-06</v>
      </c>
      <c r="AG24" t="n">
        <v>0.4754166666666667</v>
      </c>
      <c r="AH24" t="n">
        <v>125766.3833931292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4.8113</v>
      </c>
      <c r="E2" t="n">
        <v>20.78</v>
      </c>
      <c r="F2" t="n">
        <v>10.61</v>
      </c>
      <c r="G2" t="n">
        <v>4.75</v>
      </c>
      <c r="H2" t="n">
        <v>0.06</v>
      </c>
      <c r="I2" t="n">
        <v>134</v>
      </c>
      <c r="J2" t="n">
        <v>285.18</v>
      </c>
      <c r="K2" t="n">
        <v>61.2</v>
      </c>
      <c r="L2" t="n">
        <v>1</v>
      </c>
      <c r="M2" t="n">
        <v>132</v>
      </c>
      <c r="N2" t="n">
        <v>77.98</v>
      </c>
      <c r="O2" t="n">
        <v>35406.83</v>
      </c>
      <c r="P2" t="n">
        <v>184.87</v>
      </c>
      <c r="Q2" t="n">
        <v>1324.78</v>
      </c>
      <c r="R2" t="n">
        <v>113.52</v>
      </c>
      <c r="S2" t="n">
        <v>27.17</v>
      </c>
      <c r="T2" t="n">
        <v>42778.58</v>
      </c>
      <c r="U2" t="n">
        <v>0.24</v>
      </c>
      <c r="V2" t="n">
        <v>0.74</v>
      </c>
      <c r="W2" t="n">
        <v>0.32</v>
      </c>
      <c r="X2" t="n">
        <v>2.76</v>
      </c>
      <c r="Y2" t="n">
        <v>1</v>
      </c>
      <c r="Z2" t="n">
        <v>10</v>
      </c>
      <c r="AA2" t="n">
        <v>316.0575829295743</v>
      </c>
      <c r="AB2" t="n">
        <v>432.4439284407222</v>
      </c>
      <c r="AC2" t="n">
        <v>391.1720868492044</v>
      </c>
      <c r="AD2" t="n">
        <v>316057.5829295742</v>
      </c>
      <c r="AE2" t="n">
        <v>432443.9284407222</v>
      </c>
      <c r="AF2" t="n">
        <v>2.496143422750878e-06</v>
      </c>
      <c r="AG2" t="n">
        <v>0.8658333333333333</v>
      </c>
      <c r="AH2" t="n">
        <v>391172.0868492044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5.5121</v>
      </c>
      <c r="E3" t="n">
        <v>18.14</v>
      </c>
      <c r="F3" t="n">
        <v>9.859999999999999</v>
      </c>
      <c r="G3" t="n">
        <v>5.97</v>
      </c>
      <c r="H3" t="n">
        <v>0.08</v>
      </c>
      <c r="I3" t="n">
        <v>99</v>
      </c>
      <c r="J3" t="n">
        <v>285.68</v>
      </c>
      <c r="K3" t="n">
        <v>61.2</v>
      </c>
      <c r="L3" t="n">
        <v>1.25</v>
      </c>
      <c r="M3" t="n">
        <v>97</v>
      </c>
      <c r="N3" t="n">
        <v>78.23999999999999</v>
      </c>
      <c r="O3" t="n">
        <v>35468.6</v>
      </c>
      <c r="P3" t="n">
        <v>170.5</v>
      </c>
      <c r="Q3" t="n">
        <v>1324.34</v>
      </c>
      <c r="R3" t="n">
        <v>90.04000000000001</v>
      </c>
      <c r="S3" t="n">
        <v>27.17</v>
      </c>
      <c r="T3" t="n">
        <v>31214.68</v>
      </c>
      <c r="U3" t="n">
        <v>0.3</v>
      </c>
      <c r="V3" t="n">
        <v>0.79</v>
      </c>
      <c r="W3" t="n">
        <v>0.26</v>
      </c>
      <c r="X3" t="n">
        <v>2</v>
      </c>
      <c r="Y3" t="n">
        <v>1</v>
      </c>
      <c r="Z3" t="n">
        <v>10</v>
      </c>
      <c r="AA3" t="n">
        <v>255.8198226837341</v>
      </c>
      <c r="AB3" t="n">
        <v>350.0239673697735</v>
      </c>
      <c r="AC3" t="n">
        <v>316.6181711858303</v>
      </c>
      <c r="AD3" t="n">
        <v>255819.8226837341</v>
      </c>
      <c r="AE3" t="n">
        <v>350023.9673697735</v>
      </c>
      <c r="AF3" t="n">
        <v>2.859724432179477e-06</v>
      </c>
      <c r="AG3" t="n">
        <v>0.7558333333333334</v>
      </c>
      <c r="AH3" t="n">
        <v>316618.1711858303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6.0055</v>
      </c>
      <c r="E4" t="n">
        <v>16.65</v>
      </c>
      <c r="F4" t="n">
        <v>9.449999999999999</v>
      </c>
      <c r="G4" t="n">
        <v>7.17</v>
      </c>
      <c r="H4" t="n">
        <v>0.09</v>
      </c>
      <c r="I4" t="n">
        <v>79</v>
      </c>
      <c r="J4" t="n">
        <v>286.19</v>
      </c>
      <c r="K4" t="n">
        <v>61.2</v>
      </c>
      <c r="L4" t="n">
        <v>1.5</v>
      </c>
      <c r="M4" t="n">
        <v>77</v>
      </c>
      <c r="N4" t="n">
        <v>78.48999999999999</v>
      </c>
      <c r="O4" t="n">
        <v>35530.47</v>
      </c>
      <c r="P4" t="n">
        <v>162.35</v>
      </c>
      <c r="Q4" t="n">
        <v>1324.39</v>
      </c>
      <c r="R4" t="n">
        <v>76.88</v>
      </c>
      <c r="S4" t="n">
        <v>27.17</v>
      </c>
      <c r="T4" t="n">
        <v>24732.55</v>
      </c>
      <c r="U4" t="n">
        <v>0.35</v>
      </c>
      <c r="V4" t="n">
        <v>0.83</v>
      </c>
      <c r="W4" t="n">
        <v>0.24</v>
      </c>
      <c r="X4" t="n">
        <v>1.59</v>
      </c>
      <c r="Y4" t="n">
        <v>1</v>
      </c>
      <c r="Z4" t="n">
        <v>10</v>
      </c>
      <c r="AA4" t="n">
        <v>224.4923353516201</v>
      </c>
      <c r="AB4" t="n">
        <v>307.160317130797</v>
      </c>
      <c r="AC4" t="n">
        <v>277.8453675661373</v>
      </c>
      <c r="AD4" t="n">
        <v>224492.3353516201</v>
      </c>
      <c r="AE4" t="n">
        <v>307160.317130797</v>
      </c>
      <c r="AF4" t="n">
        <v>3.115704554970673e-06</v>
      </c>
      <c r="AG4" t="n">
        <v>0.69375</v>
      </c>
      <c r="AH4" t="n">
        <v>277845.3675661373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6.3698</v>
      </c>
      <c r="E5" t="n">
        <v>15.7</v>
      </c>
      <c r="F5" t="n">
        <v>9.19</v>
      </c>
      <c r="G5" t="n">
        <v>8.359999999999999</v>
      </c>
      <c r="H5" t="n">
        <v>0.11</v>
      </c>
      <c r="I5" t="n">
        <v>66</v>
      </c>
      <c r="J5" t="n">
        <v>286.69</v>
      </c>
      <c r="K5" t="n">
        <v>61.2</v>
      </c>
      <c r="L5" t="n">
        <v>1.75</v>
      </c>
      <c r="M5" t="n">
        <v>64</v>
      </c>
      <c r="N5" t="n">
        <v>78.73999999999999</v>
      </c>
      <c r="O5" t="n">
        <v>35592.57</v>
      </c>
      <c r="P5" t="n">
        <v>156.96</v>
      </c>
      <c r="Q5" t="n">
        <v>1324.08</v>
      </c>
      <c r="R5" t="n">
        <v>69.14</v>
      </c>
      <c r="S5" t="n">
        <v>27.17</v>
      </c>
      <c r="T5" t="n">
        <v>20929.77</v>
      </c>
      <c r="U5" t="n">
        <v>0.39</v>
      </c>
      <c r="V5" t="n">
        <v>0.85</v>
      </c>
      <c r="W5" t="n">
        <v>0.21</v>
      </c>
      <c r="X5" t="n">
        <v>1.34</v>
      </c>
      <c r="Y5" t="n">
        <v>1</v>
      </c>
      <c r="Z5" t="n">
        <v>10</v>
      </c>
      <c r="AA5" t="n">
        <v>205.3092824077742</v>
      </c>
      <c r="AB5" t="n">
        <v>280.9132177964731</v>
      </c>
      <c r="AC5" t="n">
        <v>254.1032545542376</v>
      </c>
      <c r="AD5" t="n">
        <v>205309.2824077742</v>
      </c>
      <c r="AE5" t="n">
        <v>280913.2177964731</v>
      </c>
      <c r="AF5" t="n">
        <v>3.304706498085454e-06</v>
      </c>
      <c r="AG5" t="n">
        <v>0.6541666666666667</v>
      </c>
      <c r="AH5" t="n">
        <v>254103.2545542376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6.6972</v>
      </c>
      <c r="E6" t="n">
        <v>14.93</v>
      </c>
      <c r="F6" t="n">
        <v>8.960000000000001</v>
      </c>
      <c r="G6" t="n">
        <v>9.609999999999999</v>
      </c>
      <c r="H6" t="n">
        <v>0.12</v>
      </c>
      <c r="I6" t="n">
        <v>56</v>
      </c>
      <c r="J6" t="n">
        <v>287.19</v>
      </c>
      <c r="K6" t="n">
        <v>61.2</v>
      </c>
      <c r="L6" t="n">
        <v>2</v>
      </c>
      <c r="M6" t="n">
        <v>54</v>
      </c>
      <c r="N6" t="n">
        <v>78.98999999999999</v>
      </c>
      <c r="O6" t="n">
        <v>35654.65</v>
      </c>
      <c r="P6" t="n">
        <v>152.07</v>
      </c>
      <c r="Q6" t="n">
        <v>1324.09</v>
      </c>
      <c r="R6" t="n">
        <v>61.9</v>
      </c>
      <c r="S6" t="n">
        <v>27.17</v>
      </c>
      <c r="T6" t="n">
        <v>17356.56</v>
      </c>
      <c r="U6" t="n">
        <v>0.44</v>
      </c>
      <c r="V6" t="n">
        <v>0.87</v>
      </c>
      <c r="W6" t="n">
        <v>0.2</v>
      </c>
      <c r="X6" t="n">
        <v>1.11</v>
      </c>
      <c r="Y6" t="n">
        <v>1</v>
      </c>
      <c r="Z6" t="n">
        <v>10</v>
      </c>
      <c r="AA6" t="n">
        <v>189.8348566322092</v>
      </c>
      <c r="AB6" t="n">
        <v>259.7404257668717</v>
      </c>
      <c r="AC6" t="n">
        <v>234.9511640797344</v>
      </c>
      <c r="AD6" t="n">
        <v>189834.8566322092</v>
      </c>
      <c r="AE6" t="n">
        <v>259740.4257668717</v>
      </c>
      <c r="AF6" t="n">
        <v>3.474564406885287e-06</v>
      </c>
      <c r="AG6" t="n">
        <v>0.6220833333333333</v>
      </c>
      <c r="AH6" t="n">
        <v>234951.1640797344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6.9391</v>
      </c>
      <c r="E7" t="n">
        <v>14.41</v>
      </c>
      <c r="F7" t="n">
        <v>8.82</v>
      </c>
      <c r="G7" t="n">
        <v>10.8</v>
      </c>
      <c r="H7" t="n">
        <v>0.14</v>
      </c>
      <c r="I7" t="n">
        <v>49</v>
      </c>
      <c r="J7" t="n">
        <v>287.7</v>
      </c>
      <c r="K7" t="n">
        <v>61.2</v>
      </c>
      <c r="L7" t="n">
        <v>2.25</v>
      </c>
      <c r="M7" t="n">
        <v>47</v>
      </c>
      <c r="N7" t="n">
        <v>79.25</v>
      </c>
      <c r="O7" t="n">
        <v>35716.83</v>
      </c>
      <c r="P7" t="n">
        <v>148.6</v>
      </c>
      <c r="Q7" t="n">
        <v>1324.16</v>
      </c>
      <c r="R7" t="n">
        <v>57.37</v>
      </c>
      <c r="S7" t="n">
        <v>27.17</v>
      </c>
      <c r="T7" t="n">
        <v>15129.91</v>
      </c>
      <c r="U7" t="n">
        <v>0.47</v>
      </c>
      <c r="V7" t="n">
        <v>0.88</v>
      </c>
      <c r="W7" t="n">
        <v>0.19</v>
      </c>
      <c r="X7" t="n">
        <v>0.97</v>
      </c>
      <c r="Y7" t="n">
        <v>1</v>
      </c>
      <c r="Z7" t="n">
        <v>10</v>
      </c>
      <c r="AA7" t="n">
        <v>179.6430133276554</v>
      </c>
      <c r="AB7" t="n">
        <v>245.7954961251952</v>
      </c>
      <c r="AC7" t="n">
        <v>222.3371189512234</v>
      </c>
      <c r="AD7" t="n">
        <v>179643.0133276554</v>
      </c>
      <c r="AE7" t="n">
        <v>245795.4961251952</v>
      </c>
      <c r="AF7" t="n">
        <v>3.600064187394388e-06</v>
      </c>
      <c r="AG7" t="n">
        <v>0.6004166666666667</v>
      </c>
      <c r="AH7" t="n">
        <v>222337.1189512234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7.1672</v>
      </c>
      <c r="E8" t="n">
        <v>13.95</v>
      </c>
      <c r="F8" t="n">
        <v>8.69</v>
      </c>
      <c r="G8" t="n">
        <v>12.12</v>
      </c>
      <c r="H8" t="n">
        <v>0.15</v>
      </c>
      <c r="I8" t="n">
        <v>43</v>
      </c>
      <c r="J8" t="n">
        <v>288.2</v>
      </c>
      <c r="K8" t="n">
        <v>61.2</v>
      </c>
      <c r="L8" t="n">
        <v>2.5</v>
      </c>
      <c r="M8" t="n">
        <v>41</v>
      </c>
      <c r="N8" t="n">
        <v>79.5</v>
      </c>
      <c r="O8" t="n">
        <v>35779.11</v>
      </c>
      <c r="P8" t="n">
        <v>145.26</v>
      </c>
      <c r="Q8" t="n">
        <v>1324.23</v>
      </c>
      <c r="R8" t="n">
        <v>53.12</v>
      </c>
      <c r="S8" t="n">
        <v>27.17</v>
      </c>
      <c r="T8" t="n">
        <v>13032.53</v>
      </c>
      <c r="U8" t="n">
        <v>0.51</v>
      </c>
      <c r="V8" t="n">
        <v>0.9</v>
      </c>
      <c r="W8" t="n">
        <v>0.18</v>
      </c>
      <c r="X8" t="n">
        <v>0.83</v>
      </c>
      <c r="Y8" t="n">
        <v>1</v>
      </c>
      <c r="Z8" t="n">
        <v>10</v>
      </c>
      <c r="AA8" t="n">
        <v>170.6228627132079</v>
      </c>
      <c r="AB8" t="n">
        <v>233.4537281135543</v>
      </c>
      <c r="AC8" t="n">
        <v>211.1732319568294</v>
      </c>
      <c r="AD8" t="n">
        <v>170622.8627132079</v>
      </c>
      <c r="AE8" t="n">
        <v>233453.7281135544</v>
      </c>
      <c r="AF8" t="n">
        <v>3.718404410354809e-06</v>
      </c>
      <c r="AG8" t="n">
        <v>0.5812499999999999</v>
      </c>
      <c r="AH8" t="n">
        <v>211173.2319568294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7.3851</v>
      </c>
      <c r="E9" t="n">
        <v>13.54</v>
      </c>
      <c r="F9" t="n">
        <v>8.539999999999999</v>
      </c>
      <c r="G9" t="n">
        <v>13.49</v>
      </c>
      <c r="H9" t="n">
        <v>0.17</v>
      </c>
      <c r="I9" t="n">
        <v>38</v>
      </c>
      <c r="J9" t="n">
        <v>288.71</v>
      </c>
      <c r="K9" t="n">
        <v>61.2</v>
      </c>
      <c r="L9" t="n">
        <v>2.75</v>
      </c>
      <c r="M9" t="n">
        <v>36</v>
      </c>
      <c r="N9" t="n">
        <v>79.76000000000001</v>
      </c>
      <c r="O9" t="n">
        <v>35841.5</v>
      </c>
      <c r="P9" t="n">
        <v>141.94</v>
      </c>
      <c r="Q9" t="n">
        <v>1324.02</v>
      </c>
      <c r="R9" t="n">
        <v>48.36</v>
      </c>
      <c r="S9" t="n">
        <v>27.17</v>
      </c>
      <c r="T9" t="n">
        <v>10678.2</v>
      </c>
      <c r="U9" t="n">
        <v>0.5600000000000001</v>
      </c>
      <c r="V9" t="n">
        <v>0.91</v>
      </c>
      <c r="W9" t="n">
        <v>0.17</v>
      </c>
      <c r="X9" t="n">
        <v>0.6899999999999999</v>
      </c>
      <c r="Y9" t="n">
        <v>1</v>
      </c>
      <c r="Z9" t="n">
        <v>10</v>
      </c>
      <c r="AA9" t="n">
        <v>162.2780704182705</v>
      </c>
      <c r="AB9" t="n">
        <v>222.0360151493732</v>
      </c>
      <c r="AC9" t="n">
        <v>200.8452094930853</v>
      </c>
      <c r="AD9" t="n">
        <v>162278.0704182705</v>
      </c>
      <c r="AE9" t="n">
        <v>222036.0151493732</v>
      </c>
      <c r="AF9" t="n">
        <v>3.831452786431424e-06</v>
      </c>
      <c r="AG9" t="n">
        <v>0.5641666666666666</v>
      </c>
      <c r="AH9" t="n">
        <v>200845.2094930853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7.4905</v>
      </c>
      <c r="E10" t="n">
        <v>13.35</v>
      </c>
      <c r="F10" t="n">
        <v>8.52</v>
      </c>
      <c r="G10" t="n">
        <v>14.6</v>
      </c>
      <c r="H10" t="n">
        <v>0.18</v>
      </c>
      <c r="I10" t="n">
        <v>35</v>
      </c>
      <c r="J10" t="n">
        <v>289.21</v>
      </c>
      <c r="K10" t="n">
        <v>61.2</v>
      </c>
      <c r="L10" t="n">
        <v>3</v>
      </c>
      <c r="M10" t="n">
        <v>33</v>
      </c>
      <c r="N10" t="n">
        <v>80.02</v>
      </c>
      <c r="O10" t="n">
        <v>35903.99</v>
      </c>
      <c r="P10" t="n">
        <v>140.34</v>
      </c>
      <c r="Q10" t="n">
        <v>1324.14</v>
      </c>
      <c r="R10" t="n">
        <v>48.48</v>
      </c>
      <c r="S10" t="n">
        <v>27.17</v>
      </c>
      <c r="T10" t="n">
        <v>10750.83</v>
      </c>
      <c r="U10" t="n">
        <v>0.5600000000000001</v>
      </c>
      <c r="V10" t="n">
        <v>0.92</v>
      </c>
      <c r="W10" t="n">
        <v>0.14</v>
      </c>
      <c r="X10" t="n">
        <v>0.66</v>
      </c>
      <c r="Y10" t="n">
        <v>1</v>
      </c>
      <c r="Z10" t="n">
        <v>10</v>
      </c>
      <c r="AA10" t="n">
        <v>158.7296849646146</v>
      </c>
      <c r="AB10" t="n">
        <v>217.1809576279657</v>
      </c>
      <c r="AC10" t="n">
        <v>196.4535118474034</v>
      </c>
      <c r="AD10" t="n">
        <v>158729.6849646146</v>
      </c>
      <c r="AE10" t="n">
        <v>217180.9576279657</v>
      </c>
      <c r="AF10" t="n">
        <v>3.886135204230759e-06</v>
      </c>
      <c r="AG10" t="n">
        <v>0.55625</v>
      </c>
      <c r="AH10" t="n">
        <v>196453.5118474034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7.5723</v>
      </c>
      <c r="E11" t="n">
        <v>13.21</v>
      </c>
      <c r="F11" t="n">
        <v>8.529999999999999</v>
      </c>
      <c r="G11" t="n">
        <v>16</v>
      </c>
      <c r="H11" t="n">
        <v>0.2</v>
      </c>
      <c r="I11" t="n">
        <v>32</v>
      </c>
      <c r="J11" t="n">
        <v>289.72</v>
      </c>
      <c r="K11" t="n">
        <v>61.2</v>
      </c>
      <c r="L11" t="n">
        <v>3.25</v>
      </c>
      <c r="M11" t="n">
        <v>30</v>
      </c>
      <c r="N11" t="n">
        <v>80.27</v>
      </c>
      <c r="O11" t="n">
        <v>35966.59</v>
      </c>
      <c r="P11" t="n">
        <v>139.86</v>
      </c>
      <c r="Q11" t="n">
        <v>1324.03</v>
      </c>
      <c r="R11" t="n">
        <v>48.63</v>
      </c>
      <c r="S11" t="n">
        <v>27.17</v>
      </c>
      <c r="T11" t="n">
        <v>10844.05</v>
      </c>
      <c r="U11" t="n">
        <v>0.5600000000000001</v>
      </c>
      <c r="V11" t="n">
        <v>0.91</v>
      </c>
      <c r="W11" t="n">
        <v>0.16</v>
      </c>
      <c r="X11" t="n">
        <v>0.68</v>
      </c>
      <c r="Y11" t="n">
        <v>1</v>
      </c>
      <c r="Z11" t="n">
        <v>10</v>
      </c>
      <c r="AA11" t="n">
        <v>156.7416487830161</v>
      </c>
      <c r="AB11" t="n">
        <v>214.4608388183377</v>
      </c>
      <c r="AC11" t="n">
        <v>193.9929973592546</v>
      </c>
      <c r="AD11" t="n">
        <v>156741.6487830161</v>
      </c>
      <c r="AE11" t="n">
        <v>214460.8388183377</v>
      </c>
      <c r="AF11" t="n">
        <v>3.928573741004817e-06</v>
      </c>
      <c r="AG11" t="n">
        <v>0.5504166666666667</v>
      </c>
      <c r="AH11" t="n">
        <v>193992.9973592546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7.678</v>
      </c>
      <c r="E12" t="n">
        <v>13.02</v>
      </c>
      <c r="F12" t="n">
        <v>8.460000000000001</v>
      </c>
      <c r="G12" t="n">
        <v>16.92</v>
      </c>
      <c r="H12" t="n">
        <v>0.21</v>
      </c>
      <c r="I12" t="n">
        <v>30</v>
      </c>
      <c r="J12" t="n">
        <v>290.23</v>
      </c>
      <c r="K12" t="n">
        <v>61.2</v>
      </c>
      <c r="L12" t="n">
        <v>3.5</v>
      </c>
      <c r="M12" t="n">
        <v>28</v>
      </c>
      <c r="N12" t="n">
        <v>80.53</v>
      </c>
      <c r="O12" t="n">
        <v>36029.29</v>
      </c>
      <c r="P12" t="n">
        <v>137.57</v>
      </c>
      <c r="Q12" t="n">
        <v>1323.99</v>
      </c>
      <c r="R12" t="n">
        <v>46.32</v>
      </c>
      <c r="S12" t="n">
        <v>27.17</v>
      </c>
      <c r="T12" t="n">
        <v>9699.719999999999</v>
      </c>
      <c r="U12" t="n">
        <v>0.59</v>
      </c>
      <c r="V12" t="n">
        <v>0.92</v>
      </c>
      <c r="W12" t="n">
        <v>0.15</v>
      </c>
      <c r="X12" t="n">
        <v>0.61</v>
      </c>
      <c r="Y12" t="n">
        <v>1</v>
      </c>
      <c r="Z12" t="n">
        <v>10</v>
      </c>
      <c r="AA12" t="n">
        <v>152.5698263916035</v>
      </c>
      <c r="AB12" t="n">
        <v>208.7527673745954</v>
      </c>
      <c r="AC12" t="n">
        <v>188.8296962427727</v>
      </c>
      <c r="AD12" t="n">
        <v>152569.8263916035</v>
      </c>
      <c r="AE12" t="n">
        <v>208752.7673745954</v>
      </c>
      <c r="AF12" t="n">
        <v>3.983411801359558e-06</v>
      </c>
      <c r="AG12" t="n">
        <v>0.5425</v>
      </c>
      <c r="AH12" t="n">
        <v>188829.6962427727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7.8198</v>
      </c>
      <c r="E13" t="n">
        <v>12.79</v>
      </c>
      <c r="F13" t="n">
        <v>8.380000000000001</v>
      </c>
      <c r="G13" t="n">
        <v>18.63</v>
      </c>
      <c r="H13" t="n">
        <v>0.23</v>
      </c>
      <c r="I13" t="n">
        <v>27</v>
      </c>
      <c r="J13" t="n">
        <v>290.74</v>
      </c>
      <c r="K13" t="n">
        <v>61.2</v>
      </c>
      <c r="L13" t="n">
        <v>3.75</v>
      </c>
      <c r="M13" t="n">
        <v>25</v>
      </c>
      <c r="N13" t="n">
        <v>80.79000000000001</v>
      </c>
      <c r="O13" t="n">
        <v>36092.1</v>
      </c>
      <c r="P13" t="n">
        <v>135.4</v>
      </c>
      <c r="Q13" t="n">
        <v>1324.25</v>
      </c>
      <c r="R13" t="n">
        <v>43.77</v>
      </c>
      <c r="S13" t="n">
        <v>27.17</v>
      </c>
      <c r="T13" t="n">
        <v>8437.82</v>
      </c>
      <c r="U13" t="n">
        <v>0.62</v>
      </c>
      <c r="V13" t="n">
        <v>0.93</v>
      </c>
      <c r="W13" t="n">
        <v>0.15</v>
      </c>
      <c r="X13" t="n">
        <v>0.53</v>
      </c>
      <c r="Y13" t="n">
        <v>1</v>
      </c>
      <c r="Z13" t="n">
        <v>10</v>
      </c>
      <c r="AA13" t="n">
        <v>147.8635417657536</v>
      </c>
      <c r="AB13" t="n">
        <v>202.3134211228866</v>
      </c>
      <c r="AC13" t="n">
        <v>183.0049121596457</v>
      </c>
      <c r="AD13" t="n">
        <v>147863.5417657536</v>
      </c>
      <c r="AE13" t="n">
        <v>202313.4211228866</v>
      </c>
      <c r="AF13" t="n">
        <v>4.056978849214831e-06</v>
      </c>
      <c r="AG13" t="n">
        <v>0.5329166666666666</v>
      </c>
      <c r="AH13" t="n">
        <v>183004.9121596457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7.914</v>
      </c>
      <c r="E14" t="n">
        <v>12.64</v>
      </c>
      <c r="F14" t="n">
        <v>8.34</v>
      </c>
      <c r="G14" t="n">
        <v>20.01</v>
      </c>
      <c r="H14" t="n">
        <v>0.24</v>
      </c>
      <c r="I14" t="n">
        <v>25</v>
      </c>
      <c r="J14" t="n">
        <v>291.25</v>
      </c>
      <c r="K14" t="n">
        <v>61.2</v>
      </c>
      <c r="L14" t="n">
        <v>4</v>
      </c>
      <c r="M14" t="n">
        <v>23</v>
      </c>
      <c r="N14" t="n">
        <v>81.05</v>
      </c>
      <c r="O14" t="n">
        <v>36155.02</v>
      </c>
      <c r="P14" t="n">
        <v>133.59</v>
      </c>
      <c r="Q14" t="n">
        <v>1324.21</v>
      </c>
      <c r="R14" t="n">
        <v>42.44</v>
      </c>
      <c r="S14" t="n">
        <v>27.17</v>
      </c>
      <c r="T14" t="n">
        <v>7784.97</v>
      </c>
      <c r="U14" t="n">
        <v>0.64</v>
      </c>
      <c r="V14" t="n">
        <v>0.9399999999999999</v>
      </c>
      <c r="W14" t="n">
        <v>0.15</v>
      </c>
      <c r="X14" t="n">
        <v>0.49</v>
      </c>
      <c r="Y14" t="n">
        <v>1</v>
      </c>
      <c r="Z14" t="n">
        <v>10</v>
      </c>
      <c r="AA14" t="n">
        <v>144.6495421709426</v>
      </c>
      <c r="AB14" t="n">
        <v>197.9158850856134</v>
      </c>
      <c r="AC14" t="n">
        <v>179.0270707897879</v>
      </c>
      <c r="AD14" t="n">
        <v>144649.5421709426</v>
      </c>
      <c r="AE14" t="n">
        <v>197915.8850856134</v>
      </c>
      <c r="AF14" t="n">
        <v>4.10585061161234e-06</v>
      </c>
      <c r="AG14" t="n">
        <v>0.5266666666666667</v>
      </c>
      <c r="AH14" t="n">
        <v>179027.0707897879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7.9639</v>
      </c>
      <c r="E15" t="n">
        <v>12.56</v>
      </c>
      <c r="F15" t="n">
        <v>8.31</v>
      </c>
      <c r="G15" t="n">
        <v>20.79</v>
      </c>
      <c r="H15" t="n">
        <v>0.26</v>
      </c>
      <c r="I15" t="n">
        <v>24</v>
      </c>
      <c r="J15" t="n">
        <v>291.76</v>
      </c>
      <c r="K15" t="n">
        <v>61.2</v>
      </c>
      <c r="L15" t="n">
        <v>4.25</v>
      </c>
      <c r="M15" t="n">
        <v>22</v>
      </c>
      <c r="N15" t="n">
        <v>81.31</v>
      </c>
      <c r="O15" t="n">
        <v>36218.04</v>
      </c>
      <c r="P15" t="n">
        <v>132.15</v>
      </c>
      <c r="Q15" t="n">
        <v>1324.1</v>
      </c>
      <c r="R15" t="n">
        <v>41.62</v>
      </c>
      <c r="S15" t="n">
        <v>27.17</v>
      </c>
      <c r="T15" t="n">
        <v>7377.53</v>
      </c>
      <c r="U15" t="n">
        <v>0.65</v>
      </c>
      <c r="V15" t="n">
        <v>0.9399999999999999</v>
      </c>
      <c r="W15" t="n">
        <v>0.15</v>
      </c>
      <c r="X15" t="n">
        <v>0.46</v>
      </c>
      <c r="Y15" t="n">
        <v>1</v>
      </c>
      <c r="Z15" t="n">
        <v>10</v>
      </c>
      <c r="AA15" t="n">
        <v>142.5993565733037</v>
      </c>
      <c r="AB15" t="n">
        <v>195.1107307031202</v>
      </c>
      <c r="AC15" t="n">
        <v>176.4896364045</v>
      </c>
      <c r="AD15" t="n">
        <v>142599.3565733037</v>
      </c>
      <c r="AE15" t="n">
        <v>195110.7307031202</v>
      </c>
      <c r="AF15" t="n">
        <v>4.13173915666155e-06</v>
      </c>
      <c r="AG15" t="n">
        <v>0.5233333333333333</v>
      </c>
      <c r="AH15" t="n">
        <v>176489.6364045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8.059100000000001</v>
      </c>
      <c r="E16" t="n">
        <v>12.41</v>
      </c>
      <c r="F16" t="n">
        <v>8.27</v>
      </c>
      <c r="G16" t="n">
        <v>22.56</v>
      </c>
      <c r="H16" t="n">
        <v>0.27</v>
      </c>
      <c r="I16" t="n">
        <v>22</v>
      </c>
      <c r="J16" t="n">
        <v>292.27</v>
      </c>
      <c r="K16" t="n">
        <v>61.2</v>
      </c>
      <c r="L16" t="n">
        <v>4.5</v>
      </c>
      <c r="M16" t="n">
        <v>20</v>
      </c>
      <c r="N16" t="n">
        <v>81.56999999999999</v>
      </c>
      <c r="O16" t="n">
        <v>36281.16</v>
      </c>
      <c r="P16" t="n">
        <v>130.46</v>
      </c>
      <c r="Q16" t="n">
        <v>1323.94</v>
      </c>
      <c r="R16" t="n">
        <v>40.35</v>
      </c>
      <c r="S16" t="n">
        <v>27.17</v>
      </c>
      <c r="T16" t="n">
        <v>6755.41</v>
      </c>
      <c r="U16" t="n">
        <v>0.67</v>
      </c>
      <c r="V16" t="n">
        <v>0.9399999999999999</v>
      </c>
      <c r="W16" t="n">
        <v>0.14</v>
      </c>
      <c r="X16" t="n">
        <v>0.42</v>
      </c>
      <c r="Y16" t="n">
        <v>1</v>
      </c>
      <c r="Z16" t="n">
        <v>10</v>
      </c>
      <c r="AA16" t="n">
        <v>139.5666459763582</v>
      </c>
      <c r="AB16" t="n">
        <v>190.9612422706326</v>
      </c>
      <c r="AC16" t="n">
        <v>172.7361693241641</v>
      </c>
      <c r="AD16" t="n">
        <v>139566.6459763582</v>
      </c>
      <c r="AE16" t="n">
        <v>190961.2422706326</v>
      </c>
      <c r="AF16" t="n">
        <v>4.18112972757708e-06</v>
      </c>
      <c r="AG16" t="n">
        <v>0.5170833333333333</v>
      </c>
      <c r="AH16" t="n">
        <v>172736.1693241641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8.1081</v>
      </c>
      <c r="E17" t="n">
        <v>12.33</v>
      </c>
      <c r="F17" t="n">
        <v>8.25</v>
      </c>
      <c r="G17" t="n">
        <v>23.58</v>
      </c>
      <c r="H17" t="n">
        <v>0.29</v>
      </c>
      <c r="I17" t="n">
        <v>21</v>
      </c>
      <c r="J17" t="n">
        <v>292.79</v>
      </c>
      <c r="K17" t="n">
        <v>61.2</v>
      </c>
      <c r="L17" t="n">
        <v>4.75</v>
      </c>
      <c r="M17" t="n">
        <v>19</v>
      </c>
      <c r="N17" t="n">
        <v>81.84</v>
      </c>
      <c r="O17" t="n">
        <v>36344.4</v>
      </c>
      <c r="P17" t="n">
        <v>129.12</v>
      </c>
      <c r="Q17" t="n">
        <v>1324.03</v>
      </c>
      <c r="R17" t="n">
        <v>39.65</v>
      </c>
      <c r="S17" t="n">
        <v>27.17</v>
      </c>
      <c r="T17" t="n">
        <v>6406.88</v>
      </c>
      <c r="U17" t="n">
        <v>0.6899999999999999</v>
      </c>
      <c r="V17" t="n">
        <v>0.95</v>
      </c>
      <c r="W17" t="n">
        <v>0.14</v>
      </c>
      <c r="X17" t="n">
        <v>0.4</v>
      </c>
      <c r="Y17" t="n">
        <v>1</v>
      </c>
      <c r="Z17" t="n">
        <v>10</v>
      </c>
      <c r="AA17" t="n">
        <v>137.7193865259809</v>
      </c>
      <c r="AB17" t="n">
        <v>188.4337403952923</v>
      </c>
      <c r="AC17" t="n">
        <v>170.4498886804344</v>
      </c>
      <c r="AD17" t="n">
        <v>137719.3865259809</v>
      </c>
      <c r="AE17" t="n">
        <v>188433.7403952923</v>
      </c>
      <c r="AF17" t="n">
        <v>4.206551344960072e-06</v>
      </c>
      <c r="AG17" t="n">
        <v>0.51375</v>
      </c>
      <c r="AH17" t="n">
        <v>170449.8886804343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8.158300000000001</v>
      </c>
      <c r="E18" t="n">
        <v>12.26</v>
      </c>
      <c r="F18" t="n">
        <v>8.23</v>
      </c>
      <c r="G18" t="n">
        <v>24.69</v>
      </c>
      <c r="H18" t="n">
        <v>0.3</v>
      </c>
      <c r="I18" t="n">
        <v>20</v>
      </c>
      <c r="J18" t="n">
        <v>293.3</v>
      </c>
      <c r="K18" t="n">
        <v>61.2</v>
      </c>
      <c r="L18" t="n">
        <v>5</v>
      </c>
      <c r="M18" t="n">
        <v>18</v>
      </c>
      <c r="N18" t="n">
        <v>82.09999999999999</v>
      </c>
      <c r="O18" t="n">
        <v>36407.75</v>
      </c>
      <c r="P18" t="n">
        <v>127.43</v>
      </c>
      <c r="Q18" t="n">
        <v>1323.95</v>
      </c>
      <c r="R18" t="n">
        <v>39.01</v>
      </c>
      <c r="S18" t="n">
        <v>27.17</v>
      </c>
      <c r="T18" t="n">
        <v>6091.27</v>
      </c>
      <c r="U18" t="n">
        <v>0.7</v>
      </c>
      <c r="V18" t="n">
        <v>0.95</v>
      </c>
      <c r="W18" t="n">
        <v>0.14</v>
      </c>
      <c r="X18" t="n">
        <v>0.38</v>
      </c>
      <c r="Y18" t="n">
        <v>1</v>
      </c>
      <c r="Z18" t="n">
        <v>10</v>
      </c>
      <c r="AA18" t="n">
        <v>135.6454902049007</v>
      </c>
      <c r="AB18" t="n">
        <v>185.5961439549434</v>
      </c>
      <c r="AC18" t="n">
        <v>167.8831084617599</v>
      </c>
      <c r="AD18" t="n">
        <v>135645.4902049006</v>
      </c>
      <c r="AE18" t="n">
        <v>185596.1439549434</v>
      </c>
      <c r="AF18" t="n">
        <v>4.232595532564689e-06</v>
      </c>
      <c r="AG18" t="n">
        <v>0.5108333333333334</v>
      </c>
      <c r="AH18" t="n">
        <v>167883.1084617599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8.3116</v>
      </c>
      <c r="E19" t="n">
        <v>12.03</v>
      </c>
      <c r="F19" t="n">
        <v>8.109999999999999</v>
      </c>
      <c r="G19" t="n">
        <v>27.04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124.08</v>
      </c>
      <c r="Q19" t="n">
        <v>1323.94</v>
      </c>
      <c r="R19" t="n">
        <v>35.17</v>
      </c>
      <c r="S19" t="n">
        <v>27.17</v>
      </c>
      <c r="T19" t="n">
        <v>4185.13</v>
      </c>
      <c r="U19" t="n">
        <v>0.77</v>
      </c>
      <c r="V19" t="n">
        <v>0.96</v>
      </c>
      <c r="W19" t="n">
        <v>0.13</v>
      </c>
      <c r="X19" t="n">
        <v>0.26</v>
      </c>
      <c r="Y19" t="n">
        <v>1</v>
      </c>
      <c r="Z19" t="n">
        <v>10</v>
      </c>
      <c r="AA19" t="n">
        <v>130.3312771790124</v>
      </c>
      <c r="AB19" t="n">
        <v>178.3250032463945</v>
      </c>
      <c r="AC19" t="n">
        <v>161.3059152173225</v>
      </c>
      <c r="AD19" t="n">
        <v>130331.2771790124</v>
      </c>
      <c r="AE19" t="n">
        <v>178325.0032463945</v>
      </c>
      <c r="AF19" t="n">
        <v>4.312128878377195e-06</v>
      </c>
      <c r="AG19" t="n">
        <v>0.50125</v>
      </c>
      <c r="AH19" t="n">
        <v>161305.9152173224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8.2288</v>
      </c>
      <c r="E20" t="n">
        <v>12.15</v>
      </c>
      <c r="F20" t="n">
        <v>8.23</v>
      </c>
      <c r="G20" t="n">
        <v>27.44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125.82</v>
      </c>
      <c r="Q20" t="n">
        <v>1324.02</v>
      </c>
      <c r="R20" t="n">
        <v>39.22</v>
      </c>
      <c r="S20" t="n">
        <v>27.17</v>
      </c>
      <c r="T20" t="n">
        <v>6210.06</v>
      </c>
      <c r="U20" t="n">
        <v>0.6899999999999999</v>
      </c>
      <c r="V20" t="n">
        <v>0.95</v>
      </c>
      <c r="W20" t="n">
        <v>0.14</v>
      </c>
      <c r="X20" t="n">
        <v>0.38</v>
      </c>
      <c r="Y20" t="n">
        <v>1</v>
      </c>
      <c r="Z20" t="n">
        <v>10</v>
      </c>
      <c r="AA20" t="n">
        <v>133.4257556680808</v>
      </c>
      <c r="AB20" t="n">
        <v>182.5590052338916</v>
      </c>
      <c r="AC20" t="n">
        <v>165.1358299975933</v>
      </c>
      <c r="AD20" t="n">
        <v>133425.7556680808</v>
      </c>
      <c r="AE20" t="n">
        <v>182559.0052338916</v>
      </c>
      <c r="AF20" t="n">
        <v>4.269171533085118e-06</v>
      </c>
      <c r="AG20" t="n">
        <v>0.50625</v>
      </c>
      <c r="AH20" t="n">
        <v>165135.8299975933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8.2934</v>
      </c>
      <c r="E21" t="n">
        <v>12.06</v>
      </c>
      <c r="F21" t="n">
        <v>8.19</v>
      </c>
      <c r="G21" t="n">
        <v>28.91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123.82</v>
      </c>
      <c r="Q21" t="n">
        <v>1323.97</v>
      </c>
      <c r="R21" t="n">
        <v>37.93</v>
      </c>
      <c r="S21" t="n">
        <v>27.17</v>
      </c>
      <c r="T21" t="n">
        <v>5569.26</v>
      </c>
      <c r="U21" t="n">
        <v>0.72</v>
      </c>
      <c r="V21" t="n">
        <v>0.95</v>
      </c>
      <c r="W21" t="n">
        <v>0.14</v>
      </c>
      <c r="X21" t="n">
        <v>0.34</v>
      </c>
      <c r="Y21" t="n">
        <v>1</v>
      </c>
      <c r="Z21" t="n">
        <v>10</v>
      </c>
      <c r="AA21" t="n">
        <v>130.8715170015632</v>
      </c>
      <c r="AB21" t="n">
        <v>179.0641832053069</v>
      </c>
      <c r="AC21" t="n">
        <v>161.9745488784021</v>
      </c>
      <c r="AD21" t="n">
        <v>130871.5170015632</v>
      </c>
      <c r="AE21" t="n">
        <v>179064.1832053069</v>
      </c>
      <c r="AF21" t="n">
        <v>4.302686563349227e-06</v>
      </c>
      <c r="AG21" t="n">
        <v>0.5025000000000001</v>
      </c>
      <c r="AH21" t="n">
        <v>161974.5488784021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8.3546</v>
      </c>
      <c r="E22" t="n">
        <v>11.97</v>
      </c>
      <c r="F22" t="n">
        <v>8.16</v>
      </c>
      <c r="G22" t="n">
        <v>30.59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122.12</v>
      </c>
      <c r="Q22" t="n">
        <v>1323.94</v>
      </c>
      <c r="R22" t="n">
        <v>36.84</v>
      </c>
      <c r="S22" t="n">
        <v>27.17</v>
      </c>
      <c r="T22" t="n">
        <v>5030.2</v>
      </c>
      <c r="U22" t="n">
        <v>0.74</v>
      </c>
      <c r="V22" t="n">
        <v>0.96</v>
      </c>
      <c r="W22" t="n">
        <v>0.13</v>
      </c>
      <c r="X22" t="n">
        <v>0.31</v>
      </c>
      <c r="Y22" t="n">
        <v>1</v>
      </c>
      <c r="Z22" t="n">
        <v>10</v>
      </c>
      <c r="AA22" t="n">
        <v>128.5527311126549</v>
      </c>
      <c r="AB22" t="n">
        <v>175.8915180544906</v>
      </c>
      <c r="AC22" t="n">
        <v>159.1046784367152</v>
      </c>
      <c r="AD22" t="n">
        <v>128552.7311126549</v>
      </c>
      <c r="AE22" t="n">
        <v>175891.5180544906</v>
      </c>
      <c r="AF22" t="n">
        <v>4.334437644652066e-06</v>
      </c>
      <c r="AG22" t="n">
        <v>0.49875</v>
      </c>
      <c r="AH22" t="n">
        <v>159104.6784367152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8.4049</v>
      </c>
      <c r="E23" t="n">
        <v>11.9</v>
      </c>
      <c r="F23" t="n">
        <v>8.140000000000001</v>
      </c>
      <c r="G23" t="n">
        <v>32.56</v>
      </c>
      <c r="H23" t="n">
        <v>0.38</v>
      </c>
      <c r="I23" t="n">
        <v>15</v>
      </c>
      <c r="J23" t="n">
        <v>295.88</v>
      </c>
      <c r="K23" t="n">
        <v>61.2</v>
      </c>
      <c r="L23" t="n">
        <v>6.25</v>
      </c>
      <c r="M23" t="n">
        <v>13</v>
      </c>
      <c r="N23" t="n">
        <v>83.43000000000001</v>
      </c>
      <c r="O23" t="n">
        <v>36726.12</v>
      </c>
      <c r="P23" t="n">
        <v>120.23</v>
      </c>
      <c r="Q23" t="n">
        <v>1324</v>
      </c>
      <c r="R23" t="n">
        <v>36.25</v>
      </c>
      <c r="S23" t="n">
        <v>27.17</v>
      </c>
      <c r="T23" t="n">
        <v>4739.83</v>
      </c>
      <c r="U23" t="n">
        <v>0.75</v>
      </c>
      <c r="V23" t="n">
        <v>0.96</v>
      </c>
      <c r="W23" t="n">
        <v>0.13</v>
      </c>
      <c r="X23" t="n">
        <v>0.29</v>
      </c>
      <c r="Y23" t="n">
        <v>1</v>
      </c>
      <c r="Z23" t="n">
        <v>10</v>
      </c>
      <c r="AA23" t="n">
        <v>126.4611402181237</v>
      </c>
      <c r="AB23" t="n">
        <v>173.0297111181166</v>
      </c>
      <c r="AC23" t="n">
        <v>156.5159983377765</v>
      </c>
      <c r="AD23" t="n">
        <v>126461.1402181237</v>
      </c>
      <c r="AE23" t="n">
        <v>173029.7111181165</v>
      </c>
      <c r="AF23" t="n">
        <v>4.360533713108485e-06</v>
      </c>
      <c r="AG23" t="n">
        <v>0.4958333333333333</v>
      </c>
      <c r="AH23" t="n">
        <v>156515.9983377765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8.4077</v>
      </c>
      <c r="E24" t="n">
        <v>11.89</v>
      </c>
      <c r="F24" t="n">
        <v>8.140000000000001</v>
      </c>
      <c r="G24" t="n">
        <v>32.55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119.38</v>
      </c>
      <c r="Q24" t="n">
        <v>1323.94</v>
      </c>
      <c r="R24" t="n">
        <v>36.16</v>
      </c>
      <c r="S24" t="n">
        <v>27.17</v>
      </c>
      <c r="T24" t="n">
        <v>4690.69</v>
      </c>
      <c r="U24" t="n">
        <v>0.75</v>
      </c>
      <c r="V24" t="n">
        <v>0.96</v>
      </c>
      <c r="W24" t="n">
        <v>0.13</v>
      </c>
      <c r="X24" t="n">
        <v>0.28</v>
      </c>
      <c r="Y24" t="n">
        <v>1</v>
      </c>
      <c r="Z24" t="n">
        <v>10</v>
      </c>
      <c r="AA24" t="n">
        <v>125.8666911010602</v>
      </c>
      <c r="AB24" t="n">
        <v>172.2163596109066</v>
      </c>
      <c r="AC24" t="n">
        <v>155.7802719568684</v>
      </c>
      <c r="AD24" t="n">
        <v>125866.6911010602</v>
      </c>
      <c r="AE24" t="n">
        <v>172216.3596109066</v>
      </c>
      <c r="AF24" t="n">
        <v>4.361986376958943e-06</v>
      </c>
      <c r="AG24" t="n">
        <v>0.4954166666666667</v>
      </c>
      <c r="AH24" t="n">
        <v>155780.2719568684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8.465</v>
      </c>
      <c r="E25" t="n">
        <v>11.81</v>
      </c>
      <c r="F25" t="n">
        <v>8.109999999999999</v>
      </c>
      <c r="G25" t="n">
        <v>34.76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118.01</v>
      </c>
      <c r="Q25" t="n">
        <v>1323.94</v>
      </c>
      <c r="R25" t="n">
        <v>35.28</v>
      </c>
      <c r="S25" t="n">
        <v>27.17</v>
      </c>
      <c r="T25" t="n">
        <v>4257.68</v>
      </c>
      <c r="U25" t="n">
        <v>0.77</v>
      </c>
      <c r="V25" t="n">
        <v>0.96</v>
      </c>
      <c r="W25" t="n">
        <v>0.13</v>
      </c>
      <c r="X25" t="n">
        <v>0.26</v>
      </c>
      <c r="Y25" t="n">
        <v>1</v>
      </c>
      <c r="Z25" t="n">
        <v>10</v>
      </c>
      <c r="AA25" t="n">
        <v>123.9843229921932</v>
      </c>
      <c r="AB25" t="n">
        <v>169.6408205201359</v>
      </c>
      <c r="AC25" t="n">
        <v>153.4505387021283</v>
      </c>
      <c r="AD25" t="n">
        <v>123984.3229921932</v>
      </c>
      <c r="AE25" t="n">
        <v>169640.820520136</v>
      </c>
      <c r="AF25" t="n">
        <v>4.391714105041503e-06</v>
      </c>
      <c r="AG25" t="n">
        <v>0.4920833333333334</v>
      </c>
      <c r="AH25" t="n">
        <v>153450.5387021283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8.524100000000001</v>
      </c>
      <c r="E26" t="n">
        <v>11.73</v>
      </c>
      <c r="F26" t="n">
        <v>8.08</v>
      </c>
      <c r="G26" t="n">
        <v>37.3</v>
      </c>
      <c r="H26" t="n">
        <v>0.42</v>
      </c>
      <c r="I26" t="n">
        <v>13</v>
      </c>
      <c r="J26" t="n">
        <v>297.44</v>
      </c>
      <c r="K26" t="n">
        <v>61.2</v>
      </c>
      <c r="L26" t="n">
        <v>7</v>
      </c>
      <c r="M26" t="n">
        <v>11</v>
      </c>
      <c r="N26" t="n">
        <v>84.23999999999999</v>
      </c>
      <c r="O26" t="n">
        <v>36918.48</v>
      </c>
      <c r="P26" t="n">
        <v>116.13</v>
      </c>
      <c r="Q26" t="n">
        <v>1323.94</v>
      </c>
      <c r="R26" t="n">
        <v>34.3</v>
      </c>
      <c r="S26" t="n">
        <v>27.17</v>
      </c>
      <c r="T26" t="n">
        <v>3773.57</v>
      </c>
      <c r="U26" t="n">
        <v>0.79</v>
      </c>
      <c r="V26" t="n">
        <v>0.97</v>
      </c>
      <c r="W26" t="n">
        <v>0.13</v>
      </c>
      <c r="X26" t="n">
        <v>0.23</v>
      </c>
      <c r="Y26" t="n">
        <v>1</v>
      </c>
      <c r="Z26" t="n">
        <v>10</v>
      </c>
      <c r="AA26" t="n">
        <v>121.7766663033484</v>
      </c>
      <c r="AB26" t="n">
        <v>166.6202072435206</v>
      </c>
      <c r="AC26" t="n">
        <v>150.7182085171748</v>
      </c>
      <c r="AD26" t="n">
        <v>121776.6663033484</v>
      </c>
      <c r="AE26" t="n">
        <v>166620.2072435207</v>
      </c>
      <c r="AF26" t="n">
        <v>4.422375688456501e-06</v>
      </c>
      <c r="AG26" t="n">
        <v>0.48875</v>
      </c>
      <c r="AH26" t="n">
        <v>150718.2085171748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8.5436</v>
      </c>
      <c r="E27" t="n">
        <v>11.7</v>
      </c>
      <c r="F27" t="n">
        <v>8.050000000000001</v>
      </c>
      <c r="G27" t="n">
        <v>37.18</v>
      </c>
      <c r="H27" t="n">
        <v>0.43</v>
      </c>
      <c r="I27" t="n">
        <v>13</v>
      </c>
      <c r="J27" t="n">
        <v>297.96</v>
      </c>
      <c r="K27" t="n">
        <v>61.2</v>
      </c>
      <c r="L27" t="n">
        <v>7.25</v>
      </c>
      <c r="M27" t="n">
        <v>11</v>
      </c>
      <c r="N27" t="n">
        <v>84.51000000000001</v>
      </c>
      <c r="O27" t="n">
        <v>36982.83</v>
      </c>
      <c r="P27" t="n">
        <v>113.63</v>
      </c>
      <c r="Q27" t="n">
        <v>1323.95</v>
      </c>
      <c r="R27" t="n">
        <v>33.67</v>
      </c>
      <c r="S27" t="n">
        <v>27.17</v>
      </c>
      <c r="T27" t="n">
        <v>3457.28</v>
      </c>
      <c r="U27" t="n">
        <v>0.8100000000000001</v>
      </c>
      <c r="V27" t="n">
        <v>0.97</v>
      </c>
      <c r="W27" t="n">
        <v>0.12</v>
      </c>
      <c r="X27" t="n">
        <v>0.2</v>
      </c>
      <c r="Y27" t="n">
        <v>1</v>
      </c>
      <c r="Z27" t="n">
        <v>10</v>
      </c>
      <c r="AA27" t="n">
        <v>119.7522375701395</v>
      </c>
      <c r="AB27" t="n">
        <v>163.8502945392533</v>
      </c>
      <c r="AC27" t="n">
        <v>148.2126523938049</v>
      </c>
      <c r="AD27" t="n">
        <v>119752.2375701395</v>
      </c>
      <c r="AE27" t="n">
        <v>163850.2945392533</v>
      </c>
      <c r="AF27" t="n">
        <v>4.432492454557895e-06</v>
      </c>
      <c r="AG27" t="n">
        <v>0.4875</v>
      </c>
      <c r="AH27" t="n">
        <v>148212.6523938049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8.567600000000001</v>
      </c>
      <c r="E28" t="n">
        <v>11.67</v>
      </c>
      <c r="F28" t="n">
        <v>8.08</v>
      </c>
      <c r="G28" t="n">
        <v>40.38</v>
      </c>
      <c r="H28" t="n">
        <v>0.45</v>
      </c>
      <c r="I28" t="n">
        <v>12</v>
      </c>
      <c r="J28" t="n">
        <v>298.48</v>
      </c>
      <c r="K28" t="n">
        <v>61.2</v>
      </c>
      <c r="L28" t="n">
        <v>7.5</v>
      </c>
      <c r="M28" t="n">
        <v>10</v>
      </c>
      <c r="N28" t="n">
        <v>84.79000000000001</v>
      </c>
      <c r="O28" t="n">
        <v>37047.29</v>
      </c>
      <c r="P28" t="n">
        <v>113.34</v>
      </c>
      <c r="Q28" t="n">
        <v>1324.04</v>
      </c>
      <c r="R28" t="n">
        <v>34.19</v>
      </c>
      <c r="S28" t="n">
        <v>27.17</v>
      </c>
      <c r="T28" t="n">
        <v>3723.02</v>
      </c>
      <c r="U28" t="n">
        <v>0.79</v>
      </c>
      <c r="V28" t="n">
        <v>0.97</v>
      </c>
      <c r="W28" t="n">
        <v>0.13</v>
      </c>
      <c r="X28" t="n">
        <v>0.22</v>
      </c>
      <c r="Y28" t="n">
        <v>1</v>
      </c>
      <c r="Z28" t="n">
        <v>10</v>
      </c>
      <c r="AA28" t="n">
        <v>119.3909735267369</v>
      </c>
      <c r="AB28" t="n">
        <v>163.3559971372254</v>
      </c>
      <c r="AC28" t="n">
        <v>147.7655300420757</v>
      </c>
      <c r="AD28" t="n">
        <v>119390.9735267369</v>
      </c>
      <c r="AE28" t="n">
        <v>163355.9971372254</v>
      </c>
      <c r="AF28" t="n">
        <v>4.444943858990382e-06</v>
      </c>
      <c r="AG28" t="n">
        <v>0.48625</v>
      </c>
      <c r="AH28" t="n">
        <v>147765.5300420757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8.558</v>
      </c>
      <c r="E29" t="n">
        <v>11.68</v>
      </c>
      <c r="F29" t="n">
        <v>8.09</v>
      </c>
      <c r="G29" t="n">
        <v>40.45</v>
      </c>
      <c r="H29" t="n">
        <v>0.46</v>
      </c>
      <c r="I29" t="n">
        <v>12</v>
      </c>
      <c r="J29" t="n">
        <v>299.01</v>
      </c>
      <c r="K29" t="n">
        <v>61.2</v>
      </c>
      <c r="L29" t="n">
        <v>7.75</v>
      </c>
      <c r="M29" t="n">
        <v>10</v>
      </c>
      <c r="N29" t="n">
        <v>85.06</v>
      </c>
      <c r="O29" t="n">
        <v>37111.87</v>
      </c>
      <c r="P29" t="n">
        <v>112.35</v>
      </c>
      <c r="Q29" t="n">
        <v>1323.96</v>
      </c>
      <c r="R29" t="n">
        <v>34.72</v>
      </c>
      <c r="S29" t="n">
        <v>27.17</v>
      </c>
      <c r="T29" t="n">
        <v>3985.89</v>
      </c>
      <c r="U29" t="n">
        <v>0.78</v>
      </c>
      <c r="V29" t="n">
        <v>0.96</v>
      </c>
      <c r="W29" t="n">
        <v>0.13</v>
      </c>
      <c r="X29" t="n">
        <v>0.24</v>
      </c>
      <c r="Y29" t="n">
        <v>1</v>
      </c>
      <c r="Z29" t="n">
        <v>10</v>
      </c>
      <c r="AA29" t="n">
        <v>118.944573233081</v>
      </c>
      <c r="AB29" t="n">
        <v>162.7452125616546</v>
      </c>
      <c r="AC29" t="n">
        <v>147.2130378891556</v>
      </c>
      <c r="AD29" t="n">
        <v>118944.573233081</v>
      </c>
      <c r="AE29" t="n">
        <v>162745.2125616546</v>
      </c>
      <c r="AF29" t="n">
        <v>4.439963297217388e-06</v>
      </c>
      <c r="AG29" t="n">
        <v>0.4866666666666666</v>
      </c>
      <c r="AH29" t="n">
        <v>147213.0378891556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8.620100000000001</v>
      </c>
      <c r="E30" t="n">
        <v>11.6</v>
      </c>
      <c r="F30" t="n">
        <v>8.06</v>
      </c>
      <c r="G30" t="n">
        <v>43.96</v>
      </c>
      <c r="H30" t="n">
        <v>0.48</v>
      </c>
      <c r="I30" t="n">
        <v>11</v>
      </c>
      <c r="J30" t="n">
        <v>299.53</v>
      </c>
      <c r="K30" t="n">
        <v>61.2</v>
      </c>
      <c r="L30" t="n">
        <v>8</v>
      </c>
      <c r="M30" t="n">
        <v>9</v>
      </c>
      <c r="N30" t="n">
        <v>85.33</v>
      </c>
      <c r="O30" t="n">
        <v>37176.68</v>
      </c>
      <c r="P30" t="n">
        <v>110.17</v>
      </c>
      <c r="Q30" t="n">
        <v>1323.94</v>
      </c>
      <c r="R30" t="n">
        <v>33.69</v>
      </c>
      <c r="S30" t="n">
        <v>27.17</v>
      </c>
      <c r="T30" t="n">
        <v>3479.52</v>
      </c>
      <c r="U30" t="n">
        <v>0.8100000000000001</v>
      </c>
      <c r="V30" t="n">
        <v>0.97</v>
      </c>
      <c r="W30" t="n">
        <v>0.13</v>
      </c>
      <c r="X30" t="n">
        <v>0.21</v>
      </c>
      <c r="Y30" t="n">
        <v>1</v>
      </c>
      <c r="Z30" t="n">
        <v>10</v>
      </c>
      <c r="AA30" t="n">
        <v>116.5665455109179</v>
      </c>
      <c r="AB30" t="n">
        <v>159.4914901210139</v>
      </c>
      <c r="AC30" t="n">
        <v>144.2698461516205</v>
      </c>
      <c r="AD30" t="n">
        <v>116566.5455109179</v>
      </c>
      <c r="AE30" t="n">
        <v>159491.4901210139</v>
      </c>
      <c r="AF30" t="n">
        <v>4.472181306186446e-06</v>
      </c>
      <c r="AG30" t="n">
        <v>0.4833333333333333</v>
      </c>
      <c r="AH30" t="n">
        <v>144269.8461516205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8.6211</v>
      </c>
      <c r="E31" t="n">
        <v>11.6</v>
      </c>
      <c r="F31" t="n">
        <v>8.06</v>
      </c>
      <c r="G31" t="n">
        <v>43.95</v>
      </c>
      <c r="H31" t="n">
        <v>0.49</v>
      </c>
      <c r="I31" t="n">
        <v>11</v>
      </c>
      <c r="J31" t="n">
        <v>300.06</v>
      </c>
      <c r="K31" t="n">
        <v>61.2</v>
      </c>
      <c r="L31" t="n">
        <v>8.25</v>
      </c>
      <c r="M31" t="n">
        <v>7</v>
      </c>
      <c r="N31" t="n">
        <v>85.61</v>
      </c>
      <c r="O31" t="n">
        <v>37241.49</v>
      </c>
      <c r="P31" t="n">
        <v>109.86</v>
      </c>
      <c r="Q31" t="n">
        <v>1323.99</v>
      </c>
      <c r="R31" t="n">
        <v>33.52</v>
      </c>
      <c r="S31" t="n">
        <v>27.17</v>
      </c>
      <c r="T31" t="n">
        <v>3392.75</v>
      </c>
      <c r="U31" t="n">
        <v>0.8100000000000001</v>
      </c>
      <c r="V31" t="n">
        <v>0.97</v>
      </c>
      <c r="W31" t="n">
        <v>0.13</v>
      </c>
      <c r="X31" t="n">
        <v>0.2</v>
      </c>
      <c r="Y31" t="n">
        <v>1</v>
      </c>
      <c r="Z31" t="n">
        <v>10</v>
      </c>
      <c r="AA31" t="n">
        <v>116.3580080001301</v>
      </c>
      <c r="AB31" t="n">
        <v>159.2061598987285</v>
      </c>
      <c r="AC31" t="n">
        <v>144.0117474452864</v>
      </c>
      <c r="AD31" t="n">
        <v>116358.0080001301</v>
      </c>
      <c r="AE31" t="n">
        <v>159206.1598987285</v>
      </c>
      <c r="AF31" t="n">
        <v>4.472700114704466e-06</v>
      </c>
      <c r="AG31" t="n">
        <v>0.4833333333333333</v>
      </c>
      <c r="AH31" t="n">
        <v>144011.7474452864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8.614699999999999</v>
      </c>
      <c r="E32" t="n">
        <v>11.61</v>
      </c>
      <c r="F32" t="n">
        <v>8.07</v>
      </c>
      <c r="G32" t="n">
        <v>44</v>
      </c>
      <c r="H32" t="n">
        <v>0.5</v>
      </c>
      <c r="I32" t="n">
        <v>11</v>
      </c>
      <c r="J32" t="n">
        <v>300.59</v>
      </c>
      <c r="K32" t="n">
        <v>61.2</v>
      </c>
      <c r="L32" t="n">
        <v>8.5</v>
      </c>
      <c r="M32" t="n">
        <v>3</v>
      </c>
      <c r="N32" t="n">
        <v>85.89</v>
      </c>
      <c r="O32" t="n">
        <v>37306.42</v>
      </c>
      <c r="P32" t="n">
        <v>108.99</v>
      </c>
      <c r="Q32" t="n">
        <v>1324.09</v>
      </c>
      <c r="R32" t="n">
        <v>33.63</v>
      </c>
      <c r="S32" t="n">
        <v>27.17</v>
      </c>
      <c r="T32" t="n">
        <v>3446.22</v>
      </c>
      <c r="U32" t="n">
        <v>0.8100000000000001</v>
      </c>
      <c r="V32" t="n">
        <v>0.97</v>
      </c>
      <c r="W32" t="n">
        <v>0.13</v>
      </c>
      <c r="X32" t="n">
        <v>0.21</v>
      </c>
      <c r="Y32" t="n">
        <v>1</v>
      </c>
      <c r="Z32" t="n">
        <v>10</v>
      </c>
      <c r="AA32" t="n">
        <v>115.9459440659645</v>
      </c>
      <c r="AB32" t="n">
        <v>158.6423558450255</v>
      </c>
      <c r="AC32" t="n">
        <v>143.5017520591648</v>
      </c>
      <c r="AD32" t="n">
        <v>115945.9440659645</v>
      </c>
      <c r="AE32" t="n">
        <v>158642.3558450255</v>
      </c>
      <c r="AF32" t="n">
        <v>4.469379740189135e-06</v>
      </c>
      <c r="AG32" t="n">
        <v>0.48375</v>
      </c>
      <c r="AH32" t="n">
        <v>143501.7520591648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8.6149</v>
      </c>
      <c r="E33" t="n">
        <v>11.61</v>
      </c>
      <c r="F33" t="n">
        <v>8.07</v>
      </c>
      <c r="G33" t="n">
        <v>44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1</v>
      </c>
      <c r="N33" t="n">
        <v>86.16</v>
      </c>
      <c r="O33" t="n">
        <v>37371.47</v>
      </c>
      <c r="P33" t="n">
        <v>108.28</v>
      </c>
      <c r="Q33" t="n">
        <v>1323.98</v>
      </c>
      <c r="R33" t="n">
        <v>33.56</v>
      </c>
      <c r="S33" t="n">
        <v>27.17</v>
      </c>
      <c r="T33" t="n">
        <v>3412</v>
      </c>
      <c r="U33" t="n">
        <v>0.8100000000000001</v>
      </c>
      <c r="V33" t="n">
        <v>0.97</v>
      </c>
      <c r="W33" t="n">
        <v>0.14</v>
      </c>
      <c r="X33" t="n">
        <v>0.21</v>
      </c>
      <c r="Y33" t="n">
        <v>1</v>
      </c>
      <c r="Z33" t="n">
        <v>10</v>
      </c>
      <c r="AA33" t="n">
        <v>115.4948849992452</v>
      </c>
      <c r="AB33" t="n">
        <v>158.0251969306189</v>
      </c>
      <c r="AC33" t="n">
        <v>142.9434939253609</v>
      </c>
      <c r="AD33" t="n">
        <v>115494.8849992452</v>
      </c>
      <c r="AE33" t="n">
        <v>158025.1969306189</v>
      </c>
      <c r="AF33" t="n">
        <v>4.46948350189274e-06</v>
      </c>
      <c r="AG33" t="n">
        <v>0.48375</v>
      </c>
      <c r="AH33" t="n">
        <v>142943.4939253609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8.6135</v>
      </c>
      <c r="E34" t="n">
        <v>11.61</v>
      </c>
      <c r="F34" t="n">
        <v>8.07</v>
      </c>
      <c r="G34" t="n">
        <v>44.01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0</v>
      </c>
      <c r="N34" t="n">
        <v>86.44</v>
      </c>
      <c r="O34" t="n">
        <v>37436.63</v>
      </c>
      <c r="P34" t="n">
        <v>108.37</v>
      </c>
      <c r="Q34" t="n">
        <v>1324.1</v>
      </c>
      <c r="R34" t="n">
        <v>33.62</v>
      </c>
      <c r="S34" t="n">
        <v>27.17</v>
      </c>
      <c r="T34" t="n">
        <v>3440.72</v>
      </c>
      <c r="U34" t="n">
        <v>0.8100000000000001</v>
      </c>
      <c r="V34" t="n">
        <v>0.97</v>
      </c>
      <c r="W34" t="n">
        <v>0.14</v>
      </c>
      <c r="X34" t="n">
        <v>0.21</v>
      </c>
      <c r="Y34" t="n">
        <v>1</v>
      </c>
      <c r="Z34" t="n">
        <v>10</v>
      </c>
      <c r="AA34" t="n">
        <v>115.5695830880257</v>
      </c>
      <c r="AB34" t="n">
        <v>158.1274021511355</v>
      </c>
      <c r="AC34" t="n">
        <v>143.0359448230774</v>
      </c>
      <c r="AD34" t="n">
        <v>115569.5830880257</v>
      </c>
      <c r="AE34" t="n">
        <v>158127.4021511355</v>
      </c>
      <c r="AF34" t="n">
        <v>4.468757169967512e-06</v>
      </c>
      <c r="AG34" t="n">
        <v>0.48375</v>
      </c>
      <c r="AH34" t="n">
        <v>143035.9448230774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7.5521</v>
      </c>
      <c r="E2" t="n">
        <v>13.24</v>
      </c>
      <c r="F2" t="n">
        <v>9.210000000000001</v>
      </c>
      <c r="G2" t="n">
        <v>8.130000000000001</v>
      </c>
      <c r="H2" t="n">
        <v>0.13</v>
      </c>
      <c r="I2" t="n">
        <v>68</v>
      </c>
      <c r="J2" t="n">
        <v>133.21</v>
      </c>
      <c r="K2" t="n">
        <v>46.47</v>
      </c>
      <c r="L2" t="n">
        <v>1</v>
      </c>
      <c r="M2" t="n">
        <v>66</v>
      </c>
      <c r="N2" t="n">
        <v>20.75</v>
      </c>
      <c r="O2" t="n">
        <v>16663.42</v>
      </c>
      <c r="P2" t="n">
        <v>92.70999999999999</v>
      </c>
      <c r="Q2" t="n">
        <v>1324.16</v>
      </c>
      <c r="R2" t="n">
        <v>69.56999999999999</v>
      </c>
      <c r="S2" t="n">
        <v>27.17</v>
      </c>
      <c r="T2" t="n">
        <v>21130.99</v>
      </c>
      <c r="U2" t="n">
        <v>0.39</v>
      </c>
      <c r="V2" t="n">
        <v>0.85</v>
      </c>
      <c r="W2" t="n">
        <v>0.21</v>
      </c>
      <c r="X2" t="n">
        <v>1.36</v>
      </c>
      <c r="Y2" t="n">
        <v>1</v>
      </c>
      <c r="Z2" t="n">
        <v>10</v>
      </c>
      <c r="AA2" t="n">
        <v>112.0508401460553</v>
      </c>
      <c r="AB2" t="n">
        <v>153.3129028219514</v>
      </c>
      <c r="AC2" t="n">
        <v>138.6809345526769</v>
      </c>
      <c r="AD2" t="n">
        <v>112050.8401460553</v>
      </c>
      <c r="AE2" t="n">
        <v>153312.9028219514</v>
      </c>
      <c r="AF2" t="n">
        <v>5.415396837680138e-06</v>
      </c>
      <c r="AG2" t="n">
        <v>0.5516666666666666</v>
      </c>
      <c r="AH2" t="n">
        <v>138680.9345526769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8.0458</v>
      </c>
      <c r="E3" t="n">
        <v>12.43</v>
      </c>
      <c r="F3" t="n">
        <v>8.859999999999999</v>
      </c>
      <c r="G3" t="n">
        <v>10.42</v>
      </c>
      <c r="H3" t="n">
        <v>0.17</v>
      </c>
      <c r="I3" t="n">
        <v>51</v>
      </c>
      <c r="J3" t="n">
        <v>133.55</v>
      </c>
      <c r="K3" t="n">
        <v>46.47</v>
      </c>
      <c r="L3" t="n">
        <v>1.25</v>
      </c>
      <c r="M3" t="n">
        <v>49</v>
      </c>
      <c r="N3" t="n">
        <v>20.83</v>
      </c>
      <c r="O3" t="n">
        <v>16704.7</v>
      </c>
      <c r="P3" t="n">
        <v>86.59999999999999</v>
      </c>
      <c r="Q3" t="n">
        <v>1324.11</v>
      </c>
      <c r="R3" t="n">
        <v>58.71</v>
      </c>
      <c r="S3" t="n">
        <v>27.17</v>
      </c>
      <c r="T3" t="n">
        <v>15785.94</v>
      </c>
      <c r="U3" t="n">
        <v>0.46</v>
      </c>
      <c r="V3" t="n">
        <v>0.88</v>
      </c>
      <c r="W3" t="n">
        <v>0.19</v>
      </c>
      <c r="X3" t="n">
        <v>1.01</v>
      </c>
      <c r="Y3" t="n">
        <v>1</v>
      </c>
      <c r="Z3" t="n">
        <v>10</v>
      </c>
      <c r="AA3" t="n">
        <v>99.72044636477446</v>
      </c>
      <c r="AB3" t="n">
        <v>136.4419140718298</v>
      </c>
      <c r="AC3" t="n">
        <v>123.4200892902801</v>
      </c>
      <c r="AD3" t="n">
        <v>99720.44636477446</v>
      </c>
      <c r="AE3" t="n">
        <v>136441.9140718298</v>
      </c>
      <c r="AF3" t="n">
        <v>5.769415113227692e-06</v>
      </c>
      <c r="AG3" t="n">
        <v>0.5179166666666667</v>
      </c>
      <c r="AH3" t="n">
        <v>123420.0892902801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8.425599999999999</v>
      </c>
      <c r="E4" t="n">
        <v>11.87</v>
      </c>
      <c r="F4" t="n">
        <v>8.6</v>
      </c>
      <c r="G4" t="n">
        <v>12.9</v>
      </c>
      <c r="H4" t="n">
        <v>0.2</v>
      </c>
      <c r="I4" t="n">
        <v>40</v>
      </c>
      <c r="J4" t="n">
        <v>133.88</v>
      </c>
      <c r="K4" t="n">
        <v>46.47</v>
      </c>
      <c r="L4" t="n">
        <v>1.5</v>
      </c>
      <c r="M4" t="n">
        <v>38</v>
      </c>
      <c r="N4" t="n">
        <v>20.91</v>
      </c>
      <c r="O4" t="n">
        <v>16746.01</v>
      </c>
      <c r="P4" t="n">
        <v>81.39</v>
      </c>
      <c r="Q4" t="n">
        <v>1324.11</v>
      </c>
      <c r="R4" t="n">
        <v>50.27</v>
      </c>
      <c r="S4" t="n">
        <v>27.17</v>
      </c>
      <c r="T4" t="n">
        <v>11621.45</v>
      </c>
      <c r="U4" t="n">
        <v>0.54</v>
      </c>
      <c r="V4" t="n">
        <v>0.91</v>
      </c>
      <c r="W4" t="n">
        <v>0.17</v>
      </c>
      <c r="X4" t="n">
        <v>0.75</v>
      </c>
      <c r="Y4" t="n">
        <v>1</v>
      </c>
      <c r="Z4" t="n">
        <v>10</v>
      </c>
      <c r="AA4" t="n">
        <v>90.82200222731123</v>
      </c>
      <c r="AB4" t="n">
        <v>124.2666702313098</v>
      </c>
      <c r="AC4" t="n">
        <v>112.4068336338333</v>
      </c>
      <c r="AD4" t="n">
        <v>90822.00222731123</v>
      </c>
      <c r="AE4" t="n">
        <v>124266.6702313098</v>
      </c>
      <c r="AF4" t="n">
        <v>6.041758927392085e-06</v>
      </c>
      <c r="AG4" t="n">
        <v>0.4945833333333333</v>
      </c>
      <c r="AH4" t="n">
        <v>112406.8336338333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8.550700000000001</v>
      </c>
      <c r="E5" t="n">
        <v>11.7</v>
      </c>
      <c r="F5" t="n">
        <v>8.59</v>
      </c>
      <c r="G5" t="n">
        <v>15.16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78.70999999999999</v>
      </c>
      <c r="Q5" t="n">
        <v>1324.18</v>
      </c>
      <c r="R5" t="n">
        <v>50.73</v>
      </c>
      <c r="S5" t="n">
        <v>27.17</v>
      </c>
      <c r="T5" t="n">
        <v>11881.84</v>
      </c>
      <c r="U5" t="n">
        <v>0.54</v>
      </c>
      <c r="V5" t="n">
        <v>0.91</v>
      </c>
      <c r="W5" t="n">
        <v>0.16</v>
      </c>
      <c r="X5" t="n">
        <v>0.74</v>
      </c>
      <c r="Y5" t="n">
        <v>1</v>
      </c>
      <c r="Z5" t="n">
        <v>10</v>
      </c>
      <c r="AA5" t="n">
        <v>87.76591527112448</v>
      </c>
      <c r="AB5" t="n">
        <v>120.0851972328162</v>
      </c>
      <c r="AC5" t="n">
        <v>108.6244345495803</v>
      </c>
      <c r="AD5" t="n">
        <v>87765.91527112448</v>
      </c>
      <c r="AE5" t="n">
        <v>120085.1972328162</v>
      </c>
      <c r="AF5" t="n">
        <v>6.131464591299315e-06</v>
      </c>
      <c r="AG5" t="n">
        <v>0.4875</v>
      </c>
      <c r="AH5" t="n">
        <v>108624.4345495803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8.8108</v>
      </c>
      <c r="E6" t="n">
        <v>11.35</v>
      </c>
      <c r="F6" t="n">
        <v>8.41</v>
      </c>
      <c r="G6" t="n">
        <v>18.02</v>
      </c>
      <c r="H6" t="n">
        <v>0.26</v>
      </c>
      <c r="I6" t="n">
        <v>28</v>
      </c>
      <c r="J6" t="n">
        <v>134.55</v>
      </c>
      <c r="K6" t="n">
        <v>46.47</v>
      </c>
      <c r="L6" t="n">
        <v>2</v>
      </c>
      <c r="M6" t="n">
        <v>26</v>
      </c>
      <c r="N6" t="n">
        <v>21.09</v>
      </c>
      <c r="O6" t="n">
        <v>16828.84</v>
      </c>
      <c r="P6" t="n">
        <v>74</v>
      </c>
      <c r="Q6" t="n">
        <v>1324.17</v>
      </c>
      <c r="R6" t="n">
        <v>44.44</v>
      </c>
      <c r="S6" t="n">
        <v>27.17</v>
      </c>
      <c r="T6" t="n">
        <v>8769.700000000001</v>
      </c>
      <c r="U6" t="n">
        <v>0.61</v>
      </c>
      <c r="V6" t="n">
        <v>0.93</v>
      </c>
      <c r="W6" t="n">
        <v>0.15</v>
      </c>
      <c r="X6" t="n">
        <v>0.55</v>
      </c>
      <c r="Y6" t="n">
        <v>1</v>
      </c>
      <c r="Z6" t="n">
        <v>10</v>
      </c>
      <c r="AA6" t="n">
        <v>81.64044659765388</v>
      </c>
      <c r="AB6" t="n">
        <v>111.7040607571723</v>
      </c>
      <c r="AC6" t="n">
        <v>101.0431819761704</v>
      </c>
      <c r="AD6" t="n">
        <v>81640.44659765388</v>
      </c>
      <c r="AE6" t="n">
        <v>111704.0607571723</v>
      </c>
      <c r="AF6" t="n">
        <v>6.317974928487726e-06</v>
      </c>
      <c r="AG6" t="n">
        <v>0.4729166666666667</v>
      </c>
      <c r="AH6" t="n">
        <v>101043.1819761704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8.972</v>
      </c>
      <c r="E7" t="n">
        <v>11.15</v>
      </c>
      <c r="F7" t="n">
        <v>8.31</v>
      </c>
      <c r="G7" t="n">
        <v>20.78</v>
      </c>
      <c r="H7" t="n">
        <v>0.29</v>
      </c>
      <c r="I7" t="n">
        <v>24</v>
      </c>
      <c r="J7" t="n">
        <v>134.89</v>
      </c>
      <c r="K7" t="n">
        <v>46.47</v>
      </c>
      <c r="L7" t="n">
        <v>2.25</v>
      </c>
      <c r="M7" t="n">
        <v>17</v>
      </c>
      <c r="N7" t="n">
        <v>21.17</v>
      </c>
      <c r="O7" t="n">
        <v>16870.25</v>
      </c>
      <c r="P7" t="n">
        <v>69.8</v>
      </c>
      <c r="Q7" t="n">
        <v>1323.99</v>
      </c>
      <c r="R7" t="n">
        <v>41.36</v>
      </c>
      <c r="S7" t="n">
        <v>27.17</v>
      </c>
      <c r="T7" t="n">
        <v>7246.96</v>
      </c>
      <c r="U7" t="n">
        <v>0.66</v>
      </c>
      <c r="V7" t="n">
        <v>0.9399999999999999</v>
      </c>
      <c r="W7" t="n">
        <v>0.15</v>
      </c>
      <c r="X7" t="n">
        <v>0.46</v>
      </c>
      <c r="Y7" t="n">
        <v>1</v>
      </c>
      <c r="Z7" t="n">
        <v>10</v>
      </c>
      <c r="AA7" t="n">
        <v>77.28922851526852</v>
      </c>
      <c r="AB7" t="n">
        <v>105.7505322146619</v>
      </c>
      <c r="AC7" t="n">
        <v>95.65784984192547</v>
      </c>
      <c r="AD7" t="n">
        <v>77289.22851526852</v>
      </c>
      <c r="AE7" t="n">
        <v>105750.5322146619</v>
      </c>
      <c r="AF7" t="n">
        <v>6.433566879101997e-06</v>
      </c>
      <c r="AG7" t="n">
        <v>0.4645833333333333</v>
      </c>
      <c r="AH7" t="n">
        <v>95657.84984192548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9.0296</v>
      </c>
      <c r="E8" t="n">
        <v>11.07</v>
      </c>
      <c r="F8" t="n">
        <v>8.300000000000001</v>
      </c>
      <c r="G8" t="n">
        <v>22.62</v>
      </c>
      <c r="H8" t="n">
        <v>0.33</v>
      </c>
      <c r="I8" t="n">
        <v>22</v>
      </c>
      <c r="J8" t="n">
        <v>135.22</v>
      </c>
      <c r="K8" t="n">
        <v>46.47</v>
      </c>
      <c r="L8" t="n">
        <v>2.5</v>
      </c>
      <c r="M8" t="n">
        <v>3</v>
      </c>
      <c r="N8" t="n">
        <v>21.26</v>
      </c>
      <c r="O8" t="n">
        <v>16911.68</v>
      </c>
      <c r="P8" t="n">
        <v>68.27</v>
      </c>
      <c r="Q8" t="n">
        <v>1324.19</v>
      </c>
      <c r="R8" t="n">
        <v>40.23</v>
      </c>
      <c r="S8" t="n">
        <v>27.17</v>
      </c>
      <c r="T8" t="n">
        <v>6692.13</v>
      </c>
      <c r="U8" t="n">
        <v>0.68</v>
      </c>
      <c r="V8" t="n">
        <v>0.9399999999999999</v>
      </c>
      <c r="W8" t="n">
        <v>0.17</v>
      </c>
      <c r="X8" t="n">
        <v>0.44</v>
      </c>
      <c r="Y8" t="n">
        <v>1</v>
      </c>
      <c r="Z8" t="n">
        <v>10</v>
      </c>
      <c r="AA8" t="n">
        <v>75.8414265128322</v>
      </c>
      <c r="AB8" t="n">
        <v>103.769585642413</v>
      </c>
      <c r="AC8" t="n">
        <v>93.86596203025545</v>
      </c>
      <c r="AD8" t="n">
        <v>75841.4265128322</v>
      </c>
      <c r="AE8" t="n">
        <v>103769.585642413</v>
      </c>
      <c r="AF8" t="n">
        <v>6.474870206368635e-06</v>
      </c>
      <c r="AG8" t="n">
        <v>0.46125</v>
      </c>
      <c r="AH8" t="n">
        <v>93865.96203025544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9.0237</v>
      </c>
      <c r="E9" t="n">
        <v>11.08</v>
      </c>
      <c r="F9" t="n">
        <v>8.300000000000001</v>
      </c>
      <c r="G9" t="n">
        <v>22.64</v>
      </c>
      <c r="H9" t="n">
        <v>0.36</v>
      </c>
      <c r="I9" t="n">
        <v>22</v>
      </c>
      <c r="J9" t="n">
        <v>135.56</v>
      </c>
      <c r="K9" t="n">
        <v>46.47</v>
      </c>
      <c r="L9" t="n">
        <v>2.75</v>
      </c>
      <c r="M9" t="n">
        <v>0</v>
      </c>
      <c r="N9" t="n">
        <v>21.34</v>
      </c>
      <c r="O9" t="n">
        <v>16953.14</v>
      </c>
      <c r="P9" t="n">
        <v>68.38</v>
      </c>
      <c r="Q9" t="n">
        <v>1324.05</v>
      </c>
      <c r="R9" t="n">
        <v>40.45</v>
      </c>
      <c r="S9" t="n">
        <v>27.17</v>
      </c>
      <c r="T9" t="n">
        <v>6802.86</v>
      </c>
      <c r="U9" t="n">
        <v>0.67</v>
      </c>
      <c r="V9" t="n">
        <v>0.9399999999999999</v>
      </c>
      <c r="W9" t="n">
        <v>0.17</v>
      </c>
      <c r="X9" t="n">
        <v>0.45</v>
      </c>
      <c r="Y9" t="n">
        <v>1</v>
      </c>
      <c r="Z9" t="n">
        <v>10</v>
      </c>
      <c r="AA9" t="n">
        <v>75.95780892798116</v>
      </c>
      <c r="AB9" t="n">
        <v>103.9288251972495</v>
      </c>
      <c r="AC9" t="n">
        <v>94.01000398547252</v>
      </c>
      <c r="AD9" t="n">
        <v>75957.80892798117</v>
      </c>
      <c r="AE9" t="n">
        <v>103928.8251972495</v>
      </c>
      <c r="AF9" t="n">
        <v>6.47063948361042e-06</v>
      </c>
      <c r="AG9" t="n">
        <v>0.4616666666666667</v>
      </c>
      <c r="AH9" t="n">
        <v>94010.00398547252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5.2677</v>
      </c>
      <c r="E2" t="n">
        <v>18.98</v>
      </c>
      <c r="F2" t="n">
        <v>10.31</v>
      </c>
      <c r="G2" t="n">
        <v>5.16</v>
      </c>
      <c r="H2" t="n">
        <v>0.07000000000000001</v>
      </c>
      <c r="I2" t="n">
        <v>120</v>
      </c>
      <c r="J2" t="n">
        <v>252.85</v>
      </c>
      <c r="K2" t="n">
        <v>59.19</v>
      </c>
      <c r="L2" t="n">
        <v>1</v>
      </c>
      <c r="M2" t="n">
        <v>118</v>
      </c>
      <c r="N2" t="n">
        <v>62.65</v>
      </c>
      <c r="O2" t="n">
        <v>31418.63</v>
      </c>
      <c r="P2" t="n">
        <v>165.76</v>
      </c>
      <c r="Q2" t="n">
        <v>1324.56</v>
      </c>
      <c r="R2" t="n">
        <v>103.97</v>
      </c>
      <c r="S2" t="n">
        <v>27.17</v>
      </c>
      <c r="T2" t="n">
        <v>38074.16</v>
      </c>
      <c r="U2" t="n">
        <v>0.26</v>
      </c>
      <c r="V2" t="n">
        <v>0.76</v>
      </c>
      <c r="W2" t="n">
        <v>0.3</v>
      </c>
      <c r="X2" t="n">
        <v>2.46</v>
      </c>
      <c r="Y2" t="n">
        <v>1</v>
      </c>
      <c r="Z2" t="n">
        <v>10</v>
      </c>
      <c r="AA2" t="n">
        <v>262.7399012049951</v>
      </c>
      <c r="AB2" t="n">
        <v>359.492324095046</v>
      </c>
      <c r="AC2" t="n">
        <v>325.1828812340598</v>
      </c>
      <c r="AD2" t="n">
        <v>262739.9012049951</v>
      </c>
      <c r="AE2" t="n">
        <v>359492.324095046</v>
      </c>
      <c r="AF2" t="n">
        <v>2.855996810834267e-06</v>
      </c>
      <c r="AG2" t="n">
        <v>0.7908333333333334</v>
      </c>
      <c r="AH2" t="n">
        <v>325182.8812340598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5.9222</v>
      </c>
      <c r="E3" t="n">
        <v>16.89</v>
      </c>
      <c r="F3" t="n">
        <v>9.68</v>
      </c>
      <c r="G3" t="n">
        <v>6.45</v>
      </c>
      <c r="H3" t="n">
        <v>0.09</v>
      </c>
      <c r="I3" t="n">
        <v>90</v>
      </c>
      <c r="J3" t="n">
        <v>253.3</v>
      </c>
      <c r="K3" t="n">
        <v>59.19</v>
      </c>
      <c r="L3" t="n">
        <v>1.25</v>
      </c>
      <c r="M3" t="n">
        <v>88</v>
      </c>
      <c r="N3" t="n">
        <v>62.86</v>
      </c>
      <c r="O3" t="n">
        <v>31474.5</v>
      </c>
      <c r="P3" t="n">
        <v>154.33</v>
      </c>
      <c r="Q3" t="n">
        <v>1324.46</v>
      </c>
      <c r="R3" t="n">
        <v>84.31999999999999</v>
      </c>
      <c r="S3" t="n">
        <v>27.17</v>
      </c>
      <c r="T3" t="n">
        <v>28398.23</v>
      </c>
      <c r="U3" t="n">
        <v>0.32</v>
      </c>
      <c r="V3" t="n">
        <v>0.8100000000000001</v>
      </c>
      <c r="W3" t="n">
        <v>0.25</v>
      </c>
      <c r="X3" t="n">
        <v>1.82</v>
      </c>
      <c r="Y3" t="n">
        <v>1</v>
      </c>
      <c r="Z3" t="n">
        <v>10</v>
      </c>
      <c r="AA3" t="n">
        <v>218.8290077853075</v>
      </c>
      <c r="AB3" t="n">
        <v>299.4115025061933</v>
      </c>
      <c r="AC3" t="n">
        <v>270.8360889337736</v>
      </c>
      <c r="AD3" t="n">
        <v>218829.0077853075</v>
      </c>
      <c r="AE3" t="n">
        <v>299411.5025061933</v>
      </c>
      <c r="AF3" t="n">
        <v>3.210848057619587e-06</v>
      </c>
      <c r="AG3" t="n">
        <v>0.70375</v>
      </c>
      <c r="AH3" t="n">
        <v>270836.0889337736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6.3955</v>
      </c>
      <c r="E4" t="n">
        <v>15.64</v>
      </c>
      <c r="F4" t="n">
        <v>9.31</v>
      </c>
      <c r="G4" t="n">
        <v>7.76</v>
      </c>
      <c r="H4" t="n">
        <v>0.11</v>
      </c>
      <c r="I4" t="n">
        <v>72</v>
      </c>
      <c r="J4" t="n">
        <v>253.75</v>
      </c>
      <c r="K4" t="n">
        <v>59.19</v>
      </c>
      <c r="L4" t="n">
        <v>1.5</v>
      </c>
      <c r="M4" t="n">
        <v>70</v>
      </c>
      <c r="N4" t="n">
        <v>63.06</v>
      </c>
      <c r="O4" t="n">
        <v>31530.44</v>
      </c>
      <c r="P4" t="n">
        <v>147.12</v>
      </c>
      <c r="Q4" t="n">
        <v>1324.11</v>
      </c>
      <c r="R4" t="n">
        <v>72.84999999999999</v>
      </c>
      <c r="S4" t="n">
        <v>27.17</v>
      </c>
      <c r="T4" t="n">
        <v>22754.2</v>
      </c>
      <c r="U4" t="n">
        <v>0.37</v>
      </c>
      <c r="V4" t="n">
        <v>0.84</v>
      </c>
      <c r="W4" t="n">
        <v>0.22</v>
      </c>
      <c r="X4" t="n">
        <v>1.46</v>
      </c>
      <c r="Y4" t="n">
        <v>1</v>
      </c>
      <c r="Z4" t="n">
        <v>10</v>
      </c>
      <c r="AA4" t="n">
        <v>194.1357515092282</v>
      </c>
      <c r="AB4" t="n">
        <v>265.6250998796968</v>
      </c>
      <c r="AC4" t="n">
        <v>240.2742131544254</v>
      </c>
      <c r="AD4" t="n">
        <v>194135.7515092282</v>
      </c>
      <c r="AE4" t="n">
        <v>265625.0998796968</v>
      </c>
      <c r="AF4" t="n">
        <v>3.467457828595128e-06</v>
      </c>
      <c r="AG4" t="n">
        <v>0.6516666666666667</v>
      </c>
      <c r="AH4" t="n">
        <v>240274.2131544254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6.7972</v>
      </c>
      <c r="E5" t="n">
        <v>14.71</v>
      </c>
      <c r="F5" t="n">
        <v>9.02</v>
      </c>
      <c r="G5" t="n">
        <v>9.18</v>
      </c>
      <c r="H5" t="n">
        <v>0.12</v>
      </c>
      <c r="I5" t="n">
        <v>59</v>
      </c>
      <c r="J5" t="n">
        <v>254.21</v>
      </c>
      <c r="K5" t="n">
        <v>59.19</v>
      </c>
      <c r="L5" t="n">
        <v>1.75</v>
      </c>
      <c r="M5" t="n">
        <v>57</v>
      </c>
      <c r="N5" t="n">
        <v>63.26</v>
      </c>
      <c r="O5" t="n">
        <v>31586.46</v>
      </c>
      <c r="P5" t="n">
        <v>141.45</v>
      </c>
      <c r="Q5" t="n">
        <v>1324.15</v>
      </c>
      <c r="R5" t="n">
        <v>63.75</v>
      </c>
      <c r="S5" t="n">
        <v>27.17</v>
      </c>
      <c r="T5" t="n">
        <v>18266.29</v>
      </c>
      <c r="U5" t="n">
        <v>0.43</v>
      </c>
      <c r="V5" t="n">
        <v>0.87</v>
      </c>
      <c r="W5" t="n">
        <v>0.2</v>
      </c>
      <c r="X5" t="n">
        <v>1.17</v>
      </c>
      <c r="Y5" t="n">
        <v>1</v>
      </c>
      <c r="Z5" t="n">
        <v>10</v>
      </c>
      <c r="AA5" t="n">
        <v>176.3825826900075</v>
      </c>
      <c r="AB5" t="n">
        <v>241.3344310867195</v>
      </c>
      <c r="AC5" t="n">
        <v>218.3018116988743</v>
      </c>
      <c r="AD5" t="n">
        <v>176382.5826900075</v>
      </c>
      <c r="AE5" t="n">
        <v>241334.4310867195</v>
      </c>
      <c r="AF5" t="n">
        <v>3.685248120166805e-06</v>
      </c>
      <c r="AG5" t="n">
        <v>0.6129166666666667</v>
      </c>
      <c r="AH5" t="n">
        <v>218301.8116988743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7.0599</v>
      </c>
      <c r="E6" t="n">
        <v>14.16</v>
      </c>
      <c r="F6" t="n">
        <v>8.869999999999999</v>
      </c>
      <c r="G6" t="n">
        <v>10.43</v>
      </c>
      <c r="H6" t="n">
        <v>0.14</v>
      </c>
      <c r="I6" t="n">
        <v>51</v>
      </c>
      <c r="J6" t="n">
        <v>254.66</v>
      </c>
      <c r="K6" t="n">
        <v>59.19</v>
      </c>
      <c r="L6" t="n">
        <v>2</v>
      </c>
      <c r="M6" t="n">
        <v>49</v>
      </c>
      <c r="N6" t="n">
        <v>63.47</v>
      </c>
      <c r="O6" t="n">
        <v>31642.55</v>
      </c>
      <c r="P6" t="n">
        <v>137.82</v>
      </c>
      <c r="Q6" t="n">
        <v>1324.24</v>
      </c>
      <c r="R6" t="n">
        <v>58.67</v>
      </c>
      <c r="S6" t="n">
        <v>27.17</v>
      </c>
      <c r="T6" t="n">
        <v>15767.24</v>
      </c>
      <c r="U6" t="n">
        <v>0.46</v>
      </c>
      <c r="V6" t="n">
        <v>0.88</v>
      </c>
      <c r="W6" t="n">
        <v>0.19</v>
      </c>
      <c r="X6" t="n">
        <v>1.01</v>
      </c>
      <c r="Y6" t="n">
        <v>1</v>
      </c>
      <c r="Z6" t="n">
        <v>10</v>
      </c>
      <c r="AA6" t="n">
        <v>166.1628498515733</v>
      </c>
      <c r="AB6" t="n">
        <v>227.3513417543883</v>
      </c>
      <c r="AC6" t="n">
        <v>205.6532487870271</v>
      </c>
      <c r="AD6" t="n">
        <v>166162.8498515733</v>
      </c>
      <c r="AE6" t="n">
        <v>227351.3417543883</v>
      </c>
      <c r="AF6" t="n">
        <v>3.827676573230981e-06</v>
      </c>
      <c r="AG6" t="n">
        <v>0.59</v>
      </c>
      <c r="AH6" t="n">
        <v>205653.2487870271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7.32</v>
      </c>
      <c r="E7" t="n">
        <v>13.66</v>
      </c>
      <c r="F7" t="n">
        <v>8.710000000000001</v>
      </c>
      <c r="G7" t="n">
        <v>11.87</v>
      </c>
      <c r="H7" t="n">
        <v>0.16</v>
      </c>
      <c r="I7" t="n">
        <v>44</v>
      </c>
      <c r="J7" t="n">
        <v>255.12</v>
      </c>
      <c r="K7" t="n">
        <v>59.19</v>
      </c>
      <c r="L7" t="n">
        <v>2.25</v>
      </c>
      <c r="M7" t="n">
        <v>42</v>
      </c>
      <c r="N7" t="n">
        <v>63.67</v>
      </c>
      <c r="O7" t="n">
        <v>31698.72</v>
      </c>
      <c r="P7" t="n">
        <v>134.17</v>
      </c>
      <c r="Q7" t="n">
        <v>1324.01</v>
      </c>
      <c r="R7" t="n">
        <v>53.71</v>
      </c>
      <c r="S7" t="n">
        <v>27.17</v>
      </c>
      <c r="T7" t="n">
        <v>13321.86</v>
      </c>
      <c r="U7" t="n">
        <v>0.51</v>
      </c>
      <c r="V7" t="n">
        <v>0.9</v>
      </c>
      <c r="W7" t="n">
        <v>0.18</v>
      </c>
      <c r="X7" t="n">
        <v>0.85</v>
      </c>
      <c r="Y7" t="n">
        <v>1</v>
      </c>
      <c r="Z7" t="n">
        <v>10</v>
      </c>
      <c r="AA7" t="n">
        <v>156.6614260109212</v>
      </c>
      <c r="AB7" t="n">
        <v>214.3510744823786</v>
      </c>
      <c r="AC7" t="n">
        <v>193.8937087774643</v>
      </c>
      <c r="AD7" t="n">
        <v>156661.4260109212</v>
      </c>
      <c r="AE7" t="n">
        <v>214351.0744823786</v>
      </c>
      <c r="AF7" t="n">
        <v>3.968695380395018e-06</v>
      </c>
      <c r="AG7" t="n">
        <v>0.5691666666666667</v>
      </c>
      <c r="AH7" t="n">
        <v>193893.7087774643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7.5226</v>
      </c>
      <c r="E8" t="n">
        <v>13.29</v>
      </c>
      <c r="F8" t="n">
        <v>8.58</v>
      </c>
      <c r="G8" t="n">
        <v>13.2</v>
      </c>
      <c r="H8" t="n">
        <v>0.17</v>
      </c>
      <c r="I8" t="n">
        <v>39</v>
      </c>
      <c r="J8" t="n">
        <v>255.57</v>
      </c>
      <c r="K8" t="n">
        <v>59.19</v>
      </c>
      <c r="L8" t="n">
        <v>2.5</v>
      </c>
      <c r="M8" t="n">
        <v>37</v>
      </c>
      <c r="N8" t="n">
        <v>63.88</v>
      </c>
      <c r="O8" t="n">
        <v>31754.97</v>
      </c>
      <c r="P8" t="n">
        <v>131.03</v>
      </c>
      <c r="Q8" t="n">
        <v>1324.01</v>
      </c>
      <c r="R8" t="n">
        <v>49.78</v>
      </c>
      <c r="S8" t="n">
        <v>27.17</v>
      </c>
      <c r="T8" t="n">
        <v>11385.36</v>
      </c>
      <c r="U8" t="n">
        <v>0.55</v>
      </c>
      <c r="V8" t="n">
        <v>0.91</v>
      </c>
      <c r="W8" t="n">
        <v>0.17</v>
      </c>
      <c r="X8" t="n">
        <v>0.73</v>
      </c>
      <c r="Y8" t="n">
        <v>1</v>
      </c>
      <c r="Z8" t="n">
        <v>10</v>
      </c>
      <c r="AA8" t="n">
        <v>149.4689163439434</v>
      </c>
      <c r="AB8" t="n">
        <v>204.5099654448927</v>
      </c>
      <c r="AC8" t="n">
        <v>184.9918213744296</v>
      </c>
      <c r="AD8" t="n">
        <v>149468.9163439434</v>
      </c>
      <c r="AE8" t="n">
        <v>204509.9654448927</v>
      </c>
      <c r="AF8" t="n">
        <v>4.078539326305951e-06</v>
      </c>
      <c r="AG8" t="n">
        <v>0.55375</v>
      </c>
      <c r="AH8" t="n">
        <v>184991.8213744296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7.6756</v>
      </c>
      <c r="E9" t="n">
        <v>13.03</v>
      </c>
      <c r="F9" t="n">
        <v>8.51</v>
      </c>
      <c r="G9" t="n">
        <v>14.59</v>
      </c>
      <c r="H9" t="n">
        <v>0.19</v>
      </c>
      <c r="I9" t="n">
        <v>35</v>
      </c>
      <c r="J9" t="n">
        <v>256.03</v>
      </c>
      <c r="K9" t="n">
        <v>59.19</v>
      </c>
      <c r="L9" t="n">
        <v>2.75</v>
      </c>
      <c r="M9" t="n">
        <v>33</v>
      </c>
      <c r="N9" t="n">
        <v>64.09</v>
      </c>
      <c r="O9" t="n">
        <v>31811.29</v>
      </c>
      <c r="P9" t="n">
        <v>128.68</v>
      </c>
      <c r="Q9" t="n">
        <v>1324.27</v>
      </c>
      <c r="R9" t="n">
        <v>48.38</v>
      </c>
      <c r="S9" t="n">
        <v>27.17</v>
      </c>
      <c r="T9" t="n">
        <v>10703.23</v>
      </c>
      <c r="U9" t="n">
        <v>0.5600000000000001</v>
      </c>
      <c r="V9" t="n">
        <v>0.92</v>
      </c>
      <c r="W9" t="n">
        <v>0.14</v>
      </c>
      <c r="X9" t="n">
        <v>0.66</v>
      </c>
      <c r="Y9" t="n">
        <v>1</v>
      </c>
      <c r="Z9" t="n">
        <v>10</v>
      </c>
      <c r="AA9" t="n">
        <v>144.4616393964826</v>
      </c>
      <c r="AB9" t="n">
        <v>197.658788219912</v>
      </c>
      <c r="AC9" t="n">
        <v>178.7945108881112</v>
      </c>
      <c r="AD9" t="n">
        <v>144461.6393964826</v>
      </c>
      <c r="AE9" t="n">
        <v>197658.788219912</v>
      </c>
      <c r="AF9" t="n">
        <v>4.161491565814208e-06</v>
      </c>
      <c r="AG9" t="n">
        <v>0.5429166666666666</v>
      </c>
      <c r="AH9" t="n">
        <v>178794.5108881112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7.763</v>
      </c>
      <c r="E10" t="n">
        <v>12.88</v>
      </c>
      <c r="F10" t="n">
        <v>8.51</v>
      </c>
      <c r="G10" t="n">
        <v>15.96</v>
      </c>
      <c r="H10" t="n">
        <v>0.21</v>
      </c>
      <c r="I10" t="n">
        <v>32</v>
      </c>
      <c r="J10" t="n">
        <v>256.49</v>
      </c>
      <c r="K10" t="n">
        <v>59.19</v>
      </c>
      <c r="L10" t="n">
        <v>3</v>
      </c>
      <c r="M10" t="n">
        <v>30</v>
      </c>
      <c r="N10" t="n">
        <v>64.29000000000001</v>
      </c>
      <c r="O10" t="n">
        <v>31867.69</v>
      </c>
      <c r="P10" t="n">
        <v>127.83</v>
      </c>
      <c r="Q10" t="n">
        <v>1324.11</v>
      </c>
      <c r="R10" t="n">
        <v>47.87</v>
      </c>
      <c r="S10" t="n">
        <v>27.17</v>
      </c>
      <c r="T10" t="n">
        <v>10465.41</v>
      </c>
      <c r="U10" t="n">
        <v>0.57</v>
      </c>
      <c r="V10" t="n">
        <v>0.92</v>
      </c>
      <c r="W10" t="n">
        <v>0.16</v>
      </c>
      <c r="X10" t="n">
        <v>0.66</v>
      </c>
      <c r="Y10" t="n">
        <v>1</v>
      </c>
      <c r="Z10" t="n">
        <v>10</v>
      </c>
      <c r="AA10" t="n">
        <v>142.2500796770941</v>
      </c>
      <c r="AB10" t="n">
        <v>194.6328346447173</v>
      </c>
      <c r="AC10" t="n">
        <v>176.0573500751796</v>
      </c>
      <c r="AD10" t="n">
        <v>142250.0796770941</v>
      </c>
      <c r="AE10" t="n">
        <v>194632.8346447173</v>
      </c>
      <c r="AF10" t="n">
        <v>4.208877354918924e-06</v>
      </c>
      <c r="AG10" t="n">
        <v>0.5366666666666667</v>
      </c>
      <c r="AH10" t="n">
        <v>176057.3500751796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7.9025</v>
      </c>
      <c r="E11" t="n">
        <v>12.65</v>
      </c>
      <c r="F11" t="n">
        <v>8.43</v>
      </c>
      <c r="G11" t="n">
        <v>17.44</v>
      </c>
      <c r="H11" t="n">
        <v>0.23</v>
      </c>
      <c r="I11" t="n">
        <v>29</v>
      </c>
      <c r="J11" t="n">
        <v>256.95</v>
      </c>
      <c r="K11" t="n">
        <v>59.19</v>
      </c>
      <c r="L11" t="n">
        <v>3.25</v>
      </c>
      <c r="M11" t="n">
        <v>27</v>
      </c>
      <c r="N11" t="n">
        <v>64.5</v>
      </c>
      <c r="O11" t="n">
        <v>31924.29</v>
      </c>
      <c r="P11" t="n">
        <v>125.24</v>
      </c>
      <c r="Q11" t="n">
        <v>1324.24</v>
      </c>
      <c r="R11" t="n">
        <v>45.42</v>
      </c>
      <c r="S11" t="n">
        <v>27.17</v>
      </c>
      <c r="T11" t="n">
        <v>9252.49</v>
      </c>
      <c r="U11" t="n">
        <v>0.6</v>
      </c>
      <c r="V11" t="n">
        <v>0.93</v>
      </c>
      <c r="W11" t="n">
        <v>0.15</v>
      </c>
      <c r="X11" t="n">
        <v>0.58</v>
      </c>
      <c r="Y11" t="n">
        <v>1</v>
      </c>
      <c r="Z11" t="n">
        <v>10</v>
      </c>
      <c r="AA11" t="n">
        <v>137.5457693545411</v>
      </c>
      <c r="AB11" t="n">
        <v>188.1961897218795</v>
      </c>
      <c r="AC11" t="n">
        <v>170.2350095098875</v>
      </c>
      <c r="AD11" t="n">
        <v>137545.7693545411</v>
      </c>
      <c r="AE11" t="n">
        <v>188196.1897218795</v>
      </c>
      <c r="AF11" t="n">
        <v>4.284510279176451e-06</v>
      </c>
      <c r="AG11" t="n">
        <v>0.5270833333333333</v>
      </c>
      <c r="AH11" t="n">
        <v>170235.0095098875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7.9895</v>
      </c>
      <c r="E12" t="n">
        <v>12.52</v>
      </c>
      <c r="F12" t="n">
        <v>8.390000000000001</v>
      </c>
      <c r="G12" t="n">
        <v>18.65</v>
      </c>
      <c r="H12" t="n">
        <v>0.24</v>
      </c>
      <c r="I12" t="n">
        <v>27</v>
      </c>
      <c r="J12" t="n">
        <v>257.41</v>
      </c>
      <c r="K12" t="n">
        <v>59.19</v>
      </c>
      <c r="L12" t="n">
        <v>3.5</v>
      </c>
      <c r="M12" t="n">
        <v>25</v>
      </c>
      <c r="N12" t="n">
        <v>64.70999999999999</v>
      </c>
      <c r="O12" t="n">
        <v>31980.84</v>
      </c>
      <c r="P12" t="n">
        <v>123.7</v>
      </c>
      <c r="Q12" t="n">
        <v>1324.08</v>
      </c>
      <c r="R12" t="n">
        <v>44.1</v>
      </c>
      <c r="S12" t="n">
        <v>27.17</v>
      </c>
      <c r="T12" t="n">
        <v>8602.25</v>
      </c>
      <c r="U12" t="n">
        <v>0.62</v>
      </c>
      <c r="V12" t="n">
        <v>0.93</v>
      </c>
      <c r="W12" t="n">
        <v>0.15</v>
      </c>
      <c r="X12" t="n">
        <v>0.54</v>
      </c>
      <c r="Y12" t="n">
        <v>1</v>
      </c>
      <c r="Z12" t="n">
        <v>10</v>
      </c>
      <c r="AA12" t="n">
        <v>134.8024677542202</v>
      </c>
      <c r="AB12" t="n">
        <v>184.4426834463972</v>
      </c>
      <c r="AC12" t="n">
        <v>166.839732605257</v>
      </c>
      <c r="AD12" t="n">
        <v>134802.4677542202</v>
      </c>
      <c r="AE12" t="n">
        <v>184442.6834463972</v>
      </c>
      <c r="AF12" t="n">
        <v>4.331679199681147e-06</v>
      </c>
      <c r="AG12" t="n">
        <v>0.5216666666666666</v>
      </c>
      <c r="AH12" t="n">
        <v>166839.732605257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8.082100000000001</v>
      </c>
      <c r="E13" t="n">
        <v>12.37</v>
      </c>
      <c r="F13" t="n">
        <v>8.35</v>
      </c>
      <c r="G13" t="n">
        <v>20.03</v>
      </c>
      <c r="H13" t="n">
        <v>0.26</v>
      </c>
      <c r="I13" t="n">
        <v>25</v>
      </c>
      <c r="J13" t="n">
        <v>257.86</v>
      </c>
      <c r="K13" t="n">
        <v>59.19</v>
      </c>
      <c r="L13" t="n">
        <v>3.75</v>
      </c>
      <c r="M13" t="n">
        <v>23</v>
      </c>
      <c r="N13" t="n">
        <v>64.92</v>
      </c>
      <c r="O13" t="n">
        <v>32037.48</v>
      </c>
      <c r="P13" t="n">
        <v>121.56</v>
      </c>
      <c r="Q13" t="n">
        <v>1324.08</v>
      </c>
      <c r="R13" t="n">
        <v>42.65</v>
      </c>
      <c r="S13" t="n">
        <v>27.17</v>
      </c>
      <c r="T13" t="n">
        <v>7890.15</v>
      </c>
      <c r="U13" t="n">
        <v>0.64</v>
      </c>
      <c r="V13" t="n">
        <v>0.9399999999999999</v>
      </c>
      <c r="W13" t="n">
        <v>0.15</v>
      </c>
      <c r="X13" t="n">
        <v>0.49</v>
      </c>
      <c r="Y13" t="n">
        <v>1</v>
      </c>
      <c r="Z13" t="n">
        <v>10</v>
      </c>
      <c r="AA13" t="n">
        <v>131.6176475774586</v>
      </c>
      <c r="AB13" t="n">
        <v>180.0850719762043</v>
      </c>
      <c r="AC13" t="n">
        <v>162.8980054578317</v>
      </c>
      <c r="AD13" t="n">
        <v>131617.6475774586</v>
      </c>
      <c r="AE13" t="n">
        <v>180085.0719762043</v>
      </c>
      <c r="AF13" t="n">
        <v>4.381884280586143e-06</v>
      </c>
      <c r="AG13" t="n">
        <v>0.5154166666666666</v>
      </c>
      <c r="AH13" t="n">
        <v>162898.0054578318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8.177199999999999</v>
      </c>
      <c r="E14" t="n">
        <v>12.23</v>
      </c>
      <c r="F14" t="n">
        <v>8.300000000000001</v>
      </c>
      <c r="G14" t="n">
        <v>21.65</v>
      </c>
      <c r="H14" t="n">
        <v>0.28</v>
      </c>
      <c r="I14" t="n">
        <v>23</v>
      </c>
      <c r="J14" t="n">
        <v>258.32</v>
      </c>
      <c r="K14" t="n">
        <v>59.19</v>
      </c>
      <c r="L14" t="n">
        <v>4</v>
      </c>
      <c r="M14" t="n">
        <v>21</v>
      </c>
      <c r="N14" t="n">
        <v>65.13</v>
      </c>
      <c r="O14" t="n">
        <v>32094.19</v>
      </c>
      <c r="P14" t="n">
        <v>119.66</v>
      </c>
      <c r="Q14" t="n">
        <v>1324</v>
      </c>
      <c r="R14" t="n">
        <v>41.16</v>
      </c>
      <c r="S14" t="n">
        <v>27.17</v>
      </c>
      <c r="T14" t="n">
        <v>7153.8</v>
      </c>
      <c r="U14" t="n">
        <v>0.66</v>
      </c>
      <c r="V14" t="n">
        <v>0.9399999999999999</v>
      </c>
      <c r="W14" t="n">
        <v>0.15</v>
      </c>
      <c r="X14" t="n">
        <v>0.45</v>
      </c>
      <c r="Y14" t="n">
        <v>1</v>
      </c>
      <c r="Z14" t="n">
        <v>10</v>
      </c>
      <c r="AA14" t="n">
        <v>128.5783310860226</v>
      </c>
      <c r="AB14" t="n">
        <v>175.9265450674433</v>
      </c>
      <c r="AC14" t="n">
        <v>159.1363625207124</v>
      </c>
      <c r="AD14" t="n">
        <v>128578.3310860226</v>
      </c>
      <c r="AE14" t="n">
        <v>175926.5450674433</v>
      </c>
      <c r="AF14" t="n">
        <v>4.433444790241275e-06</v>
      </c>
      <c r="AG14" t="n">
        <v>0.5095833333333334</v>
      </c>
      <c r="AH14" t="n">
        <v>159136.3625207124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8.274699999999999</v>
      </c>
      <c r="E15" t="n">
        <v>12.08</v>
      </c>
      <c r="F15" t="n">
        <v>8.25</v>
      </c>
      <c r="G15" t="n">
        <v>23.58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117.53</v>
      </c>
      <c r="Q15" t="n">
        <v>1324.18</v>
      </c>
      <c r="R15" t="n">
        <v>39.62</v>
      </c>
      <c r="S15" t="n">
        <v>27.17</v>
      </c>
      <c r="T15" t="n">
        <v>6391.75</v>
      </c>
      <c r="U15" t="n">
        <v>0.6899999999999999</v>
      </c>
      <c r="V15" t="n">
        <v>0.95</v>
      </c>
      <c r="W15" t="n">
        <v>0.14</v>
      </c>
      <c r="X15" t="n">
        <v>0.4</v>
      </c>
      <c r="Y15" t="n">
        <v>1</v>
      </c>
      <c r="Z15" t="n">
        <v>10</v>
      </c>
      <c r="AA15" t="n">
        <v>125.4175368644202</v>
      </c>
      <c r="AB15" t="n">
        <v>171.6018069690496</v>
      </c>
      <c r="AC15" t="n">
        <v>155.2243713566199</v>
      </c>
      <c r="AD15" t="n">
        <v>125417.5368644202</v>
      </c>
      <c r="AE15" t="n">
        <v>171601.8069690496</v>
      </c>
      <c r="AF15" t="n">
        <v>4.486306511496537e-06</v>
      </c>
      <c r="AG15" t="n">
        <v>0.5033333333333333</v>
      </c>
      <c r="AH15" t="n">
        <v>155224.3713566199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8.325799999999999</v>
      </c>
      <c r="E16" t="n">
        <v>12.01</v>
      </c>
      <c r="F16" t="n">
        <v>8.23</v>
      </c>
      <c r="G16" t="n">
        <v>24.68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115.87</v>
      </c>
      <c r="Q16" t="n">
        <v>1324</v>
      </c>
      <c r="R16" t="n">
        <v>38.93</v>
      </c>
      <c r="S16" t="n">
        <v>27.17</v>
      </c>
      <c r="T16" t="n">
        <v>6052.68</v>
      </c>
      <c r="U16" t="n">
        <v>0.7</v>
      </c>
      <c r="V16" t="n">
        <v>0.95</v>
      </c>
      <c r="W16" t="n">
        <v>0.14</v>
      </c>
      <c r="X16" t="n">
        <v>0.37</v>
      </c>
      <c r="Y16" t="n">
        <v>1</v>
      </c>
      <c r="Z16" t="n">
        <v>10</v>
      </c>
      <c r="AA16" t="n">
        <v>123.4695984381433</v>
      </c>
      <c r="AB16" t="n">
        <v>168.9365516772405</v>
      </c>
      <c r="AC16" t="n">
        <v>152.813484289151</v>
      </c>
      <c r="AD16" t="n">
        <v>123469.5984381433</v>
      </c>
      <c r="AE16" t="n">
        <v>168936.5516772405</v>
      </c>
      <c r="AF16" t="n">
        <v>4.514011475149294e-06</v>
      </c>
      <c r="AG16" t="n">
        <v>0.5004166666666666</v>
      </c>
      <c r="AH16" t="n">
        <v>152813.484289151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8.475199999999999</v>
      </c>
      <c r="E17" t="n">
        <v>11.8</v>
      </c>
      <c r="F17" t="n">
        <v>8.109999999999999</v>
      </c>
      <c r="G17" t="n">
        <v>27.05</v>
      </c>
      <c r="H17" t="n">
        <v>0.33</v>
      </c>
      <c r="I17" t="n">
        <v>18</v>
      </c>
      <c r="J17" t="n">
        <v>259.71</v>
      </c>
      <c r="K17" t="n">
        <v>59.19</v>
      </c>
      <c r="L17" t="n">
        <v>4.75</v>
      </c>
      <c r="M17" t="n">
        <v>16</v>
      </c>
      <c r="N17" t="n">
        <v>65.76000000000001</v>
      </c>
      <c r="O17" t="n">
        <v>32264.79</v>
      </c>
      <c r="P17" t="n">
        <v>112.41</v>
      </c>
      <c r="Q17" t="n">
        <v>1324.09</v>
      </c>
      <c r="R17" t="n">
        <v>35.17</v>
      </c>
      <c r="S17" t="n">
        <v>27.17</v>
      </c>
      <c r="T17" t="n">
        <v>4181.59</v>
      </c>
      <c r="U17" t="n">
        <v>0.77</v>
      </c>
      <c r="V17" t="n">
        <v>0.96</v>
      </c>
      <c r="W17" t="n">
        <v>0.13</v>
      </c>
      <c r="X17" t="n">
        <v>0.26</v>
      </c>
      <c r="Y17" t="n">
        <v>1</v>
      </c>
      <c r="Z17" t="n">
        <v>10</v>
      </c>
      <c r="AA17" t="n">
        <v>118.3916047918764</v>
      </c>
      <c r="AB17" t="n">
        <v>161.9886167451529</v>
      </c>
      <c r="AC17" t="n">
        <v>146.5286505154917</v>
      </c>
      <c r="AD17" t="n">
        <v>118391.6047918764</v>
      </c>
      <c r="AE17" t="n">
        <v>161988.6167451529</v>
      </c>
      <c r="AF17" t="n">
        <v>4.595011897257357e-06</v>
      </c>
      <c r="AG17" t="n">
        <v>0.4916666666666667</v>
      </c>
      <c r="AH17" t="n">
        <v>146528.6505154917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8.404500000000001</v>
      </c>
      <c r="E18" t="n">
        <v>11.9</v>
      </c>
      <c r="F18" t="n">
        <v>8.210000000000001</v>
      </c>
      <c r="G18" t="n">
        <v>27.38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113.1</v>
      </c>
      <c r="Q18" t="n">
        <v>1324.04</v>
      </c>
      <c r="R18" t="n">
        <v>38.65</v>
      </c>
      <c r="S18" t="n">
        <v>27.17</v>
      </c>
      <c r="T18" t="n">
        <v>5923.78</v>
      </c>
      <c r="U18" t="n">
        <v>0.7</v>
      </c>
      <c r="V18" t="n">
        <v>0.95</v>
      </c>
      <c r="W18" t="n">
        <v>0.13</v>
      </c>
      <c r="X18" t="n">
        <v>0.36</v>
      </c>
      <c r="Y18" t="n">
        <v>1</v>
      </c>
      <c r="Z18" t="n">
        <v>10</v>
      </c>
      <c r="AA18" t="n">
        <v>120.3289108297545</v>
      </c>
      <c r="AB18" t="n">
        <v>164.6393243340868</v>
      </c>
      <c r="AC18" t="n">
        <v>148.9263782924301</v>
      </c>
      <c r="AD18" t="n">
        <v>120328.9108297545</v>
      </c>
      <c r="AE18" t="n">
        <v>164639.3243340868</v>
      </c>
      <c r="AF18" t="n">
        <v>4.556680372203542e-06</v>
      </c>
      <c r="AG18" t="n">
        <v>0.4958333333333333</v>
      </c>
      <c r="AH18" t="n">
        <v>148926.37829243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8.454700000000001</v>
      </c>
      <c r="E19" t="n">
        <v>11.83</v>
      </c>
      <c r="F19" t="n">
        <v>8.19</v>
      </c>
      <c r="G19" t="n">
        <v>28.91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111.32</v>
      </c>
      <c r="Q19" t="n">
        <v>1324.02</v>
      </c>
      <c r="R19" t="n">
        <v>37.92</v>
      </c>
      <c r="S19" t="n">
        <v>27.17</v>
      </c>
      <c r="T19" t="n">
        <v>5565.27</v>
      </c>
      <c r="U19" t="n">
        <v>0.72</v>
      </c>
      <c r="V19" t="n">
        <v>0.95</v>
      </c>
      <c r="W19" t="n">
        <v>0.13</v>
      </c>
      <c r="X19" t="n">
        <v>0.34</v>
      </c>
      <c r="Y19" t="n">
        <v>1</v>
      </c>
      <c r="Z19" t="n">
        <v>10</v>
      </c>
      <c r="AA19" t="n">
        <v>118.3748780453527</v>
      </c>
      <c r="AB19" t="n">
        <v>161.9657304726272</v>
      </c>
      <c r="AC19" t="n">
        <v>146.5079484766948</v>
      </c>
      <c r="AD19" t="n">
        <v>118374.8780453527</v>
      </c>
      <c r="AE19" t="n">
        <v>161965.7304726272</v>
      </c>
      <c r="AF19" t="n">
        <v>4.583897381506251e-06</v>
      </c>
      <c r="AG19" t="n">
        <v>0.4929166666666667</v>
      </c>
      <c r="AH19" t="n">
        <v>146507.9484766948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8.5106</v>
      </c>
      <c r="E20" t="n">
        <v>11.75</v>
      </c>
      <c r="F20" t="n">
        <v>8.16</v>
      </c>
      <c r="G20" t="n">
        <v>30.61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109.39</v>
      </c>
      <c r="Q20" t="n">
        <v>1324.04</v>
      </c>
      <c r="R20" t="n">
        <v>36.97</v>
      </c>
      <c r="S20" t="n">
        <v>27.17</v>
      </c>
      <c r="T20" t="n">
        <v>5093.07</v>
      </c>
      <c r="U20" t="n">
        <v>0.73</v>
      </c>
      <c r="V20" t="n">
        <v>0.96</v>
      </c>
      <c r="W20" t="n">
        <v>0.13</v>
      </c>
      <c r="X20" t="n">
        <v>0.31</v>
      </c>
      <c r="Y20" t="n">
        <v>1</v>
      </c>
      <c r="Z20" t="n">
        <v>10</v>
      </c>
      <c r="AA20" t="n">
        <v>116.2198315430865</v>
      </c>
      <c r="AB20" t="n">
        <v>159.0171007742865</v>
      </c>
      <c r="AC20" t="n">
        <v>143.840731858335</v>
      </c>
      <c r="AD20" t="n">
        <v>116219.8315430865</v>
      </c>
      <c r="AE20" t="n">
        <v>159017.1007742865</v>
      </c>
      <c r="AF20" t="n">
        <v>4.614204768359267e-06</v>
      </c>
      <c r="AG20" t="n">
        <v>0.4895833333333333</v>
      </c>
      <c r="AH20" t="n">
        <v>143840.731858335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8.571199999999999</v>
      </c>
      <c r="E21" t="n">
        <v>11.67</v>
      </c>
      <c r="F21" t="n">
        <v>8.130000000000001</v>
      </c>
      <c r="G21" t="n">
        <v>32.51</v>
      </c>
      <c r="H21" t="n">
        <v>0.39</v>
      </c>
      <c r="I21" t="n">
        <v>15</v>
      </c>
      <c r="J21" t="n">
        <v>261.56</v>
      </c>
      <c r="K21" t="n">
        <v>59.19</v>
      </c>
      <c r="L21" t="n">
        <v>5.75</v>
      </c>
      <c r="M21" t="n">
        <v>13</v>
      </c>
      <c r="N21" t="n">
        <v>66.62</v>
      </c>
      <c r="O21" t="n">
        <v>32493.38</v>
      </c>
      <c r="P21" t="n">
        <v>107.7</v>
      </c>
      <c r="Q21" t="n">
        <v>1323.99</v>
      </c>
      <c r="R21" t="n">
        <v>35.86</v>
      </c>
      <c r="S21" t="n">
        <v>27.17</v>
      </c>
      <c r="T21" t="n">
        <v>4545.2</v>
      </c>
      <c r="U21" t="n">
        <v>0.76</v>
      </c>
      <c r="V21" t="n">
        <v>0.96</v>
      </c>
      <c r="W21" t="n">
        <v>0.13</v>
      </c>
      <c r="X21" t="n">
        <v>0.28</v>
      </c>
      <c r="Y21" t="n">
        <v>1</v>
      </c>
      <c r="Z21" t="n">
        <v>10</v>
      </c>
      <c r="AA21" t="n">
        <v>114.1854518696815</v>
      </c>
      <c r="AB21" t="n">
        <v>156.2335727546381</v>
      </c>
      <c r="AC21" t="n">
        <v>141.3228598461749</v>
      </c>
      <c r="AD21" t="n">
        <v>114185.4518696815</v>
      </c>
      <c r="AE21" t="n">
        <v>156233.5727546382</v>
      </c>
      <c r="AF21" t="n">
        <v>4.647060361262537e-06</v>
      </c>
      <c r="AG21" t="n">
        <v>0.48625</v>
      </c>
      <c r="AH21" t="n">
        <v>141322.8598461749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8.6219</v>
      </c>
      <c r="E22" t="n">
        <v>11.6</v>
      </c>
      <c r="F22" t="n">
        <v>8.109999999999999</v>
      </c>
      <c r="G22" t="n">
        <v>34.75</v>
      </c>
      <c r="H22" t="n">
        <v>0.41</v>
      </c>
      <c r="I22" t="n">
        <v>14</v>
      </c>
      <c r="J22" t="n">
        <v>262.03</v>
      </c>
      <c r="K22" t="n">
        <v>59.19</v>
      </c>
      <c r="L22" t="n">
        <v>6</v>
      </c>
      <c r="M22" t="n">
        <v>12</v>
      </c>
      <c r="N22" t="n">
        <v>66.83</v>
      </c>
      <c r="O22" t="n">
        <v>32550.72</v>
      </c>
      <c r="P22" t="n">
        <v>106.16</v>
      </c>
      <c r="Q22" t="n">
        <v>1323.94</v>
      </c>
      <c r="R22" t="n">
        <v>35.27</v>
      </c>
      <c r="S22" t="n">
        <v>27.17</v>
      </c>
      <c r="T22" t="n">
        <v>4252.92</v>
      </c>
      <c r="U22" t="n">
        <v>0.77</v>
      </c>
      <c r="V22" t="n">
        <v>0.96</v>
      </c>
      <c r="W22" t="n">
        <v>0.13</v>
      </c>
      <c r="X22" t="n">
        <v>0.26</v>
      </c>
      <c r="Y22" t="n">
        <v>1</v>
      </c>
      <c r="Z22" t="n">
        <v>10</v>
      </c>
      <c r="AA22" t="n">
        <v>112.4491725852416</v>
      </c>
      <c r="AB22" t="n">
        <v>153.8579188384329</v>
      </c>
      <c r="AC22" t="n">
        <v>139.1739350054802</v>
      </c>
      <c r="AD22" t="n">
        <v>112449.1725852416</v>
      </c>
      <c r="AE22" t="n">
        <v>153857.9188384329</v>
      </c>
      <c r="AF22" t="n">
        <v>4.674548456315274e-06</v>
      </c>
      <c r="AG22" t="n">
        <v>0.4833333333333333</v>
      </c>
      <c r="AH22" t="n">
        <v>139173.9350054802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8.6806</v>
      </c>
      <c r="E23" t="n">
        <v>11.52</v>
      </c>
      <c r="F23" t="n">
        <v>8.08</v>
      </c>
      <c r="G23" t="n">
        <v>37.29</v>
      </c>
      <c r="H23" t="n">
        <v>0.42</v>
      </c>
      <c r="I23" t="n">
        <v>13</v>
      </c>
      <c r="J23" t="n">
        <v>262.49</v>
      </c>
      <c r="K23" t="n">
        <v>59.19</v>
      </c>
      <c r="L23" t="n">
        <v>6.25</v>
      </c>
      <c r="M23" t="n">
        <v>11</v>
      </c>
      <c r="N23" t="n">
        <v>67.05</v>
      </c>
      <c r="O23" t="n">
        <v>32608.15</v>
      </c>
      <c r="P23" t="n">
        <v>103.88</v>
      </c>
      <c r="Q23" t="n">
        <v>1323.98</v>
      </c>
      <c r="R23" t="n">
        <v>34.25</v>
      </c>
      <c r="S23" t="n">
        <v>27.17</v>
      </c>
      <c r="T23" t="n">
        <v>3748.65</v>
      </c>
      <c r="U23" t="n">
        <v>0.79</v>
      </c>
      <c r="V23" t="n">
        <v>0.97</v>
      </c>
      <c r="W23" t="n">
        <v>0.13</v>
      </c>
      <c r="X23" t="n">
        <v>0.23</v>
      </c>
      <c r="Y23" t="n">
        <v>1</v>
      </c>
      <c r="Z23" t="n">
        <v>10</v>
      </c>
      <c r="AA23" t="n">
        <v>110.1193970772384</v>
      </c>
      <c r="AB23" t="n">
        <v>150.6702172059431</v>
      </c>
      <c r="AC23" t="n">
        <v>136.290463142827</v>
      </c>
      <c r="AD23" t="n">
        <v>110119.3970772384</v>
      </c>
      <c r="AE23" t="n">
        <v>150670.2172059431</v>
      </c>
      <c r="AF23" t="n">
        <v>4.706373923368441e-06</v>
      </c>
      <c r="AG23" t="n">
        <v>0.48</v>
      </c>
      <c r="AH23" t="n">
        <v>136290.4631428269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8.676</v>
      </c>
      <c r="E24" t="n">
        <v>11.53</v>
      </c>
      <c r="F24" t="n">
        <v>8.09</v>
      </c>
      <c r="G24" t="n">
        <v>37.32</v>
      </c>
      <c r="H24" t="n">
        <v>0.44</v>
      </c>
      <c r="I24" t="n">
        <v>13</v>
      </c>
      <c r="J24" t="n">
        <v>262.96</v>
      </c>
      <c r="K24" t="n">
        <v>59.19</v>
      </c>
      <c r="L24" t="n">
        <v>6.5</v>
      </c>
      <c r="M24" t="n">
        <v>11</v>
      </c>
      <c r="N24" t="n">
        <v>67.26000000000001</v>
      </c>
      <c r="O24" t="n">
        <v>32665.66</v>
      </c>
      <c r="P24" t="n">
        <v>101.35</v>
      </c>
      <c r="Q24" t="n">
        <v>1323.94</v>
      </c>
      <c r="R24" t="n">
        <v>34.73</v>
      </c>
      <c r="S24" t="n">
        <v>27.17</v>
      </c>
      <c r="T24" t="n">
        <v>3988.14</v>
      </c>
      <c r="U24" t="n">
        <v>0.78</v>
      </c>
      <c r="V24" t="n">
        <v>0.97</v>
      </c>
      <c r="W24" t="n">
        <v>0.12</v>
      </c>
      <c r="X24" t="n">
        <v>0.23</v>
      </c>
      <c r="Y24" t="n">
        <v>1</v>
      </c>
      <c r="Z24" t="n">
        <v>10</v>
      </c>
      <c r="AA24" t="n">
        <v>108.6406107939549</v>
      </c>
      <c r="AB24" t="n">
        <v>148.6468765737092</v>
      </c>
      <c r="AC24" t="n">
        <v>134.4602273007564</v>
      </c>
      <c r="AD24" t="n">
        <v>108640.6107939549</v>
      </c>
      <c r="AE24" t="n">
        <v>148646.8765737092</v>
      </c>
      <c r="AF24" t="n">
        <v>4.703879934468193e-06</v>
      </c>
      <c r="AG24" t="n">
        <v>0.4804166666666667</v>
      </c>
      <c r="AH24" t="n">
        <v>134460.2273007564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8.7095</v>
      </c>
      <c r="E25" t="n">
        <v>11.48</v>
      </c>
      <c r="F25" t="n">
        <v>8.09</v>
      </c>
      <c r="G25" t="n">
        <v>40.45</v>
      </c>
      <c r="H25" t="n">
        <v>0.46</v>
      </c>
      <c r="I25" t="n">
        <v>12</v>
      </c>
      <c r="J25" t="n">
        <v>263.42</v>
      </c>
      <c r="K25" t="n">
        <v>59.19</v>
      </c>
      <c r="L25" t="n">
        <v>6.75</v>
      </c>
      <c r="M25" t="n">
        <v>9</v>
      </c>
      <c r="N25" t="n">
        <v>67.48</v>
      </c>
      <c r="O25" t="n">
        <v>32723.25</v>
      </c>
      <c r="P25" t="n">
        <v>100.7</v>
      </c>
      <c r="Q25" t="n">
        <v>1324.01</v>
      </c>
      <c r="R25" t="n">
        <v>34.69</v>
      </c>
      <c r="S25" t="n">
        <v>27.17</v>
      </c>
      <c r="T25" t="n">
        <v>3972.99</v>
      </c>
      <c r="U25" t="n">
        <v>0.78</v>
      </c>
      <c r="V25" t="n">
        <v>0.96</v>
      </c>
      <c r="W25" t="n">
        <v>0.13</v>
      </c>
      <c r="X25" t="n">
        <v>0.24</v>
      </c>
      <c r="Y25" t="n">
        <v>1</v>
      </c>
      <c r="Z25" t="n">
        <v>10</v>
      </c>
      <c r="AA25" t="n">
        <v>107.8180211374344</v>
      </c>
      <c r="AB25" t="n">
        <v>147.5213731155639</v>
      </c>
      <c r="AC25" t="n">
        <v>133.4421403130022</v>
      </c>
      <c r="AD25" t="n">
        <v>107818.0211374344</v>
      </c>
      <c r="AE25" t="n">
        <v>147521.3731155639</v>
      </c>
      <c r="AF25" t="n">
        <v>4.722042679720001e-06</v>
      </c>
      <c r="AG25" t="n">
        <v>0.4783333333333333</v>
      </c>
      <c r="AH25" t="n">
        <v>133442.1403130022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8.705500000000001</v>
      </c>
      <c r="E26" t="n">
        <v>11.49</v>
      </c>
      <c r="F26" t="n">
        <v>8.1</v>
      </c>
      <c r="G26" t="n">
        <v>40.48</v>
      </c>
      <c r="H26" t="n">
        <v>0.47</v>
      </c>
      <c r="I26" t="n">
        <v>12</v>
      </c>
      <c r="J26" t="n">
        <v>263.89</v>
      </c>
      <c r="K26" t="n">
        <v>59.19</v>
      </c>
      <c r="L26" t="n">
        <v>7</v>
      </c>
      <c r="M26" t="n">
        <v>3</v>
      </c>
      <c r="N26" t="n">
        <v>67.7</v>
      </c>
      <c r="O26" t="n">
        <v>32780.92</v>
      </c>
      <c r="P26" t="n">
        <v>99.95999999999999</v>
      </c>
      <c r="Q26" t="n">
        <v>1324.03</v>
      </c>
      <c r="R26" t="n">
        <v>34.53</v>
      </c>
      <c r="S26" t="n">
        <v>27.17</v>
      </c>
      <c r="T26" t="n">
        <v>3891.82</v>
      </c>
      <c r="U26" t="n">
        <v>0.79</v>
      </c>
      <c r="V26" t="n">
        <v>0.96</v>
      </c>
      <c r="W26" t="n">
        <v>0.14</v>
      </c>
      <c r="X26" t="n">
        <v>0.24</v>
      </c>
      <c r="Y26" t="n">
        <v>1</v>
      </c>
      <c r="Z26" t="n">
        <v>10</v>
      </c>
      <c r="AA26" t="n">
        <v>107.4549722491439</v>
      </c>
      <c r="AB26" t="n">
        <v>147.0246336100185</v>
      </c>
      <c r="AC26" t="n">
        <v>132.9928089286875</v>
      </c>
      <c r="AD26" t="n">
        <v>107454.9722491439</v>
      </c>
      <c r="AE26" t="n">
        <v>147024.6336100185</v>
      </c>
      <c r="AF26" t="n">
        <v>4.719873993719785e-06</v>
      </c>
      <c r="AG26" t="n">
        <v>0.47875</v>
      </c>
      <c r="AH26" t="n">
        <v>132992.8089286875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8.7043</v>
      </c>
      <c r="E27" t="n">
        <v>11.49</v>
      </c>
      <c r="F27" t="n">
        <v>8.1</v>
      </c>
      <c r="G27" t="n">
        <v>40.48</v>
      </c>
      <c r="H27" t="n">
        <v>0.49</v>
      </c>
      <c r="I27" t="n">
        <v>12</v>
      </c>
      <c r="J27" t="n">
        <v>264.36</v>
      </c>
      <c r="K27" t="n">
        <v>59.19</v>
      </c>
      <c r="L27" t="n">
        <v>7.25</v>
      </c>
      <c r="M27" t="n">
        <v>0</v>
      </c>
      <c r="N27" t="n">
        <v>67.92</v>
      </c>
      <c r="O27" t="n">
        <v>32838.68</v>
      </c>
      <c r="P27" t="n">
        <v>99.8</v>
      </c>
      <c r="Q27" t="n">
        <v>1323.98</v>
      </c>
      <c r="R27" t="n">
        <v>34.44</v>
      </c>
      <c r="S27" t="n">
        <v>27.17</v>
      </c>
      <c r="T27" t="n">
        <v>3846.12</v>
      </c>
      <c r="U27" t="n">
        <v>0.79</v>
      </c>
      <c r="V27" t="n">
        <v>0.96</v>
      </c>
      <c r="W27" t="n">
        <v>0.14</v>
      </c>
      <c r="X27" t="n">
        <v>0.24</v>
      </c>
      <c r="Y27" t="n">
        <v>1</v>
      </c>
      <c r="Z27" t="n">
        <v>10</v>
      </c>
      <c r="AA27" t="n">
        <v>107.3689712954106</v>
      </c>
      <c r="AB27" t="n">
        <v>146.9069633110263</v>
      </c>
      <c r="AC27" t="n">
        <v>132.8863689178798</v>
      </c>
      <c r="AD27" t="n">
        <v>107368.9712954106</v>
      </c>
      <c r="AE27" t="n">
        <v>146906.9633110263</v>
      </c>
      <c r="AF27" t="n">
        <v>4.71922338791972e-06</v>
      </c>
      <c r="AG27" t="n">
        <v>0.47875</v>
      </c>
      <c r="AH27" t="n">
        <v>132886.3689178798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7.1549</v>
      </c>
      <c r="E2" t="n">
        <v>13.98</v>
      </c>
      <c r="F2" t="n">
        <v>9.380000000000001</v>
      </c>
      <c r="G2" t="n">
        <v>7.4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103.94</v>
      </c>
      <c r="Q2" t="n">
        <v>1324.38</v>
      </c>
      <c r="R2" t="n">
        <v>74.93000000000001</v>
      </c>
      <c r="S2" t="n">
        <v>27.17</v>
      </c>
      <c r="T2" t="n">
        <v>23775.41</v>
      </c>
      <c r="U2" t="n">
        <v>0.36</v>
      </c>
      <c r="V2" t="n">
        <v>0.83</v>
      </c>
      <c r="W2" t="n">
        <v>0.23</v>
      </c>
      <c r="X2" t="n">
        <v>1.52</v>
      </c>
      <c r="Y2" t="n">
        <v>1</v>
      </c>
      <c r="Z2" t="n">
        <v>10</v>
      </c>
      <c r="AA2" t="n">
        <v>130.0375949742018</v>
      </c>
      <c r="AB2" t="n">
        <v>177.9231742974283</v>
      </c>
      <c r="AC2" t="n">
        <v>160.942436259275</v>
      </c>
      <c r="AD2" t="n">
        <v>130037.5949742018</v>
      </c>
      <c r="AE2" t="n">
        <v>177923.1742974283</v>
      </c>
      <c r="AF2" t="n">
        <v>4.842812400468413e-06</v>
      </c>
      <c r="AG2" t="n">
        <v>0.5825</v>
      </c>
      <c r="AH2" t="n">
        <v>160942.436259275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7.6956</v>
      </c>
      <c r="E3" t="n">
        <v>12.99</v>
      </c>
      <c r="F3" t="n">
        <v>8.98</v>
      </c>
      <c r="G3" t="n">
        <v>9.449999999999999</v>
      </c>
      <c r="H3" t="n">
        <v>0.15</v>
      </c>
      <c r="I3" t="n">
        <v>57</v>
      </c>
      <c r="J3" t="n">
        <v>150.78</v>
      </c>
      <c r="K3" t="n">
        <v>49.1</v>
      </c>
      <c r="L3" t="n">
        <v>1.25</v>
      </c>
      <c r="M3" t="n">
        <v>55</v>
      </c>
      <c r="N3" t="n">
        <v>25.44</v>
      </c>
      <c r="O3" t="n">
        <v>18830.65</v>
      </c>
      <c r="P3" t="n">
        <v>97.3</v>
      </c>
      <c r="Q3" t="n">
        <v>1324.11</v>
      </c>
      <c r="R3" t="n">
        <v>62.28</v>
      </c>
      <c r="S3" t="n">
        <v>27.17</v>
      </c>
      <c r="T3" t="n">
        <v>17543.55</v>
      </c>
      <c r="U3" t="n">
        <v>0.44</v>
      </c>
      <c r="V3" t="n">
        <v>0.87</v>
      </c>
      <c r="W3" t="n">
        <v>0.2</v>
      </c>
      <c r="X3" t="n">
        <v>1.12</v>
      </c>
      <c r="Y3" t="n">
        <v>1</v>
      </c>
      <c r="Z3" t="n">
        <v>10</v>
      </c>
      <c r="AA3" t="n">
        <v>114.5195898381002</v>
      </c>
      <c r="AB3" t="n">
        <v>156.6907550641551</v>
      </c>
      <c r="AC3" t="n">
        <v>141.7364093177311</v>
      </c>
      <c r="AD3" t="n">
        <v>114519.5898381002</v>
      </c>
      <c r="AE3" t="n">
        <v>156690.7550641551</v>
      </c>
      <c r="AF3" t="n">
        <v>5.208786581090541e-06</v>
      </c>
      <c r="AG3" t="n">
        <v>0.54125</v>
      </c>
      <c r="AH3" t="n">
        <v>141736.4093177311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8.0397</v>
      </c>
      <c r="E4" t="n">
        <v>12.44</v>
      </c>
      <c r="F4" t="n">
        <v>8.76</v>
      </c>
      <c r="G4" t="n">
        <v>11.42</v>
      </c>
      <c r="H4" t="n">
        <v>0.18</v>
      </c>
      <c r="I4" t="n">
        <v>46</v>
      </c>
      <c r="J4" t="n">
        <v>151.13</v>
      </c>
      <c r="K4" t="n">
        <v>49.1</v>
      </c>
      <c r="L4" t="n">
        <v>1.5</v>
      </c>
      <c r="M4" t="n">
        <v>44</v>
      </c>
      <c r="N4" t="n">
        <v>25.54</v>
      </c>
      <c r="O4" t="n">
        <v>18873.58</v>
      </c>
      <c r="P4" t="n">
        <v>92.75</v>
      </c>
      <c r="Q4" t="n">
        <v>1324.14</v>
      </c>
      <c r="R4" t="n">
        <v>55.39</v>
      </c>
      <c r="S4" t="n">
        <v>27.17</v>
      </c>
      <c r="T4" t="n">
        <v>14151.1</v>
      </c>
      <c r="U4" t="n">
        <v>0.49</v>
      </c>
      <c r="V4" t="n">
        <v>0.89</v>
      </c>
      <c r="W4" t="n">
        <v>0.18</v>
      </c>
      <c r="X4" t="n">
        <v>0.9</v>
      </c>
      <c r="Y4" t="n">
        <v>1</v>
      </c>
      <c r="Z4" t="n">
        <v>10</v>
      </c>
      <c r="AA4" t="n">
        <v>105.6609559913201</v>
      </c>
      <c r="AB4" t="n">
        <v>144.5699814196538</v>
      </c>
      <c r="AC4" t="n">
        <v>130.7724252982444</v>
      </c>
      <c r="AD4" t="n">
        <v>105660.9559913201</v>
      </c>
      <c r="AE4" t="n">
        <v>144569.9814196538</v>
      </c>
      <c r="AF4" t="n">
        <v>5.441691547896671e-06</v>
      </c>
      <c r="AG4" t="n">
        <v>0.5183333333333333</v>
      </c>
      <c r="AH4" t="n">
        <v>130772.4252982444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8.423999999999999</v>
      </c>
      <c r="E5" t="n">
        <v>11.87</v>
      </c>
      <c r="F5" t="n">
        <v>8.460000000000001</v>
      </c>
      <c r="G5" t="n">
        <v>13.73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86.78</v>
      </c>
      <c r="Q5" t="n">
        <v>1324.02</v>
      </c>
      <c r="R5" t="n">
        <v>45.93</v>
      </c>
      <c r="S5" t="n">
        <v>27.17</v>
      </c>
      <c r="T5" t="n">
        <v>9465.52</v>
      </c>
      <c r="U5" t="n">
        <v>0.59</v>
      </c>
      <c r="V5" t="n">
        <v>0.92</v>
      </c>
      <c r="W5" t="n">
        <v>0.16</v>
      </c>
      <c r="X5" t="n">
        <v>0.61</v>
      </c>
      <c r="Y5" t="n">
        <v>1</v>
      </c>
      <c r="Z5" t="n">
        <v>10</v>
      </c>
      <c r="AA5" t="n">
        <v>95.72588354936192</v>
      </c>
      <c r="AB5" t="n">
        <v>130.9763770001113</v>
      </c>
      <c r="AC5" t="n">
        <v>118.4761754057551</v>
      </c>
      <c r="AD5" t="n">
        <v>95725.88354936193</v>
      </c>
      <c r="AE5" t="n">
        <v>130976.3770001113</v>
      </c>
      <c r="AF5" t="n">
        <v>5.701805987721129e-06</v>
      </c>
      <c r="AG5" t="n">
        <v>0.4945833333333333</v>
      </c>
      <c r="AH5" t="n">
        <v>118476.1754057551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8.481999999999999</v>
      </c>
      <c r="E6" t="n">
        <v>11.79</v>
      </c>
      <c r="F6" t="n">
        <v>8.539999999999999</v>
      </c>
      <c r="G6" t="n">
        <v>16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85.87</v>
      </c>
      <c r="Q6" t="n">
        <v>1324.05</v>
      </c>
      <c r="R6" t="n">
        <v>48.62</v>
      </c>
      <c r="S6" t="n">
        <v>27.17</v>
      </c>
      <c r="T6" t="n">
        <v>10836.25</v>
      </c>
      <c r="U6" t="n">
        <v>0.5600000000000001</v>
      </c>
      <c r="V6" t="n">
        <v>0.91</v>
      </c>
      <c r="W6" t="n">
        <v>0.16</v>
      </c>
      <c r="X6" t="n">
        <v>0.68</v>
      </c>
      <c r="Y6" t="n">
        <v>1</v>
      </c>
      <c r="Z6" t="n">
        <v>10</v>
      </c>
      <c r="AA6" t="n">
        <v>94.813616379702</v>
      </c>
      <c r="AB6" t="n">
        <v>129.7281728121961</v>
      </c>
      <c r="AC6" t="n">
        <v>117.3470980736686</v>
      </c>
      <c r="AD6" t="n">
        <v>94813.616379702</v>
      </c>
      <c r="AE6" t="n">
        <v>129728.1728121961</v>
      </c>
      <c r="AF6" t="n">
        <v>5.741063436354537e-06</v>
      </c>
      <c r="AG6" t="n">
        <v>0.49125</v>
      </c>
      <c r="AH6" t="n">
        <v>117347.0980736686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8.7097</v>
      </c>
      <c r="E7" t="n">
        <v>11.48</v>
      </c>
      <c r="F7" t="n">
        <v>8.380000000000001</v>
      </c>
      <c r="G7" t="n">
        <v>18.62</v>
      </c>
      <c r="H7" t="n">
        <v>0.26</v>
      </c>
      <c r="I7" t="n">
        <v>27</v>
      </c>
      <c r="J7" t="n">
        <v>152.18</v>
      </c>
      <c r="K7" t="n">
        <v>49.1</v>
      </c>
      <c r="L7" t="n">
        <v>2.25</v>
      </c>
      <c r="M7" t="n">
        <v>25</v>
      </c>
      <c r="N7" t="n">
        <v>25.83</v>
      </c>
      <c r="O7" t="n">
        <v>19002.56</v>
      </c>
      <c r="P7" t="n">
        <v>81.67</v>
      </c>
      <c r="Q7" t="n">
        <v>1324.13</v>
      </c>
      <c r="R7" t="n">
        <v>43.61</v>
      </c>
      <c r="S7" t="n">
        <v>27.17</v>
      </c>
      <c r="T7" t="n">
        <v>8358.110000000001</v>
      </c>
      <c r="U7" t="n">
        <v>0.62</v>
      </c>
      <c r="V7" t="n">
        <v>0.93</v>
      </c>
      <c r="W7" t="n">
        <v>0.15</v>
      </c>
      <c r="X7" t="n">
        <v>0.53</v>
      </c>
      <c r="Y7" t="n">
        <v>1</v>
      </c>
      <c r="Z7" t="n">
        <v>10</v>
      </c>
      <c r="AA7" t="n">
        <v>89.11393025138645</v>
      </c>
      <c r="AB7" t="n">
        <v>121.9296107990333</v>
      </c>
      <c r="AC7" t="n">
        <v>110.2928198736891</v>
      </c>
      <c r="AD7" t="n">
        <v>89113.93025138645</v>
      </c>
      <c r="AE7" t="n">
        <v>121929.6107990333</v>
      </c>
      <c r="AF7" t="n">
        <v>5.895182764868794e-06</v>
      </c>
      <c r="AG7" t="n">
        <v>0.4783333333333333</v>
      </c>
      <c r="AH7" t="n">
        <v>110292.8198736891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8.8383</v>
      </c>
      <c r="E8" t="n">
        <v>11.31</v>
      </c>
      <c r="F8" t="n">
        <v>8.300000000000001</v>
      </c>
      <c r="G8" t="n">
        <v>20.76</v>
      </c>
      <c r="H8" t="n">
        <v>0.29</v>
      </c>
      <c r="I8" t="n">
        <v>24</v>
      </c>
      <c r="J8" t="n">
        <v>152.53</v>
      </c>
      <c r="K8" t="n">
        <v>49.1</v>
      </c>
      <c r="L8" t="n">
        <v>2.5</v>
      </c>
      <c r="M8" t="n">
        <v>22</v>
      </c>
      <c r="N8" t="n">
        <v>25.93</v>
      </c>
      <c r="O8" t="n">
        <v>19045.63</v>
      </c>
      <c r="P8" t="n">
        <v>78.09</v>
      </c>
      <c r="Q8" t="n">
        <v>1323.99</v>
      </c>
      <c r="R8" t="n">
        <v>41.27</v>
      </c>
      <c r="S8" t="n">
        <v>27.17</v>
      </c>
      <c r="T8" t="n">
        <v>7202.44</v>
      </c>
      <c r="U8" t="n">
        <v>0.66</v>
      </c>
      <c r="V8" t="n">
        <v>0.9399999999999999</v>
      </c>
      <c r="W8" t="n">
        <v>0.15</v>
      </c>
      <c r="X8" t="n">
        <v>0.45</v>
      </c>
      <c r="Y8" t="n">
        <v>1</v>
      </c>
      <c r="Z8" t="n">
        <v>10</v>
      </c>
      <c r="AA8" t="n">
        <v>85.31977081823867</v>
      </c>
      <c r="AB8" t="n">
        <v>116.7382744761025</v>
      </c>
      <c r="AC8" t="n">
        <v>105.5969374033308</v>
      </c>
      <c r="AD8" t="n">
        <v>85319.77081823867</v>
      </c>
      <c r="AE8" t="n">
        <v>116738.2744761025</v>
      </c>
      <c r="AF8" t="n">
        <v>5.982226004424936e-06</v>
      </c>
      <c r="AG8" t="n">
        <v>0.47125</v>
      </c>
      <c r="AH8" t="n">
        <v>105596.9374033308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8.953900000000001</v>
      </c>
      <c r="E9" t="n">
        <v>11.17</v>
      </c>
      <c r="F9" t="n">
        <v>8.25</v>
      </c>
      <c r="G9" t="n">
        <v>23.57</v>
      </c>
      <c r="H9" t="n">
        <v>0.32</v>
      </c>
      <c r="I9" t="n">
        <v>21</v>
      </c>
      <c r="J9" t="n">
        <v>152.88</v>
      </c>
      <c r="K9" t="n">
        <v>49.1</v>
      </c>
      <c r="L9" t="n">
        <v>2.75</v>
      </c>
      <c r="M9" t="n">
        <v>16</v>
      </c>
      <c r="N9" t="n">
        <v>26.03</v>
      </c>
      <c r="O9" t="n">
        <v>19088.72</v>
      </c>
      <c r="P9" t="n">
        <v>74.69</v>
      </c>
      <c r="Q9" t="n">
        <v>1324</v>
      </c>
      <c r="R9" t="n">
        <v>39.48</v>
      </c>
      <c r="S9" t="n">
        <v>27.17</v>
      </c>
      <c r="T9" t="n">
        <v>6322.95</v>
      </c>
      <c r="U9" t="n">
        <v>0.6899999999999999</v>
      </c>
      <c r="V9" t="n">
        <v>0.95</v>
      </c>
      <c r="W9" t="n">
        <v>0.15</v>
      </c>
      <c r="X9" t="n">
        <v>0.4</v>
      </c>
      <c r="Y9" t="n">
        <v>1</v>
      </c>
      <c r="Z9" t="n">
        <v>10</v>
      </c>
      <c r="AA9" t="n">
        <v>81.97784803683527</v>
      </c>
      <c r="AB9" t="n">
        <v>112.165708291361</v>
      </c>
      <c r="AC9" t="n">
        <v>101.4607705176227</v>
      </c>
      <c r="AD9" t="n">
        <v>81977.84803683528</v>
      </c>
      <c r="AE9" t="n">
        <v>112165.708291361</v>
      </c>
      <c r="AF9" t="n">
        <v>6.060470160666694e-06</v>
      </c>
      <c r="AG9" t="n">
        <v>0.4654166666666666</v>
      </c>
      <c r="AH9" t="n">
        <v>101460.7705176227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9.0176</v>
      </c>
      <c r="E10" t="n">
        <v>11.09</v>
      </c>
      <c r="F10" t="n">
        <v>8.23</v>
      </c>
      <c r="G10" t="n">
        <v>26</v>
      </c>
      <c r="H10" t="n">
        <v>0.35</v>
      </c>
      <c r="I10" t="n">
        <v>19</v>
      </c>
      <c r="J10" t="n">
        <v>153.23</v>
      </c>
      <c r="K10" t="n">
        <v>49.1</v>
      </c>
      <c r="L10" t="n">
        <v>3</v>
      </c>
      <c r="M10" t="n">
        <v>4</v>
      </c>
      <c r="N10" t="n">
        <v>26.13</v>
      </c>
      <c r="O10" t="n">
        <v>19131.85</v>
      </c>
      <c r="P10" t="n">
        <v>72.75</v>
      </c>
      <c r="Q10" t="n">
        <v>1323.94</v>
      </c>
      <c r="R10" t="n">
        <v>38.58</v>
      </c>
      <c r="S10" t="n">
        <v>27.17</v>
      </c>
      <c r="T10" t="n">
        <v>5883.17</v>
      </c>
      <c r="U10" t="n">
        <v>0.7</v>
      </c>
      <c r="V10" t="n">
        <v>0.95</v>
      </c>
      <c r="W10" t="n">
        <v>0.16</v>
      </c>
      <c r="X10" t="n">
        <v>0.38</v>
      </c>
      <c r="Y10" t="n">
        <v>1</v>
      </c>
      <c r="Z10" t="n">
        <v>10</v>
      </c>
      <c r="AA10" t="n">
        <v>80.15940605769458</v>
      </c>
      <c r="AB10" t="n">
        <v>109.6776357515038</v>
      </c>
      <c r="AC10" t="n">
        <v>99.21015612893686</v>
      </c>
      <c r="AD10" t="n">
        <v>80159.40605769458</v>
      </c>
      <c r="AE10" t="n">
        <v>109677.6357515038</v>
      </c>
      <c r="AF10" t="n">
        <v>6.103585668907177e-06</v>
      </c>
      <c r="AG10" t="n">
        <v>0.4620833333333333</v>
      </c>
      <c r="AH10" t="n">
        <v>99210.15612893685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9.007199999999999</v>
      </c>
      <c r="E11" t="n">
        <v>11.1</v>
      </c>
      <c r="F11" t="n">
        <v>8.25</v>
      </c>
      <c r="G11" t="n">
        <v>26.04</v>
      </c>
      <c r="H11" t="n">
        <v>0.37</v>
      </c>
      <c r="I11" t="n">
        <v>19</v>
      </c>
      <c r="J11" t="n">
        <v>153.58</v>
      </c>
      <c r="K11" t="n">
        <v>49.1</v>
      </c>
      <c r="L11" t="n">
        <v>3.25</v>
      </c>
      <c r="M11" t="n">
        <v>0</v>
      </c>
      <c r="N11" t="n">
        <v>26.23</v>
      </c>
      <c r="O11" t="n">
        <v>19175.02</v>
      </c>
      <c r="P11" t="n">
        <v>73.06999999999999</v>
      </c>
      <c r="Q11" t="n">
        <v>1323.94</v>
      </c>
      <c r="R11" t="n">
        <v>38.76</v>
      </c>
      <c r="S11" t="n">
        <v>27.17</v>
      </c>
      <c r="T11" t="n">
        <v>5971.56</v>
      </c>
      <c r="U11" t="n">
        <v>0.7</v>
      </c>
      <c r="V11" t="n">
        <v>0.95</v>
      </c>
      <c r="W11" t="n">
        <v>0.16</v>
      </c>
      <c r="X11" t="n">
        <v>0.39</v>
      </c>
      <c r="Y11" t="n">
        <v>1</v>
      </c>
      <c r="Z11" t="n">
        <v>10</v>
      </c>
      <c r="AA11" t="n">
        <v>80.51817125686681</v>
      </c>
      <c r="AB11" t="n">
        <v>110.1685141246145</v>
      </c>
      <c r="AC11" t="n">
        <v>99.65418575907017</v>
      </c>
      <c r="AD11" t="n">
        <v>80518.1712568668</v>
      </c>
      <c r="AE11" t="n">
        <v>110168.5141246145</v>
      </c>
      <c r="AF11" t="n">
        <v>6.09654640225567e-06</v>
      </c>
      <c r="AG11" t="n">
        <v>0.4625</v>
      </c>
      <c r="AH11" t="n">
        <v>99654.18575907017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6.4046</v>
      </c>
      <c r="E2" t="n">
        <v>15.61</v>
      </c>
      <c r="F2" t="n">
        <v>9.720000000000001</v>
      </c>
      <c r="G2" t="n">
        <v>6.34</v>
      </c>
      <c r="H2" t="n">
        <v>0.1</v>
      </c>
      <c r="I2" t="n">
        <v>92</v>
      </c>
      <c r="J2" t="n">
        <v>185.69</v>
      </c>
      <c r="K2" t="n">
        <v>53.44</v>
      </c>
      <c r="L2" t="n">
        <v>1</v>
      </c>
      <c r="M2" t="n">
        <v>90</v>
      </c>
      <c r="N2" t="n">
        <v>36.26</v>
      </c>
      <c r="O2" t="n">
        <v>23136.14</v>
      </c>
      <c r="P2" t="n">
        <v>126.09</v>
      </c>
      <c r="Q2" t="n">
        <v>1324.58</v>
      </c>
      <c r="R2" t="n">
        <v>85.62</v>
      </c>
      <c r="S2" t="n">
        <v>27.17</v>
      </c>
      <c r="T2" t="n">
        <v>29037.74</v>
      </c>
      <c r="U2" t="n">
        <v>0.32</v>
      </c>
      <c r="V2" t="n">
        <v>0.8</v>
      </c>
      <c r="W2" t="n">
        <v>0.25</v>
      </c>
      <c r="X2" t="n">
        <v>1.86</v>
      </c>
      <c r="Y2" t="n">
        <v>1</v>
      </c>
      <c r="Z2" t="n">
        <v>10</v>
      </c>
      <c r="AA2" t="n">
        <v>170.9680691439361</v>
      </c>
      <c r="AB2" t="n">
        <v>233.9260547815094</v>
      </c>
      <c r="AC2" t="n">
        <v>211.6004804305096</v>
      </c>
      <c r="AD2" t="n">
        <v>170968.0691439361</v>
      </c>
      <c r="AE2" t="n">
        <v>233926.0547815094</v>
      </c>
      <c r="AF2" t="n">
        <v>3.940718238977394e-06</v>
      </c>
      <c r="AG2" t="n">
        <v>0.6504166666666666</v>
      </c>
      <c r="AH2" t="n">
        <v>211600.4804305096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7.0021</v>
      </c>
      <c r="E3" t="n">
        <v>14.28</v>
      </c>
      <c r="F3" t="n">
        <v>9.24</v>
      </c>
      <c r="G3" t="n">
        <v>8.039999999999999</v>
      </c>
      <c r="H3" t="n">
        <v>0.12</v>
      </c>
      <c r="I3" t="n">
        <v>69</v>
      </c>
      <c r="J3" t="n">
        <v>186.07</v>
      </c>
      <c r="K3" t="n">
        <v>53.44</v>
      </c>
      <c r="L3" t="n">
        <v>1.25</v>
      </c>
      <c r="M3" t="n">
        <v>67</v>
      </c>
      <c r="N3" t="n">
        <v>36.39</v>
      </c>
      <c r="O3" t="n">
        <v>23182.76</v>
      </c>
      <c r="P3" t="n">
        <v>118.16</v>
      </c>
      <c r="Q3" t="n">
        <v>1324.12</v>
      </c>
      <c r="R3" t="n">
        <v>70.94</v>
      </c>
      <c r="S3" t="n">
        <v>27.17</v>
      </c>
      <c r="T3" t="n">
        <v>21814.47</v>
      </c>
      <c r="U3" t="n">
        <v>0.38</v>
      </c>
      <c r="V3" t="n">
        <v>0.84</v>
      </c>
      <c r="W3" t="n">
        <v>0.21</v>
      </c>
      <c r="X3" t="n">
        <v>1.39</v>
      </c>
      <c r="Y3" t="n">
        <v>1</v>
      </c>
      <c r="Z3" t="n">
        <v>10</v>
      </c>
      <c r="AA3" t="n">
        <v>147.7574909508607</v>
      </c>
      <c r="AB3" t="n">
        <v>202.1683177193184</v>
      </c>
      <c r="AC3" t="n">
        <v>182.8736572212601</v>
      </c>
      <c r="AD3" t="n">
        <v>147757.4909508607</v>
      </c>
      <c r="AE3" t="n">
        <v>202168.3177193184</v>
      </c>
      <c r="AF3" t="n">
        <v>4.308356990466792e-06</v>
      </c>
      <c r="AG3" t="n">
        <v>0.595</v>
      </c>
      <c r="AH3" t="n">
        <v>182873.6572212601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7.4328</v>
      </c>
      <c r="E4" t="n">
        <v>13.45</v>
      </c>
      <c r="F4" t="n">
        <v>8.94</v>
      </c>
      <c r="G4" t="n">
        <v>9.75</v>
      </c>
      <c r="H4" t="n">
        <v>0.14</v>
      </c>
      <c r="I4" t="n">
        <v>55</v>
      </c>
      <c r="J4" t="n">
        <v>186.45</v>
      </c>
      <c r="K4" t="n">
        <v>53.44</v>
      </c>
      <c r="L4" t="n">
        <v>1.5</v>
      </c>
      <c r="M4" t="n">
        <v>53</v>
      </c>
      <c r="N4" t="n">
        <v>36.51</v>
      </c>
      <c r="O4" t="n">
        <v>23229.42</v>
      </c>
      <c r="P4" t="n">
        <v>112.5</v>
      </c>
      <c r="Q4" t="n">
        <v>1324.29</v>
      </c>
      <c r="R4" t="n">
        <v>60.94</v>
      </c>
      <c r="S4" t="n">
        <v>27.17</v>
      </c>
      <c r="T4" t="n">
        <v>16882.64</v>
      </c>
      <c r="U4" t="n">
        <v>0.45</v>
      </c>
      <c r="V4" t="n">
        <v>0.87</v>
      </c>
      <c r="W4" t="n">
        <v>0.2</v>
      </c>
      <c r="X4" t="n">
        <v>1.08</v>
      </c>
      <c r="Y4" t="n">
        <v>1</v>
      </c>
      <c r="Z4" t="n">
        <v>10</v>
      </c>
      <c r="AA4" t="n">
        <v>133.6108036388827</v>
      </c>
      <c r="AB4" t="n">
        <v>182.8121960312828</v>
      </c>
      <c r="AC4" t="n">
        <v>165.3648566206371</v>
      </c>
      <c r="AD4" t="n">
        <v>133610.8036388826</v>
      </c>
      <c r="AE4" t="n">
        <v>182812.1960312828</v>
      </c>
      <c r="AF4" t="n">
        <v>4.573364539029944e-06</v>
      </c>
      <c r="AG4" t="n">
        <v>0.5604166666666667</v>
      </c>
      <c r="AH4" t="n">
        <v>165364.8566206371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7.7336</v>
      </c>
      <c r="E5" t="n">
        <v>12.93</v>
      </c>
      <c r="F5" t="n">
        <v>8.75</v>
      </c>
      <c r="G5" t="n">
        <v>11.41</v>
      </c>
      <c r="H5" t="n">
        <v>0.17</v>
      </c>
      <c r="I5" t="n">
        <v>46</v>
      </c>
      <c r="J5" t="n">
        <v>186.83</v>
      </c>
      <c r="K5" t="n">
        <v>53.44</v>
      </c>
      <c r="L5" t="n">
        <v>1.75</v>
      </c>
      <c r="M5" t="n">
        <v>44</v>
      </c>
      <c r="N5" t="n">
        <v>36.64</v>
      </c>
      <c r="O5" t="n">
        <v>23276.13</v>
      </c>
      <c r="P5" t="n">
        <v>108.5</v>
      </c>
      <c r="Q5" t="n">
        <v>1324.29</v>
      </c>
      <c r="R5" t="n">
        <v>55.15</v>
      </c>
      <c r="S5" t="n">
        <v>27.17</v>
      </c>
      <c r="T5" t="n">
        <v>14031.68</v>
      </c>
      <c r="U5" t="n">
        <v>0.49</v>
      </c>
      <c r="V5" t="n">
        <v>0.89</v>
      </c>
      <c r="W5" t="n">
        <v>0.18</v>
      </c>
      <c r="X5" t="n">
        <v>0.9</v>
      </c>
      <c r="Y5" t="n">
        <v>1</v>
      </c>
      <c r="Z5" t="n">
        <v>10</v>
      </c>
      <c r="AA5" t="n">
        <v>124.7280579929733</v>
      </c>
      <c r="AB5" t="n">
        <v>170.6584315594754</v>
      </c>
      <c r="AC5" t="n">
        <v>154.3710303720995</v>
      </c>
      <c r="AD5" t="n">
        <v>124728.0579929733</v>
      </c>
      <c r="AE5" t="n">
        <v>170658.4315594754</v>
      </c>
      <c r="AF5" t="n">
        <v>4.758445269486865e-06</v>
      </c>
      <c r="AG5" t="n">
        <v>0.53875</v>
      </c>
      <c r="AH5" t="n">
        <v>154371.0303720995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7.9984</v>
      </c>
      <c r="E6" t="n">
        <v>12.5</v>
      </c>
      <c r="F6" t="n">
        <v>8.58</v>
      </c>
      <c r="G6" t="n">
        <v>13.2</v>
      </c>
      <c r="H6" t="n">
        <v>0.19</v>
      </c>
      <c r="I6" t="n">
        <v>39</v>
      </c>
      <c r="J6" t="n">
        <v>187.21</v>
      </c>
      <c r="K6" t="n">
        <v>53.44</v>
      </c>
      <c r="L6" t="n">
        <v>2</v>
      </c>
      <c r="M6" t="n">
        <v>37</v>
      </c>
      <c r="N6" t="n">
        <v>36.77</v>
      </c>
      <c r="O6" t="n">
        <v>23322.88</v>
      </c>
      <c r="P6" t="n">
        <v>104.59</v>
      </c>
      <c r="Q6" t="n">
        <v>1324.01</v>
      </c>
      <c r="R6" t="n">
        <v>49.7</v>
      </c>
      <c r="S6" t="n">
        <v>27.17</v>
      </c>
      <c r="T6" t="n">
        <v>11340.71</v>
      </c>
      <c r="U6" t="n">
        <v>0.55</v>
      </c>
      <c r="V6" t="n">
        <v>0.91</v>
      </c>
      <c r="W6" t="n">
        <v>0.17</v>
      </c>
      <c r="X6" t="n">
        <v>0.73</v>
      </c>
      <c r="Y6" t="n">
        <v>1</v>
      </c>
      <c r="Z6" t="n">
        <v>10</v>
      </c>
      <c r="AA6" t="n">
        <v>117.1822890355247</v>
      </c>
      <c r="AB6" t="n">
        <v>160.3339775760676</v>
      </c>
      <c r="AC6" t="n">
        <v>145.0319277864027</v>
      </c>
      <c r="AD6" t="n">
        <v>117182.2890355247</v>
      </c>
      <c r="AE6" t="n">
        <v>160333.9775760676</v>
      </c>
      <c r="AF6" t="n">
        <v>4.921375380607187e-06</v>
      </c>
      <c r="AG6" t="n">
        <v>0.5208333333333334</v>
      </c>
      <c r="AH6" t="n">
        <v>145031.9277864027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8.0246</v>
      </c>
      <c r="E7" t="n">
        <v>12.46</v>
      </c>
      <c r="F7" t="n">
        <v>8.69</v>
      </c>
      <c r="G7" t="n">
        <v>14.9</v>
      </c>
      <c r="H7" t="n">
        <v>0.21</v>
      </c>
      <c r="I7" t="n">
        <v>35</v>
      </c>
      <c r="J7" t="n">
        <v>187.59</v>
      </c>
      <c r="K7" t="n">
        <v>53.44</v>
      </c>
      <c r="L7" t="n">
        <v>2.25</v>
      </c>
      <c r="M7" t="n">
        <v>33</v>
      </c>
      <c r="N7" t="n">
        <v>36.9</v>
      </c>
      <c r="O7" t="n">
        <v>23369.68</v>
      </c>
      <c r="P7" t="n">
        <v>104.43</v>
      </c>
      <c r="Q7" t="n">
        <v>1324.02</v>
      </c>
      <c r="R7" t="n">
        <v>54.77</v>
      </c>
      <c r="S7" t="n">
        <v>27.17</v>
      </c>
      <c r="T7" t="n">
        <v>13900.09</v>
      </c>
      <c r="U7" t="n">
        <v>0.5</v>
      </c>
      <c r="V7" t="n">
        <v>0.9</v>
      </c>
      <c r="W7" t="n">
        <v>0.14</v>
      </c>
      <c r="X7" t="n">
        <v>0.84</v>
      </c>
      <c r="Y7" t="n">
        <v>1</v>
      </c>
      <c r="Z7" t="n">
        <v>10</v>
      </c>
      <c r="AA7" t="n">
        <v>117.2051029386362</v>
      </c>
      <c r="AB7" t="n">
        <v>160.3651925647831</v>
      </c>
      <c r="AC7" t="n">
        <v>145.0601636604057</v>
      </c>
      <c r="AD7" t="n">
        <v>117205.1029386362</v>
      </c>
      <c r="AE7" t="n">
        <v>160365.1925647831</v>
      </c>
      <c r="AF7" t="n">
        <v>4.937496109124378e-06</v>
      </c>
      <c r="AG7" t="n">
        <v>0.5191666666666667</v>
      </c>
      <c r="AH7" t="n">
        <v>145060.1636604057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8.301600000000001</v>
      </c>
      <c r="E8" t="n">
        <v>12.05</v>
      </c>
      <c r="F8" t="n">
        <v>8.460000000000001</v>
      </c>
      <c r="G8" t="n">
        <v>16.92</v>
      </c>
      <c r="H8" t="n">
        <v>0.24</v>
      </c>
      <c r="I8" t="n">
        <v>30</v>
      </c>
      <c r="J8" t="n">
        <v>187.97</v>
      </c>
      <c r="K8" t="n">
        <v>53.44</v>
      </c>
      <c r="L8" t="n">
        <v>2.5</v>
      </c>
      <c r="M8" t="n">
        <v>28</v>
      </c>
      <c r="N8" t="n">
        <v>37.03</v>
      </c>
      <c r="O8" t="n">
        <v>23416.52</v>
      </c>
      <c r="P8" t="n">
        <v>99.86</v>
      </c>
      <c r="Q8" t="n">
        <v>1324.1</v>
      </c>
      <c r="R8" t="n">
        <v>46.27</v>
      </c>
      <c r="S8" t="n">
        <v>27.17</v>
      </c>
      <c r="T8" t="n">
        <v>9674.639999999999</v>
      </c>
      <c r="U8" t="n">
        <v>0.59</v>
      </c>
      <c r="V8" t="n">
        <v>0.92</v>
      </c>
      <c r="W8" t="n">
        <v>0.16</v>
      </c>
      <c r="X8" t="n">
        <v>0.61</v>
      </c>
      <c r="Y8" t="n">
        <v>1</v>
      </c>
      <c r="Z8" t="n">
        <v>10</v>
      </c>
      <c r="AA8" t="n">
        <v>109.305693956502</v>
      </c>
      <c r="AB8" t="n">
        <v>149.5568726981039</v>
      </c>
      <c r="AC8" t="n">
        <v>135.2833746722267</v>
      </c>
      <c r="AD8" t="n">
        <v>109305.693956502</v>
      </c>
      <c r="AE8" t="n">
        <v>149556.8726981039</v>
      </c>
      <c r="AF8" t="n">
        <v>5.107932819019882e-06</v>
      </c>
      <c r="AG8" t="n">
        <v>0.5020833333333333</v>
      </c>
      <c r="AH8" t="n">
        <v>135283.3746722267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8.4274</v>
      </c>
      <c r="E9" t="n">
        <v>11.87</v>
      </c>
      <c r="F9" t="n">
        <v>8.390000000000001</v>
      </c>
      <c r="G9" t="n">
        <v>18.65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97.06</v>
      </c>
      <c r="Q9" t="n">
        <v>1324.26</v>
      </c>
      <c r="R9" t="n">
        <v>44.08</v>
      </c>
      <c r="S9" t="n">
        <v>27.17</v>
      </c>
      <c r="T9" t="n">
        <v>8593.639999999999</v>
      </c>
      <c r="U9" t="n">
        <v>0.62</v>
      </c>
      <c r="V9" t="n">
        <v>0.93</v>
      </c>
      <c r="W9" t="n">
        <v>0.15</v>
      </c>
      <c r="X9" t="n">
        <v>0.54</v>
      </c>
      <c r="Y9" t="n">
        <v>1</v>
      </c>
      <c r="Z9" t="n">
        <v>10</v>
      </c>
      <c r="AA9" t="n">
        <v>105.471339873714</v>
      </c>
      <c r="AB9" t="n">
        <v>144.3105402822726</v>
      </c>
      <c r="AC9" t="n">
        <v>130.5377448588869</v>
      </c>
      <c r="AD9" t="n">
        <v>105471.339873714</v>
      </c>
      <c r="AE9" t="n">
        <v>144310.5402822726</v>
      </c>
      <c r="AF9" t="n">
        <v>5.185336927701666e-06</v>
      </c>
      <c r="AG9" t="n">
        <v>0.4945833333333333</v>
      </c>
      <c r="AH9" t="n">
        <v>130537.7448588869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8.565899999999999</v>
      </c>
      <c r="E10" t="n">
        <v>11.67</v>
      </c>
      <c r="F10" t="n">
        <v>8.31</v>
      </c>
      <c r="G10" t="n">
        <v>20.78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94.09</v>
      </c>
      <c r="Q10" t="n">
        <v>1324.07</v>
      </c>
      <c r="R10" t="n">
        <v>41.45</v>
      </c>
      <c r="S10" t="n">
        <v>27.17</v>
      </c>
      <c r="T10" t="n">
        <v>7291.7</v>
      </c>
      <c r="U10" t="n">
        <v>0.66</v>
      </c>
      <c r="V10" t="n">
        <v>0.9399999999999999</v>
      </c>
      <c r="W10" t="n">
        <v>0.15</v>
      </c>
      <c r="X10" t="n">
        <v>0.46</v>
      </c>
      <c r="Y10" t="n">
        <v>1</v>
      </c>
      <c r="Z10" t="n">
        <v>10</v>
      </c>
      <c r="AA10" t="n">
        <v>101.5440692776328</v>
      </c>
      <c r="AB10" t="n">
        <v>138.9370753937663</v>
      </c>
      <c r="AC10" t="n">
        <v>125.6771159176326</v>
      </c>
      <c r="AD10" t="n">
        <v>101544.0692776328</v>
      </c>
      <c r="AE10" t="n">
        <v>138937.0753937663</v>
      </c>
      <c r="AF10" t="n">
        <v>5.270555282649418e-06</v>
      </c>
      <c r="AG10" t="n">
        <v>0.48625</v>
      </c>
      <c r="AH10" t="n">
        <v>125677.1159176326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8.648400000000001</v>
      </c>
      <c r="E11" t="n">
        <v>11.56</v>
      </c>
      <c r="F11" t="n">
        <v>8.279999999999999</v>
      </c>
      <c r="G11" t="n">
        <v>22.57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91.56</v>
      </c>
      <c r="Q11" t="n">
        <v>1324.07</v>
      </c>
      <c r="R11" t="n">
        <v>40.37</v>
      </c>
      <c r="S11" t="n">
        <v>27.17</v>
      </c>
      <c r="T11" t="n">
        <v>6763.91</v>
      </c>
      <c r="U11" t="n">
        <v>0.67</v>
      </c>
      <c r="V11" t="n">
        <v>0.9399999999999999</v>
      </c>
      <c r="W11" t="n">
        <v>0.14</v>
      </c>
      <c r="X11" t="n">
        <v>0.42</v>
      </c>
      <c r="Y11" t="n">
        <v>1</v>
      </c>
      <c r="Z11" t="n">
        <v>10</v>
      </c>
      <c r="AA11" t="n">
        <v>98.86413654932812</v>
      </c>
      <c r="AB11" t="n">
        <v>135.2702732046139</v>
      </c>
      <c r="AC11" t="n">
        <v>122.3602681830226</v>
      </c>
      <c r="AD11" t="n">
        <v>98864.13654932812</v>
      </c>
      <c r="AE11" t="n">
        <v>135270.2732046139</v>
      </c>
      <c r="AF11" t="n">
        <v>5.321317118629125e-06</v>
      </c>
      <c r="AG11" t="n">
        <v>0.4816666666666667</v>
      </c>
      <c r="AH11" t="n">
        <v>122360.2681830226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8.7393</v>
      </c>
      <c r="E12" t="n">
        <v>11.44</v>
      </c>
      <c r="F12" t="n">
        <v>8.23</v>
      </c>
      <c r="G12" t="n">
        <v>24.69</v>
      </c>
      <c r="H12" t="n">
        <v>0.33</v>
      </c>
      <c r="I12" t="n">
        <v>20</v>
      </c>
      <c r="J12" t="n">
        <v>189.49</v>
      </c>
      <c r="K12" t="n">
        <v>53.44</v>
      </c>
      <c r="L12" t="n">
        <v>3.5</v>
      </c>
      <c r="M12" t="n">
        <v>18</v>
      </c>
      <c r="N12" t="n">
        <v>37.55</v>
      </c>
      <c r="O12" t="n">
        <v>23604.32</v>
      </c>
      <c r="P12" t="n">
        <v>88.59999999999999</v>
      </c>
      <c r="Q12" t="n">
        <v>1324.02</v>
      </c>
      <c r="R12" t="n">
        <v>38.9</v>
      </c>
      <c r="S12" t="n">
        <v>27.17</v>
      </c>
      <c r="T12" t="n">
        <v>6035.99</v>
      </c>
      <c r="U12" t="n">
        <v>0.7</v>
      </c>
      <c r="V12" t="n">
        <v>0.95</v>
      </c>
      <c r="W12" t="n">
        <v>0.14</v>
      </c>
      <c r="X12" t="n">
        <v>0.38</v>
      </c>
      <c r="Y12" t="n">
        <v>1</v>
      </c>
      <c r="Z12" t="n">
        <v>10</v>
      </c>
      <c r="AA12" t="n">
        <v>95.78993498364891</v>
      </c>
      <c r="AB12" t="n">
        <v>131.0640149982525</v>
      </c>
      <c r="AC12" t="n">
        <v>118.5554493563545</v>
      </c>
      <c r="AD12" t="n">
        <v>95789.9349836489</v>
      </c>
      <c r="AE12" t="n">
        <v>131064.0149982525</v>
      </c>
      <c r="AF12" t="n">
        <v>5.377247432454039e-06</v>
      </c>
      <c r="AG12" t="n">
        <v>0.4766666666666666</v>
      </c>
      <c r="AH12" t="n">
        <v>118555.4493563545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8.7689</v>
      </c>
      <c r="E13" t="n">
        <v>11.4</v>
      </c>
      <c r="F13" t="n">
        <v>8.27</v>
      </c>
      <c r="G13" t="n">
        <v>27.55</v>
      </c>
      <c r="H13" t="n">
        <v>0.35</v>
      </c>
      <c r="I13" t="n">
        <v>18</v>
      </c>
      <c r="J13" t="n">
        <v>189.87</v>
      </c>
      <c r="K13" t="n">
        <v>53.44</v>
      </c>
      <c r="L13" t="n">
        <v>3.75</v>
      </c>
      <c r="M13" t="n">
        <v>16</v>
      </c>
      <c r="N13" t="n">
        <v>37.69</v>
      </c>
      <c r="O13" t="n">
        <v>23651.38</v>
      </c>
      <c r="P13" t="n">
        <v>87.28</v>
      </c>
      <c r="Q13" t="n">
        <v>1324</v>
      </c>
      <c r="R13" t="n">
        <v>40.77</v>
      </c>
      <c r="S13" t="n">
        <v>27.17</v>
      </c>
      <c r="T13" t="n">
        <v>6985.17</v>
      </c>
      <c r="U13" t="n">
        <v>0.67</v>
      </c>
      <c r="V13" t="n">
        <v>0.9399999999999999</v>
      </c>
      <c r="W13" t="n">
        <v>0.13</v>
      </c>
      <c r="X13" t="n">
        <v>0.41</v>
      </c>
      <c r="Y13" t="n">
        <v>1</v>
      </c>
      <c r="Z13" t="n">
        <v>10</v>
      </c>
      <c r="AA13" t="n">
        <v>94.8198645054769</v>
      </c>
      <c r="AB13" t="n">
        <v>129.7367217735292</v>
      </c>
      <c r="AC13" t="n">
        <v>117.3548311341306</v>
      </c>
      <c r="AD13" t="n">
        <v>94819.8645054769</v>
      </c>
      <c r="AE13" t="n">
        <v>129736.7217735292</v>
      </c>
      <c r="AF13" t="n">
        <v>5.395460163908577e-06</v>
      </c>
      <c r="AG13" t="n">
        <v>0.475</v>
      </c>
      <c r="AH13" t="n">
        <v>117354.8311341306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8.900499999999999</v>
      </c>
      <c r="E14" t="n">
        <v>11.24</v>
      </c>
      <c r="F14" t="n">
        <v>8.17</v>
      </c>
      <c r="G14" t="n">
        <v>30.64</v>
      </c>
      <c r="H14" t="n">
        <v>0.37</v>
      </c>
      <c r="I14" t="n">
        <v>16</v>
      </c>
      <c r="J14" t="n">
        <v>190.25</v>
      </c>
      <c r="K14" t="n">
        <v>53.44</v>
      </c>
      <c r="L14" t="n">
        <v>4</v>
      </c>
      <c r="M14" t="n">
        <v>14</v>
      </c>
      <c r="N14" t="n">
        <v>37.82</v>
      </c>
      <c r="O14" t="n">
        <v>23698.48</v>
      </c>
      <c r="P14" t="n">
        <v>83.41</v>
      </c>
      <c r="Q14" t="n">
        <v>1323.96</v>
      </c>
      <c r="R14" t="n">
        <v>37.09</v>
      </c>
      <c r="S14" t="n">
        <v>27.17</v>
      </c>
      <c r="T14" t="n">
        <v>5152.94</v>
      </c>
      <c r="U14" t="n">
        <v>0.73</v>
      </c>
      <c r="V14" t="n">
        <v>0.95</v>
      </c>
      <c r="W14" t="n">
        <v>0.14</v>
      </c>
      <c r="X14" t="n">
        <v>0.32</v>
      </c>
      <c r="Y14" t="n">
        <v>1</v>
      </c>
      <c r="Z14" t="n">
        <v>10</v>
      </c>
      <c r="AA14" t="n">
        <v>90.65141259901426</v>
      </c>
      <c r="AB14" t="n">
        <v>124.0332619759907</v>
      </c>
      <c r="AC14" t="n">
        <v>112.1957015348113</v>
      </c>
      <c r="AD14" t="n">
        <v>90651.41259901426</v>
      </c>
      <c r="AE14" t="n">
        <v>124033.2619759907</v>
      </c>
      <c r="AF14" t="n">
        <v>5.476432983483479e-06</v>
      </c>
      <c r="AG14" t="n">
        <v>0.4683333333333333</v>
      </c>
      <c r="AH14" t="n">
        <v>112195.7015348113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8.898099999999999</v>
      </c>
      <c r="E15" t="n">
        <v>11.24</v>
      </c>
      <c r="F15" t="n">
        <v>8.17</v>
      </c>
      <c r="G15" t="n">
        <v>30.65</v>
      </c>
      <c r="H15" t="n">
        <v>0.4</v>
      </c>
      <c r="I15" t="n">
        <v>16</v>
      </c>
      <c r="J15" t="n">
        <v>190.63</v>
      </c>
      <c r="K15" t="n">
        <v>53.44</v>
      </c>
      <c r="L15" t="n">
        <v>4.25</v>
      </c>
      <c r="M15" t="n">
        <v>5</v>
      </c>
      <c r="N15" t="n">
        <v>37.95</v>
      </c>
      <c r="O15" t="n">
        <v>23745.63</v>
      </c>
      <c r="P15" t="n">
        <v>82.15000000000001</v>
      </c>
      <c r="Q15" t="n">
        <v>1323.94</v>
      </c>
      <c r="R15" t="n">
        <v>36.92</v>
      </c>
      <c r="S15" t="n">
        <v>27.17</v>
      </c>
      <c r="T15" t="n">
        <v>5067.87</v>
      </c>
      <c r="U15" t="n">
        <v>0.74</v>
      </c>
      <c r="V15" t="n">
        <v>0.95</v>
      </c>
      <c r="W15" t="n">
        <v>0.15</v>
      </c>
      <c r="X15" t="n">
        <v>0.32</v>
      </c>
      <c r="Y15" t="n">
        <v>1</v>
      </c>
      <c r="Z15" t="n">
        <v>10</v>
      </c>
      <c r="AA15" t="n">
        <v>89.90378176934469</v>
      </c>
      <c r="AB15" t="n">
        <v>123.0103204916929</v>
      </c>
      <c r="AC15" t="n">
        <v>111.2703881500672</v>
      </c>
      <c r="AD15" t="n">
        <v>89903.78176934469</v>
      </c>
      <c r="AE15" t="n">
        <v>123010.3204916929</v>
      </c>
      <c r="AF15" t="n">
        <v>5.474956275527706e-06</v>
      </c>
      <c r="AG15" t="n">
        <v>0.4683333333333333</v>
      </c>
      <c r="AH15" t="n">
        <v>111270.3881500672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8.9443</v>
      </c>
      <c r="E16" t="n">
        <v>11.18</v>
      </c>
      <c r="F16" t="n">
        <v>8.15</v>
      </c>
      <c r="G16" t="n">
        <v>32.61</v>
      </c>
      <c r="H16" t="n">
        <v>0.42</v>
      </c>
      <c r="I16" t="n">
        <v>15</v>
      </c>
      <c r="J16" t="n">
        <v>191.02</v>
      </c>
      <c r="K16" t="n">
        <v>53.44</v>
      </c>
      <c r="L16" t="n">
        <v>4.5</v>
      </c>
      <c r="M16" t="n">
        <v>1</v>
      </c>
      <c r="N16" t="n">
        <v>38.08</v>
      </c>
      <c r="O16" t="n">
        <v>23792.83</v>
      </c>
      <c r="P16" t="n">
        <v>81.34999999999999</v>
      </c>
      <c r="Q16" t="n">
        <v>1324.02</v>
      </c>
      <c r="R16" t="n">
        <v>36.07</v>
      </c>
      <c r="S16" t="n">
        <v>27.17</v>
      </c>
      <c r="T16" t="n">
        <v>4646.23</v>
      </c>
      <c r="U16" t="n">
        <v>0.75</v>
      </c>
      <c r="V16" t="n">
        <v>0.96</v>
      </c>
      <c r="W16" t="n">
        <v>0.15</v>
      </c>
      <c r="X16" t="n">
        <v>0.3</v>
      </c>
      <c r="Y16" t="n">
        <v>1</v>
      </c>
      <c r="Z16" t="n">
        <v>10</v>
      </c>
      <c r="AA16" t="n">
        <v>88.87368883846995</v>
      </c>
      <c r="AB16" t="n">
        <v>121.6009018991781</v>
      </c>
      <c r="AC16" t="n">
        <v>109.99548248989</v>
      </c>
      <c r="AD16" t="n">
        <v>88873.68883846994</v>
      </c>
      <c r="AE16" t="n">
        <v>121600.9018991781</v>
      </c>
      <c r="AF16" t="n">
        <v>5.503382903676343e-06</v>
      </c>
      <c r="AG16" t="n">
        <v>0.4658333333333333</v>
      </c>
      <c r="AH16" t="n">
        <v>109995.48248989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8.940799999999999</v>
      </c>
      <c r="E17" t="n">
        <v>11.18</v>
      </c>
      <c r="F17" t="n">
        <v>8.16</v>
      </c>
      <c r="G17" t="n">
        <v>32.63</v>
      </c>
      <c r="H17" t="n">
        <v>0.44</v>
      </c>
      <c r="I17" t="n">
        <v>15</v>
      </c>
      <c r="J17" t="n">
        <v>191.4</v>
      </c>
      <c r="K17" t="n">
        <v>53.44</v>
      </c>
      <c r="L17" t="n">
        <v>4.75</v>
      </c>
      <c r="M17" t="n">
        <v>0</v>
      </c>
      <c r="N17" t="n">
        <v>38.22</v>
      </c>
      <c r="O17" t="n">
        <v>23840.07</v>
      </c>
      <c r="P17" t="n">
        <v>81.51000000000001</v>
      </c>
      <c r="Q17" t="n">
        <v>1324.06</v>
      </c>
      <c r="R17" t="n">
        <v>36.13</v>
      </c>
      <c r="S17" t="n">
        <v>27.17</v>
      </c>
      <c r="T17" t="n">
        <v>4677.14</v>
      </c>
      <c r="U17" t="n">
        <v>0.75</v>
      </c>
      <c r="V17" t="n">
        <v>0.96</v>
      </c>
      <c r="W17" t="n">
        <v>0.15</v>
      </c>
      <c r="X17" t="n">
        <v>0.3</v>
      </c>
      <c r="Y17" t="n">
        <v>1</v>
      </c>
      <c r="Z17" t="n">
        <v>10</v>
      </c>
      <c r="AA17" t="n">
        <v>89.04534383723549</v>
      </c>
      <c r="AB17" t="n">
        <v>121.835767841373</v>
      </c>
      <c r="AC17" t="n">
        <v>110.2079331561984</v>
      </c>
      <c r="AD17" t="n">
        <v>89045.34383723549</v>
      </c>
      <c r="AE17" t="n">
        <v>121835.767841373</v>
      </c>
      <c r="AF17" t="n">
        <v>5.50122937124084e-06</v>
      </c>
      <c r="AG17" t="n">
        <v>0.4658333333333333</v>
      </c>
      <c r="AH17" t="n">
        <v>110207.9331561984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7.986</v>
      </c>
      <c r="E2" t="n">
        <v>12.52</v>
      </c>
      <c r="F2" t="n">
        <v>9.029999999999999</v>
      </c>
      <c r="G2" t="n">
        <v>9.18</v>
      </c>
      <c r="H2" t="n">
        <v>0.15</v>
      </c>
      <c r="I2" t="n">
        <v>59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80.84999999999999</v>
      </c>
      <c r="Q2" t="n">
        <v>1324.17</v>
      </c>
      <c r="R2" t="n">
        <v>63.72</v>
      </c>
      <c r="S2" t="n">
        <v>27.17</v>
      </c>
      <c r="T2" t="n">
        <v>18255.02</v>
      </c>
      <c r="U2" t="n">
        <v>0.43</v>
      </c>
      <c r="V2" t="n">
        <v>0.86</v>
      </c>
      <c r="W2" t="n">
        <v>0.2</v>
      </c>
      <c r="X2" t="n">
        <v>1.17</v>
      </c>
      <c r="Y2" t="n">
        <v>1</v>
      </c>
      <c r="Z2" t="n">
        <v>10</v>
      </c>
      <c r="AA2" t="n">
        <v>94.83083342433767</v>
      </c>
      <c r="AB2" t="n">
        <v>129.7517299322291</v>
      </c>
      <c r="AC2" t="n">
        <v>117.3684069352282</v>
      </c>
      <c r="AD2" t="n">
        <v>94830.83342433767</v>
      </c>
      <c r="AE2" t="n">
        <v>129751.7299322291</v>
      </c>
      <c r="AF2" t="n">
        <v>6.125710653701041e-06</v>
      </c>
      <c r="AG2" t="n">
        <v>0.5216666666666666</v>
      </c>
      <c r="AH2" t="n">
        <v>117368.4069352282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8.448499999999999</v>
      </c>
      <c r="E3" t="n">
        <v>11.84</v>
      </c>
      <c r="F3" t="n">
        <v>8.699999999999999</v>
      </c>
      <c r="G3" t="n">
        <v>11.87</v>
      </c>
      <c r="H3" t="n">
        <v>0.19</v>
      </c>
      <c r="I3" t="n">
        <v>44</v>
      </c>
      <c r="J3" t="n">
        <v>116.37</v>
      </c>
      <c r="K3" t="n">
        <v>43.4</v>
      </c>
      <c r="L3" t="n">
        <v>1.25</v>
      </c>
      <c r="M3" t="n">
        <v>42</v>
      </c>
      <c r="N3" t="n">
        <v>16.72</v>
      </c>
      <c r="O3" t="n">
        <v>14585.96</v>
      </c>
      <c r="P3" t="n">
        <v>74.77</v>
      </c>
      <c r="Q3" t="n">
        <v>1324.14</v>
      </c>
      <c r="R3" t="n">
        <v>53.55</v>
      </c>
      <c r="S3" t="n">
        <v>27.17</v>
      </c>
      <c r="T3" t="n">
        <v>13243.03</v>
      </c>
      <c r="U3" t="n">
        <v>0.51</v>
      </c>
      <c r="V3" t="n">
        <v>0.9</v>
      </c>
      <c r="W3" t="n">
        <v>0.18</v>
      </c>
      <c r="X3" t="n">
        <v>0.85</v>
      </c>
      <c r="Y3" t="n">
        <v>1</v>
      </c>
      <c r="Z3" t="n">
        <v>10</v>
      </c>
      <c r="AA3" t="n">
        <v>84.51659027456535</v>
      </c>
      <c r="AB3" t="n">
        <v>115.6393274224244</v>
      </c>
      <c r="AC3" t="n">
        <v>104.6028723140735</v>
      </c>
      <c r="AD3" t="n">
        <v>84516.59027456534</v>
      </c>
      <c r="AE3" t="n">
        <v>115639.3274224244</v>
      </c>
      <c r="AF3" t="n">
        <v>6.480474136963842e-06</v>
      </c>
      <c r="AG3" t="n">
        <v>0.4933333333333333</v>
      </c>
      <c r="AH3" t="n">
        <v>104602.8723140735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8.7089</v>
      </c>
      <c r="E4" t="n">
        <v>11.48</v>
      </c>
      <c r="F4" t="n">
        <v>8.56</v>
      </c>
      <c r="G4" t="n">
        <v>14.68</v>
      </c>
      <c r="H4" t="n">
        <v>0.23</v>
      </c>
      <c r="I4" t="n">
        <v>35</v>
      </c>
      <c r="J4" t="n">
        <v>116.69</v>
      </c>
      <c r="K4" t="n">
        <v>43.4</v>
      </c>
      <c r="L4" t="n">
        <v>1.5</v>
      </c>
      <c r="M4" t="n">
        <v>33</v>
      </c>
      <c r="N4" t="n">
        <v>16.79</v>
      </c>
      <c r="O4" t="n">
        <v>14625.77</v>
      </c>
      <c r="P4" t="n">
        <v>70.06999999999999</v>
      </c>
      <c r="Q4" t="n">
        <v>1324.06</v>
      </c>
      <c r="R4" t="n">
        <v>50.26</v>
      </c>
      <c r="S4" t="n">
        <v>27.17</v>
      </c>
      <c r="T4" t="n">
        <v>11644.26</v>
      </c>
      <c r="U4" t="n">
        <v>0.54</v>
      </c>
      <c r="V4" t="n">
        <v>0.91</v>
      </c>
      <c r="W4" t="n">
        <v>0.14</v>
      </c>
      <c r="X4" t="n">
        <v>0.71</v>
      </c>
      <c r="Y4" t="n">
        <v>1</v>
      </c>
      <c r="Z4" t="n">
        <v>10</v>
      </c>
      <c r="AA4" t="n">
        <v>78.59946255061342</v>
      </c>
      <c r="AB4" t="n">
        <v>107.5432522252659</v>
      </c>
      <c r="AC4" t="n">
        <v>97.27947517081637</v>
      </c>
      <c r="AD4" t="n">
        <v>78599.46255061342</v>
      </c>
      <c r="AE4" t="n">
        <v>107543.2522252659</v>
      </c>
      <c r="AF4" t="n">
        <v>6.68021556624305e-06</v>
      </c>
      <c r="AG4" t="n">
        <v>0.4783333333333333</v>
      </c>
      <c r="AH4" t="n">
        <v>97279.47517081637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8.954800000000001</v>
      </c>
      <c r="E5" t="n">
        <v>11.17</v>
      </c>
      <c r="F5" t="n">
        <v>8.41</v>
      </c>
      <c r="G5" t="n">
        <v>18.03</v>
      </c>
      <c r="H5" t="n">
        <v>0.26</v>
      </c>
      <c r="I5" t="n">
        <v>28</v>
      </c>
      <c r="J5" t="n">
        <v>117.01</v>
      </c>
      <c r="K5" t="n">
        <v>43.4</v>
      </c>
      <c r="L5" t="n">
        <v>1.75</v>
      </c>
      <c r="M5" t="n">
        <v>23</v>
      </c>
      <c r="N5" t="n">
        <v>16.86</v>
      </c>
      <c r="O5" t="n">
        <v>14665.62</v>
      </c>
      <c r="P5" t="n">
        <v>65.37</v>
      </c>
      <c r="Q5" t="n">
        <v>1323.99</v>
      </c>
      <c r="R5" t="n">
        <v>44.67</v>
      </c>
      <c r="S5" t="n">
        <v>27.17</v>
      </c>
      <c r="T5" t="n">
        <v>8880.9</v>
      </c>
      <c r="U5" t="n">
        <v>0.61</v>
      </c>
      <c r="V5" t="n">
        <v>0.93</v>
      </c>
      <c r="W5" t="n">
        <v>0.16</v>
      </c>
      <c r="X5" t="n">
        <v>0.5600000000000001</v>
      </c>
      <c r="Y5" t="n">
        <v>1</v>
      </c>
      <c r="Z5" t="n">
        <v>10</v>
      </c>
      <c r="AA5" t="n">
        <v>73.11359070834844</v>
      </c>
      <c r="AB5" t="n">
        <v>100.037240351098</v>
      </c>
      <c r="AC5" t="n">
        <v>90.48982653516276</v>
      </c>
      <c r="AD5" t="n">
        <v>73113.59070834843</v>
      </c>
      <c r="AE5" t="n">
        <v>100037.240351098</v>
      </c>
      <c r="AF5" t="n">
        <v>6.868834680911856e-06</v>
      </c>
      <c r="AG5" t="n">
        <v>0.4654166666666666</v>
      </c>
      <c r="AH5" t="n">
        <v>90489.82653516276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9.013999999999999</v>
      </c>
      <c r="E6" t="n">
        <v>11.09</v>
      </c>
      <c r="F6" t="n">
        <v>8.390000000000001</v>
      </c>
      <c r="G6" t="n">
        <v>19.36</v>
      </c>
      <c r="H6" t="n">
        <v>0.3</v>
      </c>
      <c r="I6" t="n">
        <v>26</v>
      </c>
      <c r="J6" t="n">
        <v>117.34</v>
      </c>
      <c r="K6" t="n">
        <v>43.4</v>
      </c>
      <c r="L6" t="n">
        <v>2</v>
      </c>
      <c r="M6" t="n">
        <v>3</v>
      </c>
      <c r="N6" t="n">
        <v>16.94</v>
      </c>
      <c r="O6" t="n">
        <v>14705.49</v>
      </c>
      <c r="P6" t="n">
        <v>63.33</v>
      </c>
      <c r="Q6" t="n">
        <v>1323.99</v>
      </c>
      <c r="R6" t="n">
        <v>43.16</v>
      </c>
      <c r="S6" t="n">
        <v>27.17</v>
      </c>
      <c r="T6" t="n">
        <v>8138.92</v>
      </c>
      <c r="U6" t="n">
        <v>0.63</v>
      </c>
      <c r="V6" t="n">
        <v>0.93</v>
      </c>
      <c r="W6" t="n">
        <v>0.18</v>
      </c>
      <c r="X6" t="n">
        <v>0.54</v>
      </c>
      <c r="Y6" t="n">
        <v>1</v>
      </c>
      <c r="Z6" t="n">
        <v>10</v>
      </c>
      <c r="AA6" t="n">
        <v>71.33936371341711</v>
      </c>
      <c r="AB6" t="n">
        <v>97.60966470326336</v>
      </c>
      <c r="AC6" t="n">
        <v>88.29393530003293</v>
      </c>
      <c r="AD6" t="n">
        <v>71339.36371341711</v>
      </c>
      <c r="AE6" t="n">
        <v>97609.66470326336</v>
      </c>
      <c r="AF6" t="n">
        <v>6.914244406769494e-06</v>
      </c>
      <c r="AG6" t="n">
        <v>0.4620833333333333</v>
      </c>
      <c r="AH6" t="n">
        <v>88293.93530003293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9.006500000000001</v>
      </c>
      <c r="E7" t="n">
        <v>11.1</v>
      </c>
      <c r="F7" t="n">
        <v>8.4</v>
      </c>
      <c r="G7" t="n">
        <v>19.38</v>
      </c>
      <c r="H7" t="n">
        <v>0.34</v>
      </c>
      <c r="I7" t="n">
        <v>26</v>
      </c>
      <c r="J7" t="n">
        <v>117.66</v>
      </c>
      <c r="K7" t="n">
        <v>43.4</v>
      </c>
      <c r="L7" t="n">
        <v>2.25</v>
      </c>
      <c r="M7" t="n">
        <v>0</v>
      </c>
      <c r="N7" t="n">
        <v>17.01</v>
      </c>
      <c r="O7" t="n">
        <v>14745.39</v>
      </c>
      <c r="P7" t="n">
        <v>63.55</v>
      </c>
      <c r="Q7" t="n">
        <v>1324.05</v>
      </c>
      <c r="R7" t="n">
        <v>43.3</v>
      </c>
      <c r="S7" t="n">
        <v>27.17</v>
      </c>
      <c r="T7" t="n">
        <v>8208.75</v>
      </c>
      <c r="U7" t="n">
        <v>0.63</v>
      </c>
      <c r="V7" t="n">
        <v>0.93</v>
      </c>
      <c r="W7" t="n">
        <v>0.18</v>
      </c>
      <c r="X7" t="n">
        <v>0.54</v>
      </c>
      <c r="Y7" t="n">
        <v>1</v>
      </c>
      <c r="Z7" t="n">
        <v>10</v>
      </c>
      <c r="AA7" t="n">
        <v>71.5643328367523</v>
      </c>
      <c r="AB7" t="n">
        <v>97.91747738274769</v>
      </c>
      <c r="AC7" t="n">
        <v>88.57237076940517</v>
      </c>
      <c r="AD7" t="n">
        <v>71564.33283675231</v>
      </c>
      <c r="AE7" t="n">
        <v>97917.47738274769</v>
      </c>
      <c r="AF7" t="n">
        <v>6.908491485419288e-06</v>
      </c>
      <c r="AG7" t="n">
        <v>0.4625</v>
      </c>
      <c r="AH7" t="n">
        <v>88572.37076940517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6.256</v>
      </c>
      <c r="E2" t="n">
        <v>15.98</v>
      </c>
      <c r="F2" t="n">
        <v>9.77</v>
      </c>
      <c r="G2" t="n">
        <v>6.17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93</v>
      </c>
      <c r="N2" t="n">
        <v>39.4</v>
      </c>
      <c r="O2" t="n">
        <v>24256.19</v>
      </c>
      <c r="P2" t="n">
        <v>131.15</v>
      </c>
      <c r="Q2" t="n">
        <v>1324.6</v>
      </c>
      <c r="R2" t="n">
        <v>87.05</v>
      </c>
      <c r="S2" t="n">
        <v>27.17</v>
      </c>
      <c r="T2" t="n">
        <v>29738.67</v>
      </c>
      <c r="U2" t="n">
        <v>0.31</v>
      </c>
      <c r="V2" t="n">
        <v>0.8</v>
      </c>
      <c r="W2" t="n">
        <v>0.26</v>
      </c>
      <c r="X2" t="n">
        <v>1.92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6.8373</v>
      </c>
      <c r="E3" t="n">
        <v>14.63</v>
      </c>
      <c r="F3" t="n">
        <v>9.31</v>
      </c>
      <c r="G3" t="n">
        <v>7.76</v>
      </c>
      <c r="H3" t="n">
        <v>0.11</v>
      </c>
      <c r="I3" t="n">
        <v>72</v>
      </c>
      <c r="J3" t="n">
        <v>195.16</v>
      </c>
      <c r="K3" t="n">
        <v>54.38</v>
      </c>
      <c r="L3" t="n">
        <v>1.25</v>
      </c>
      <c r="M3" t="n">
        <v>70</v>
      </c>
      <c r="N3" t="n">
        <v>39.53</v>
      </c>
      <c r="O3" t="n">
        <v>24303.87</v>
      </c>
      <c r="P3" t="n">
        <v>123.24</v>
      </c>
      <c r="Q3" t="n">
        <v>1324.31</v>
      </c>
      <c r="R3" t="n">
        <v>72.7</v>
      </c>
      <c r="S3" t="n">
        <v>27.17</v>
      </c>
      <c r="T3" t="n">
        <v>22679.23</v>
      </c>
      <c r="U3" t="n">
        <v>0.37</v>
      </c>
      <c r="V3" t="n">
        <v>0.84</v>
      </c>
      <c r="W3" t="n">
        <v>0.22</v>
      </c>
      <c r="X3" t="n">
        <v>1.45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7.2917</v>
      </c>
      <c r="E4" t="n">
        <v>13.71</v>
      </c>
      <c r="F4" t="n">
        <v>8.98</v>
      </c>
      <c r="G4" t="n">
        <v>9.449999999999999</v>
      </c>
      <c r="H4" t="n">
        <v>0.14</v>
      </c>
      <c r="I4" t="n">
        <v>57</v>
      </c>
      <c r="J4" t="n">
        <v>195.55</v>
      </c>
      <c r="K4" t="n">
        <v>54.38</v>
      </c>
      <c r="L4" t="n">
        <v>1.5</v>
      </c>
      <c r="M4" t="n">
        <v>55</v>
      </c>
      <c r="N4" t="n">
        <v>39.67</v>
      </c>
      <c r="O4" t="n">
        <v>24351.61</v>
      </c>
      <c r="P4" t="n">
        <v>117.29</v>
      </c>
      <c r="Q4" t="n">
        <v>1324.18</v>
      </c>
      <c r="R4" t="n">
        <v>62.34</v>
      </c>
      <c r="S4" t="n">
        <v>27.17</v>
      </c>
      <c r="T4" t="n">
        <v>17572.31</v>
      </c>
      <c r="U4" t="n">
        <v>0.44</v>
      </c>
      <c r="V4" t="n">
        <v>0.87</v>
      </c>
      <c r="W4" t="n">
        <v>0.2</v>
      </c>
      <c r="X4" t="n">
        <v>1.13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7.5837</v>
      </c>
      <c r="E5" t="n">
        <v>13.19</v>
      </c>
      <c r="F5" t="n">
        <v>8.800000000000001</v>
      </c>
      <c r="G5" t="n">
        <v>11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113.37</v>
      </c>
      <c r="Q5" t="n">
        <v>1324.02</v>
      </c>
      <c r="R5" t="n">
        <v>56.69</v>
      </c>
      <c r="S5" t="n">
        <v>27.17</v>
      </c>
      <c r="T5" t="n">
        <v>14791.07</v>
      </c>
      <c r="U5" t="n">
        <v>0.48</v>
      </c>
      <c r="V5" t="n">
        <v>0.89</v>
      </c>
      <c r="W5" t="n">
        <v>0.19</v>
      </c>
      <c r="X5" t="n">
        <v>0.95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7.8426</v>
      </c>
      <c r="E6" t="n">
        <v>12.75</v>
      </c>
      <c r="F6" t="n">
        <v>8.640000000000001</v>
      </c>
      <c r="G6" t="n">
        <v>12.64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109.62</v>
      </c>
      <c r="Q6" t="n">
        <v>1324</v>
      </c>
      <c r="R6" t="n">
        <v>51.58</v>
      </c>
      <c r="S6" t="n">
        <v>27.17</v>
      </c>
      <c r="T6" t="n">
        <v>12270.71</v>
      </c>
      <c r="U6" t="n">
        <v>0.53</v>
      </c>
      <c r="V6" t="n">
        <v>0.9</v>
      </c>
      <c r="W6" t="n">
        <v>0.18</v>
      </c>
      <c r="X6" t="n">
        <v>0.79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8.0959</v>
      </c>
      <c r="E7" t="n">
        <v>12.35</v>
      </c>
      <c r="F7" t="n">
        <v>8.470000000000001</v>
      </c>
      <c r="G7" t="n">
        <v>14.53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105.71</v>
      </c>
      <c r="Q7" t="n">
        <v>1324.18</v>
      </c>
      <c r="R7" t="n">
        <v>47.06</v>
      </c>
      <c r="S7" t="n">
        <v>27.17</v>
      </c>
      <c r="T7" t="n">
        <v>10042.69</v>
      </c>
      <c r="U7" t="n">
        <v>0.58</v>
      </c>
      <c r="V7" t="n">
        <v>0.92</v>
      </c>
      <c r="W7" t="n">
        <v>0.14</v>
      </c>
      <c r="X7" t="n">
        <v>0.62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8.1898</v>
      </c>
      <c r="E8" t="n">
        <v>12.21</v>
      </c>
      <c r="F8" t="n">
        <v>8.49</v>
      </c>
      <c r="G8" t="n">
        <v>16.43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104.54</v>
      </c>
      <c r="Q8" t="n">
        <v>1324.06</v>
      </c>
      <c r="R8" t="n">
        <v>47.22</v>
      </c>
      <c r="S8" t="n">
        <v>27.17</v>
      </c>
      <c r="T8" t="n">
        <v>10145.01</v>
      </c>
      <c r="U8" t="n">
        <v>0.58</v>
      </c>
      <c r="V8" t="n">
        <v>0.92</v>
      </c>
      <c r="W8" t="n">
        <v>0.16</v>
      </c>
      <c r="X8" t="n">
        <v>0.63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8.325200000000001</v>
      </c>
      <c r="E9" t="n">
        <v>12.01</v>
      </c>
      <c r="F9" t="n">
        <v>8.41</v>
      </c>
      <c r="G9" t="n">
        <v>18.01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101.74</v>
      </c>
      <c r="Q9" t="n">
        <v>1324.12</v>
      </c>
      <c r="R9" t="n">
        <v>44.51</v>
      </c>
      <c r="S9" t="n">
        <v>27.17</v>
      </c>
      <c r="T9" t="n">
        <v>8804.34</v>
      </c>
      <c r="U9" t="n">
        <v>0.61</v>
      </c>
      <c r="V9" t="n">
        <v>0.93</v>
      </c>
      <c r="W9" t="n">
        <v>0.15</v>
      </c>
      <c r="X9" t="n">
        <v>0.55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8.455500000000001</v>
      </c>
      <c r="E10" t="n">
        <v>11.83</v>
      </c>
      <c r="F10" t="n">
        <v>8.34</v>
      </c>
      <c r="G10" t="n">
        <v>20.01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99.23</v>
      </c>
      <c r="Q10" t="n">
        <v>1324.11</v>
      </c>
      <c r="R10" t="n">
        <v>42.32</v>
      </c>
      <c r="S10" t="n">
        <v>27.17</v>
      </c>
      <c r="T10" t="n">
        <v>7723</v>
      </c>
      <c r="U10" t="n">
        <v>0.64</v>
      </c>
      <c r="V10" t="n">
        <v>0.9399999999999999</v>
      </c>
      <c r="W10" t="n">
        <v>0.15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8.541700000000001</v>
      </c>
      <c r="E11" t="n">
        <v>11.71</v>
      </c>
      <c r="F11" t="n">
        <v>8.300000000000001</v>
      </c>
      <c r="G11" t="n">
        <v>21.64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96.36</v>
      </c>
      <c r="Q11" t="n">
        <v>1323.94</v>
      </c>
      <c r="R11" t="n">
        <v>41.17</v>
      </c>
      <c r="S11" t="n">
        <v>27.17</v>
      </c>
      <c r="T11" t="n">
        <v>7156.12</v>
      </c>
      <c r="U11" t="n">
        <v>0.66</v>
      </c>
      <c r="V11" t="n">
        <v>0.9399999999999999</v>
      </c>
      <c r="W11" t="n">
        <v>0.14</v>
      </c>
      <c r="X11" t="n">
        <v>0.44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8.6294</v>
      </c>
      <c r="E12" t="n">
        <v>11.59</v>
      </c>
      <c r="F12" t="n">
        <v>8.26</v>
      </c>
      <c r="G12" t="n">
        <v>23.59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94.26000000000001</v>
      </c>
      <c r="Q12" t="n">
        <v>1324.15</v>
      </c>
      <c r="R12" t="n">
        <v>39.69</v>
      </c>
      <c r="S12" t="n">
        <v>27.17</v>
      </c>
      <c r="T12" t="n">
        <v>6430.24</v>
      </c>
      <c r="U12" t="n">
        <v>0.68</v>
      </c>
      <c r="V12" t="n">
        <v>0.95</v>
      </c>
      <c r="W12" t="n">
        <v>0.14</v>
      </c>
      <c r="X12" t="n">
        <v>0.4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8.7674</v>
      </c>
      <c r="E13" t="n">
        <v>11.41</v>
      </c>
      <c r="F13" t="n">
        <v>8.15</v>
      </c>
      <c r="G13" t="n">
        <v>25.74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17</v>
      </c>
      <c r="N13" t="n">
        <v>40.92</v>
      </c>
      <c r="O13" t="n">
        <v>24783.33</v>
      </c>
      <c r="P13" t="n">
        <v>90.54000000000001</v>
      </c>
      <c r="Q13" t="n">
        <v>1323.94</v>
      </c>
      <c r="R13" t="n">
        <v>36.42</v>
      </c>
      <c r="S13" t="n">
        <v>27.17</v>
      </c>
      <c r="T13" t="n">
        <v>4802.82</v>
      </c>
      <c r="U13" t="n">
        <v>0.75</v>
      </c>
      <c r="V13" t="n">
        <v>0.96</v>
      </c>
      <c r="W13" t="n">
        <v>0.13</v>
      </c>
      <c r="X13" t="n">
        <v>0.3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8.7964</v>
      </c>
      <c r="E14" t="n">
        <v>11.37</v>
      </c>
      <c r="F14" t="n">
        <v>8.19</v>
      </c>
      <c r="G14" t="n">
        <v>28.91</v>
      </c>
      <c r="H14" t="n">
        <v>0.36</v>
      </c>
      <c r="I14" t="n">
        <v>17</v>
      </c>
      <c r="J14" t="n">
        <v>199.44</v>
      </c>
      <c r="K14" t="n">
        <v>54.38</v>
      </c>
      <c r="L14" t="n">
        <v>4</v>
      </c>
      <c r="M14" t="n">
        <v>15</v>
      </c>
      <c r="N14" t="n">
        <v>41.06</v>
      </c>
      <c r="O14" t="n">
        <v>24831.54</v>
      </c>
      <c r="P14" t="n">
        <v>89.39</v>
      </c>
      <c r="Q14" t="n">
        <v>1324.01</v>
      </c>
      <c r="R14" t="n">
        <v>37.94</v>
      </c>
      <c r="S14" t="n">
        <v>27.17</v>
      </c>
      <c r="T14" t="n">
        <v>5571.54</v>
      </c>
      <c r="U14" t="n">
        <v>0.72</v>
      </c>
      <c r="V14" t="n">
        <v>0.95</v>
      </c>
      <c r="W14" t="n">
        <v>0.13</v>
      </c>
      <c r="X14" t="n">
        <v>0.34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8.8528</v>
      </c>
      <c r="E15" t="n">
        <v>11.3</v>
      </c>
      <c r="F15" t="n">
        <v>8.16</v>
      </c>
      <c r="G15" t="n">
        <v>30.59</v>
      </c>
      <c r="H15" t="n">
        <v>0.38</v>
      </c>
      <c r="I15" t="n">
        <v>16</v>
      </c>
      <c r="J15" t="n">
        <v>199.83</v>
      </c>
      <c r="K15" t="n">
        <v>54.38</v>
      </c>
      <c r="L15" t="n">
        <v>4.25</v>
      </c>
      <c r="M15" t="n">
        <v>14</v>
      </c>
      <c r="N15" t="n">
        <v>41.2</v>
      </c>
      <c r="O15" t="n">
        <v>24879.79</v>
      </c>
      <c r="P15" t="n">
        <v>86.93000000000001</v>
      </c>
      <c r="Q15" t="n">
        <v>1323.99</v>
      </c>
      <c r="R15" t="n">
        <v>36.83</v>
      </c>
      <c r="S15" t="n">
        <v>27.17</v>
      </c>
      <c r="T15" t="n">
        <v>5025.11</v>
      </c>
      <c r="U15" t="n">
        <v>0.74</v>
      </c>
      <c r="V15" t="n">
        <v>0.96</v>
      </c>
      <c r="W15" t="n">
        <v>0.13</v>
      </c>
      <c r="X15" t="n">
        <v>0.3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8.8895</v>
      </c>
      <c r="E16" t="n">
        <v>11.25</v>
      </c>
      <c r="F16" t="n">
        <v>8.15</v>
      </c>
      <c r="G16" t="n">
        <v>32.6</v>
      </c>
      <c r="H16" t="n">
        <v>0.4</v>
      </c>
      <c r="I16" t="n">
        <v>15</v>
      </c>
      <c r="J16" t="n">
        <v>200.22</v>
      </c>
      <c r="K16" t="n">
        <v>54.38</v>
      </c>
      <c r="L16" t="n">
        <v>4.5</v>
      </c>
      <c r="M16" t="n">
        <v>7</v>
      </c>
      <c r="N16" t="n">
        <v>41.35</v>
      </c>
      <c r="O16" t="n">
        <v>24928.09</v>
      </c>
      <c r="P16" t="n">
        <v>84.59</v>
      </c>
      <c r="Q16" t="n">
        <v>1324.01</v>
      </c>
      <c r="R16" t="n">
        <v>36.25</v>
      </c>
      <c r="S16" t="n">
        <v>27.17</v>
      </c>
      <c r="T16" t="n">
        <v>4739</v>
      </c>
      <c r="U16" t="n">
        <v>0.75</v>
      </c>
      <c r="V16" t="n">
        <v>0.96</v>
      </c>
      <c r="W16" t="n">
        <v>0.14</v>
      </c>
      <c r="X16" t="n">
        <v>0.3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8.8819</v>
      </c>
      <c r="E17" t="n">
        <v>11.26</v>
      </c>
      <c r="F17" t="n">
        <v>8.16</v>
      </c>
      <c r="G17" t="n">
        <v>32.64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</v>
      </c>
      <c r="N17" t="n">
        <v>41.49</v>
      </c>
      <c r="O17" t="n">
        <v>24976.45</v>
      </c>
      <c r="P17" t="n">
        <v>84.68000000000001</v>
      </c>
      <c r="Q17" t="n">
        <v>1324.02</v>
      </c>
      <c r="R17" t="n">
        <v>36.33</v>
      </c>
      <c r="S17" t="n">
        <v>27.17</v>
      </c>
      <c r="T17" t="n">
        <v>4777.53</v>
      </c>
      <c r="U17" t="n">
        <v>0.75</v>
      </c>
      <c r="V17" t="n">
        <v>0.96</v>
      </c>
      <c r="W17" t="n">
        <v>0.15</v>
      </c>
      <c r="X17" t="n">
        <v>0.31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8.8786</v>
      </c>
      <c r="E18" t="n">
        <v>11.26</v>
      </c>
      <c r="F18" t="n">
        <v>8.16</v>
      </c>
      <c r="G18" t="n">
        <v>32.65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0</v>
      </c>
      <c r="N18" t="n">
        <v>41.63</v>
      </c>
      <c r="O18" t="n">
        <v>25024.84</v>
      </c>
      <c r="P18" t="n">
        <v>84.78</v>
      </c>
      <c r="Q18" t="n">
        <v>1323.99</v>
      </c>
      <c r="R18" t="n">
        <v>36.42</v>
      </c>
      <c r="S18" t="n">
        <v>27.17</v>
      </c>
      <c r="T18" t="n">
        <v>4823.82</v>
      </c>
      <c r="U18" t="n">
        <v>0.75</v>
      </c>
      <c r="V18" t="n">
        <v>0.96</v>
      </c>
      <c r="W18" t="n">
        <v>0.15</v>
      </c>
      <c r="X18" t="n">
        <v>0.31</v>
      </c>
      <c r="Y18" t="n">
        <v>1</v>
      </c>
      <c r="Z18" t="n">
        <v>10</v>
      </c>
    </row>
    <row r="19">
      <c r="A19" t="n">
        <v>0</v>
      </c>
      <c r="B19" t="n">
        <v>140</v>
      </c>
      <c r="C19" t="inlineStr">
        <is>
          <t xml:space="preserve">CONCLUIDO	</t>
        </is>
      </c>
      <c r="D19" t="n">
        <v>4.9652</v>
      </c>
      <c r="E19" t="n">
        <v>20.14</v>
      </c>
      <c r="F19" t="n">
        <v>10.5</v>
      </c>
      <c r="G19" t="n">
        <v>4.88</v>
      </c>
      <c r="H19" t="n">
        <v>0.06</v>
      </c>
      <c r="I19" t="n">
        <v>129</v>
      </c>
      <c r="J19" t="n">
        <v>274.09</v>
      </c>
      <c r="K19" t="n">
        <v>60.56</v>
      </c>
      <c r="L19" t="n">
        <v>1</v>
      </c>
      <c r="M19" t="n">
        <v>127</v>
      </c>
      <c r="N19" t="n">
        <v>72.53</v>
      </c>
      <c r="O19" t="n">
        <v>34038.11</v>
      </c>
      <c r="P19" t="n">
        <v>178.14</v>
      </c>
      <c r="Q19" t="n">
        <v>1324.47</v>
      </c>
      <c r="R19" t="n">
        <v>110.07</v>
      </c>
      <c r="S19" t="n">
        <v>27.17</v>
      </c>
      <c r="T19" t="n">
        <v>41075.88</v>
      </c>
      <c r="U19" t="n">
        <v>0.25</v>
      </c>
      <c r="V19" t="n">
        <v>0.74</v>
      </c>
      <c r="W19" t="n">
        <v>0.32</v>
      </c>
      <c r="X19" t="n">
        <v>2.65</v>
      </c>
      <c r="Y19" t="n">
        <v>1</v>
      </c>
      <c r="Z19" t="n">
        <v>10</v>
      </c>
    </row>
    <row r="20">
      <c r="A20" t="n">
        <v>1</v>
      </c>
      <c r="B20" t="n">
        <v>140</v>
      </c>
      <c r="C20" t="inlineStr">
        <is>
          <t xml:space="preserve">CONCLUIDO	</t>
        </is>
      </c>
      <c r="D20" t="n">
        <v>5.6446</v>
      </c>
      <c r="E20" t="n">
        <v>17.72</v>
      </c>
      <c r="F20" t="n">
        <v>9.800000000000001</v>
      </c>
      <c r="G20" t="n">
        <v>6.13</v>
      </c>
      <c r="H20" t="n">
        <v>0.08</v>
      </c>
      <c r="I20" t="n">
        <v>96</v>
      </c>
      <c r="J20" t="n">
        <v>274.57</v>
      </c>
      <c r="K20" t="n">
        <v>60.56</v>
      </c>
      <c r="L20" t="n">
        <v>1.25</v>
      </c>
      <c r="M20" t="n">
        <v>94</v>
      </c>
      <c r="N20" t="n">
        <v>72.76000000000001</v>
      </c>
      <c r="O20" t="n">
        <v>34097.72</v>
      </c>
      <c r="P20" t="n">
        <v>165.1</v>
      </c>
      <c r="Q20" t="n">
        <v>1324.21</v>
      </c>
      <c r="R20" t="n">
        <v>88.48</v>
      </c>
      <c r="S20" t="n">
        <v>27.17</v>
      </c>
      <c r="T20" t="n">
        <v>30448.88</v>
      </c>
      <c r="U20" t="n">
        <v>0.31</v>
      </c>
      <c r="V20" t="n">
        <v>0.8</v>
      </c>
      <c r="W20" t="n">
        <v>0.26</v>
      </c>
      <c r="X20" t="n">
        <v>1.95</v>
      </c>
      <c r="Y20" t="n">
        <v>1</v>
      </c>
      <c r="Z20" t="n">
        <v>10</v>
      </c>
    </row>
    <row r="21">
      <c r="A21" t="n">
        <v>2</v>
      </c>
      <c r="B21" t="n">
        <v>140</v>
      </c>
      <c r="C21" t="inlineStr">
        <is>
          <t xml:space="preserve">CONCLUIDO	</t>
        </is>
      </c>
      <c r="D21" t="n">
        <v>6.1564</v>
      </c>
      <c r="E21" t="n">
        <v>16.24</v>
      </c>
      <c r="F21" t="n">
        <v>9.369999999999999</v>
      </c>
      <c r="G21" t="n">
        <v>7.4</v>
      </c>
      <c r="H21" t="n">
        <v>0.1</v>
      </c>
      <c r="I21" t="n">
        <v>76</v>
      </c>
      <c r="J21" t="n">
        <v>275.05</v>
      </c>
      <c r="K21" t="n">
        <v>60.56</v>
      </c>
      <c r="L21" t="n">
        <v>1.5</v>
      </c>
      <c r="M21" t="n">
        <v>74</v>
      </c>
      <c r="N21" t="n">
        <v>73</v>
      </c>
      <c r="O21" t="n">
        <v>34157.42</v>
      </c>
      <c r="P21" t="n">
        <v>156.76</v>
      </c>
      <c r="Q21" t="n">
        <v>1324.03</v>
      </c>
      <c r="R21" t="n">
        <v>74.67</v>
      </c>
      <c r="S21" t="n">
        <v>27.17</v>
      </c>
      <c r="T21" t="n">
        <v>23642.02</v>
      </c>
      <c r="U21" t="n">
        <v>0.36</v>
      </c>
      <c r="V21" t="n">
        <v>0.83</v>
      </c>
      <c r="W21" t="n">
        <v>0.23</v>
      </c>
      <c r="X21" t="n">
        <v>1.52</v>
      </c>
      <c r="Y21" t="n">
        <v>1</v>
      </c>
      <c r="Z21" t="n">
        <v>10</v>
      </c>
    </row>
    <row r="22">
      <c r="A22" t="n">
        <v>3</v>
      </c>
      <c r="B22" t="n">
        <v>140</v>
      </c>
      <c r="C22" t="inlineStr">
        <is>
          <t xml:space="preserve">CONCLUIDO	</t>
        </is>
      </c>
      <c r="D22" t="n">
        <v>6.5313</v>
      </c>
      <c r="E22" t="n">
        <v>15.31</v>
      </c>
      <c r="F22" t="n">
        <v>9.119999999999999</v>
      </c>
      <c r="G22" t="n">
        <v>8.69</v>
      </c>
      <c r="H22" t="n">
        <v>0.11</v>
      </c>
      <c r="I22" t="n">
        <v>63</v>
      </c>
      <c r="J22" t="n">
        <v>275.54</v>
      </c>
      <c r="K22" t="n">
        <v>60.56</v>
      </c>
      <c r="L22" t="n">
        <v>1.75</v>
      </c>
      <c r="M22" t="n">
        <v>61</v>
      </c>
      <c r="N22" t="n">
        <v>73.23</v>
      </c>
      <c r="O22" t="n">
        <v>34217.22</v>
      </c>
      <c r="P22" t="n">
        <v>151.47</v>
      </c>
      <c r="Q22" t="n">
        <v>1324.22</v>
      </c>
      <c r="R22" t="n">
        <v>66.75</v>
      </c>
      <c r="S22" t="n">
        <v>27.17</v>
      </c>
      <c r="T22" t="n">
        <v>19749.37</v>
      </c>
      <c r="U22" t="n">
        <v>0.41</v>
      </c>
      <c r="V22" t="n">
        <v>0.86</v>
      </c>
      <c r="W22" t="n">
        <v>0.21</v>
      </c>
      <c r="X22" t="n">
        <v>1.27</v>
      </c>
      <c r="Y22" t="n">
        <v>1</v>
      </c>
      <c r="Z22" t="n">
        <v>10</v>
      </c>
    </row>
    <row r="23">
      <c r="A23" t="n">
        <v>4</v>
      </c>
      <c r="B23" t="n">
        <v>140</v>
      </c>
      <c r="C23" t="inlineStr">
        <is>
          <t xml:space="preserve">CONCLUIDO	</t>
        </is>
      </c>
      <c r="D23" t="n">
        <v>6.8364</v>
      </c>
      <c r="E23" t="n">
        <v>14.63</v>
      </c>
      <c r="F23" t="n">
        <v>8.91</v>
      </c>
      <c r="G23" t="n">
        <v>9.9</v>
      </c>
      <c r="H23" t="n">
        <v>0.13</v>
      </c>
      <c r="I23" t="n">
        <v>54</v>
      </c>
      <c r="J23" t="n">
        <v>276.02</v>
      </c>
      <c r="K23" t="n">
        <v>60.56</v>
      </c>
      <c r="L23" t="n">
        <v>2</v>
      </c>
      <c r="M23" t="n">
        <v>52</v>
      </c>
      <c r="N23" t="n">
        <v>73.47</v>
      </c>
      <c r="O23" t="n">
        <v>34277.1</v>
      </c>
      <c r="P23" t="n">
        <v>146.83</v>
      </c>
      <c r="Q23" t="n">
        <v>1324.14</v>
      </c>
      <c r="R23" t="n">
        <v>60.15</v>
      </c>
      <c r="S23" t="n">
        <v>27.17</v>
      </c>
      <c r="T23" t="n">
        <v>16491.79</v>
      </c>
      <c r="U23" t="n">
        <v>0.45</v>
      </c>
      <c r="V23" t="n">
        <v>0.88</v>
      </c>
      <c r="W23" t="n">
        <v>0.19</v>
      </c>
      <c r="X23" t="n">
        <v>1.05</v>
      </c>
      <c r="Y23" t="n">
        <v>1</v>
      </c>
      <c r="Z23" t="n">
        <v>10</v>
      </c>
    </row>
    <row r="24">
      <c r="A24" t="n">
        <v>5</v>
      </c>
      <c r="B24" t="n">
        <v>140</v>
      </c>
      <c r="C24" t="inlineStr">
        <is>
          <t xml:space="preserve">CONCLUIDO	</t>
        </is>
      </c>
      <c r="D24" t="n">
        <v>7.0808</v>
      </c>
      <c r="E24" t="n">
        <v>14.12</v>
      </c>
      <c r="F24" t="n">
        <v>8.77</v>
      </c>
      <c r="G24" t="n">
        <v>11.19</v>
      </c>
      <c r="H24" t="n">
        <v>0.14</v>
      </c>
      <c r="I24" t="n">
        <v>47</v>
      </c>
      <c r="J24" t="n">
        <v>276.51</v>
      </c>
      <c r="K24" t="n">
        <v>60.56</v>
      </c>
      <c r="L24" t="n">
        <v>2.25</v>
      </c>
      <c r="M24" t="n">
        <v>45</v>
      </c>
      <c r="N24" t="n">
        <v>73.70999999999999</v>
      </c>
      <c r="O24" t="n">
        <v>34337.08</v>
      </c>
      <c r="P24" t="n">
        <v>143.46</v>
      </c>
      <c r="Q24" t="n">
        <v>1324.18</v>
      </c>
      <c r="R24" t="n">
        <v>55.73</v>
      </c>
      <c r="S24" t="n">
        <v>27.17</v>
      </c>
      <c r="T24" t="n">
        <v>14319.44</v>
      </c>
      <c r="U24" t="n">
        <v>0.49</v>
      </c>
      <c r="V24" t="n">
        <v>0.89</v>
      </c>
      <c r="W24" t="n">
        <v>0.18</v>
      </c>
      <c r="X24" t="n">
        <v>0.91</v>
      </c>
      <c r="Y24" t="n">
        <v>1</v>
      </c>
      <c r="Z24" t="n">
        <v>10</v>
      </c>
    </row>
    <row r="25">
      <c r="A25" t="n">
        <v>6</v>
      </c>
      <c r="B25" t="n">
        <v>140</v>
      </c>
      <c r="C25" t="inlineStr">
        <is>
          <t xml:space="preserve">CONCLUIDO	</t>
        </is>
      </c>
      <c r="D25" t="n">
        <v>7.2663</v>
      </c>
      <c r="E25" t="n">
        <v>13.76</v>
      </c>
      <c r="F25" t="n">
        <v>8.67</v>
      </c>
      <c r="G25" t="n">
        <v>12.38</v>
      </c>
      <c r="H25" t="n">
        <v>0.16</v>
      </c>
      <c r="I25" t="n">
        <v>42</v>
      </c>
      <c r="J25" t="n">
        <v>277</v>
      </c>
      <c r="K25" t="n">
        <v>60.56</v>
      </c>
      <c r="L25" t="n">
        <v>2.5</v>
      </c>
      <c r="M25" t="n">
        <v>40</v>
      </c>
      <c r="N25" t="n">
        <v>73.94</v>
      </c>
      <c r="O25" t="n">
        <v>34397.15</v>
      </c>
      <c r="P25" t="n">
        <v>140.77</v>
      </c>
      <c r="Q25" t="n">
        <v>1323.99</v>
      </c>
      <c r="R25" t="n">
        <v>52.48</v>
      </c>
      <c r="S25" t="n">
        <v>27.17</v>
      </c>
      <c r="T25" t="n">
        <v>12715.84</v>
      </c>
      <c r="U25" t="n">
        <v>0.52</v>
      </c>
      <c r="V25" t="n">
        <v>0.9</v>
      </c>
      <c r="W25" t="n">
        <v>0.18</v>
      </c>
      <c r="X25" t="n">
        <v>0.8100000000000001</v>
      </c>
      <c r="Y25" t="n">
        <v>1</v>
      </c>
      <c r="Z25" t="n">
        <v>10</v>
      </c>
    </row>
    <row r="26">
      <c r="A26" t="n">
        <v>7</v>
      </c>
      <c r="B26" t="n">
        <v>140</v>
      </c>
      <c r="C26" t="inlineStr">
        <is>
          <t xml:space="preserve">CONCLUIDO	</t>
        </is>
      </c>
      <c r="D26" t="n">
        <v>7.5177</v>
      </c>
      <c r="E26" t="n">
        <v>13.3</v>
      </c>
      <c r="F26" t="n">
        <v>8.470000000000001</v>
      </c>
      <c r="G26" t="n">
        <v>13.73</v>
      </c>
      <c r="H26" t="n">
        <v>0.18</v>
      </c>
      <c r="I26" t="n">
        <v>37</v>
      </c>
      <c r="J26" t="n">
        <v>277.48</v>
      </c>
      <c r="K26" t="n">
        <v>60.56</v>
      </c>
      <c r="L26" t="n">
        <v>2.75</v>
      </c>
      <c r="M26" t="n">
        <v>35</v>
      </c>
      <c r="N26" t="n">
        <v>74.18000000000001</v>
      </c>
      <c r="O26" t="n">
        <v>34457.31</v>
      </c>
      <c r="P26" t="n">
        <v>136.15</v>
      </c>
      <c r="Q26" t="n">
        <v>1324.04</v>
      </c>
      <c r="R26" t="n">
        <v>46.01</v>
      </c>
      <c r="S26" t="n">
        <v>27.17</v>
      </c>
      <c r="T26" t="n">
        <v>9510.26</v>
      </c>
      <c r="U26" t="n">
        <v>0.59</v>
      </c>
      <c r="V26" t="n">
        <v>0.92</v>
      </c>
      <c r="W26" t="n">
        <v>0.16</v>
      </c>
      <c r="X26" t="n">
        <v>0.62</v>
      </c>
      <c r="Y26" t="n">
        <v>1</v>
      </c>
      <c r="Z26" t="n">
        <v>10</v>
      </c>
    </row>
    <row r="27">
      <c r="A27" t="n">
        <v>8</v>
      </c>
      <c r="B27" t="n">
        <v>140</v>
      </c>
      <c r="C27" t="inlineStr">
        <is>
          <t xml:space="preserve">CONCLUIDO	</t>
        </is>
      </c>
      <c r="D27" t="n">
        <v>7.4554</v>
      </c>
      <c r="E27" t="n">
        <v>13.41</v>
      </c>
      <c r="F27" t="n">
        <v>8.68</v>
      </c>
      <c r="G27" t="n">
        <v>14.89</v>
      </c>
      <c r="H27" t="n">
        <v>0.19</v>
      </c>
      <c r="I27" t="n">
        <v>35</v>
      </c>
      <c r="J27" t="n">
        <v>277.97</v>
      </c>
      <c r="K27" t="n">
        <v>60.56</v>
      </c>
      <c r="L27" t="n">
        <v>3</v>
      </c>
      <c r="M27" t="n">
        <v>33</v>
      </c>
      <c r="N27" t="n">
        <v>74.42</v>
      </c>
      <c r="O27" t="n">
        <v>34517.57</v>
      </c>
      <c r="P27" t="n">
        <v>139.17</v>
      </c>
      <c r="Q27" t="n">
        <v>1324.13</v>
      </c>
      <c r="R27" t="n">
        <v>54.6</v>
      </c>
      <c r="S27" t="n">
        <v>27.17</v>
      </c>
      <c r="T27" t="n">
        <v>13811.02</v>
      </c>
      <c r="U27" t="n">
        <v>0.5</v>
      </c>
      <c r="V27" t="n">
        <v>0.9</v>
      </c>
      <c r="W27" t="n">
        <v>0.14</v>
      </c>
      <c r="X27" t="n">
        <v>0.83</v>
      </c>
      <c r="Y27" t="n">
        <v>1</v>
      </c>
      <c r="Z27" t="n">
        <v>10</v>
      </c>
    </row>
    <row r="28">
      <c r="A28" t="n">
        <v>9</v>
      </c>
      <c r="B28" t="n">
        <v>140</v>
      </c>
      <c r="C28" t="inlineStr">
        <is>
          <t xml:space="preserve">CONCLUIDO	</t>
        </is>
      </c>
      <c r="D28" t="n">
        <v>7.6843</v>
      </c>
      <c r="E28" t="n">
        <v>13.01</v>
      </c>
      <c r="F28" t="n">
        <v>8.49</v>
      </c>
      <c r="G28" t="n">
        <v>16.44</v>
      </c>
      <c r="H28" t="n">
        <v>0.21</v>
      </c>
      <c r="I28" t="n">
        <v>31</v>
      </c>
      <c r="J28" t="n">
        <v>278.46</v>
      </c>
      <c r="K28" t="n">
        <v>60.56</v>
      </c>
      <c r="L28" t="n">
        <v>3.25</v>
      </c>
      <c r="M28" t="n">
        <v>29</v>
      </c>
      <c r="N28" t="n">
        <v>74.66</v>
      </c>
      <c r="O28" t="n">
        <v>34577.92</v>
      </c>
      <c r="P28" t="n">
        <v>134.99</v>
      </c>
      <c r="Q28" t="n">
        <v>1324.02</v>
      </c>
      <c r="R28" t="n">
        <v>47.29</v>
      </c>
      <c r="S28" t="n">
        <v>27.17</v>
      </c>
      <c r="T28" t="n">
        <v>10177.82</v>
      </c>
      <c r="U28" t="n">
        <v>0.57</v>
      </c>
      <c r="V28" t="n">
        <v>0.92</v>
      </c>
      <c r="W28" t="n">
        <v>0.16</v>
      </c>
      <c r="X28" t="n">
        <v>0.64</v>
      </c>
      <c r="Y28" t="n">
        <v>1</v>
      </c>
      <c r="Z28" t="n">
        <v>10</v>
      </c>
    </row>
    <row r="29">
      <c r="A29" t="n">
        <v>10</v>
      </c>
      <c r="B29" t="n">
        <v>140</v>
      </c>
      <c r="C29" t="inlineStr">
        <is>
          <t xml:space="preserve">CONCLUIDO	</t>
        </is>
      </c>
      <c r="D29" t="n">
        <v>7.7823</v>
      </c>
      <c r="E29" t="n">
        <v>12.85</v>
      </c>
      <c r="F29" t="n">
        <v>8.43</v>
      </c>
      <c r="G29" t="n">
        <v>17.45</v>
      </c>
      <c r="H29" t="n">
        <v>0.22</v>
      </c>
      <c r="I29" t="n">
        <v>29</v>
      </c>
      <c r="J29" t="n">
        <v>278.95</v>
      </c>
      <c r="K29" t="n">
        <v>60.56</v>
      </c>
      <c r="L29" t="n">
        <v>3.5</v>
      </c>
      <c r="M29" t="n">
        <v>27</v>
      </c>
      <c r="N29" t="n">
        <v>74.90000000000001</v>
      </c>
      <c r="O29" t="n">
        <v>34638.36</v>
      </c>
      <c r="P29" t="n">
        <v>132.77</v>
      </c>
      <c r="Q29" t="n">
        <v>1324.03</v>
      </c>
      <c r="R29" t="n">
        <v>45.42</v>
      </c>
      <c r="S29" t="n">
        <v>27.17</v>
      </c>
      <c r="T29" t="n">
        <v>9253.68</v>
      </c>
      <c r="U29" t="n">
        <v>0.6</v>
      </c>
      <c r="V29" t="n">
        <v>0.93</v>
      </c>
      <c r="W29" t="n">
        <v>0.15</v>
      </c>
      <c r="X29" t="n">
        <v>0.58</v>
      </c>
      <c r="Y29" t="n">
        <v>1</v>
      </c>
      <c r="Z29" t="n">
        <v>10</v>
      </c>
    </row>
    <row r="30">
      <c r="A30" t="n">
        <v>11</v>
      </c>
      <c r="B30" t="n">
        <v>140</v>
      </c>
      <c r="C30" t="inlineStr">
        <is>
          <t xml:space="preserve">CONCLUIDO	</t>
        </is>
      </c>
      <c r="D30" t="n">
        <v>7.9271</v>
      </c>
      <c r="E30" t="n">
        <v>12.62</v>
      </c>
      <c r="F30" t="n">
        <v>8.359999999999999</v>
      </c>
      <c r="G30" t="n">
        <v>19.28</v>
      </c>
      <c r="H30" t="n">
        <v>0.24</v>
      </c>
      <c r="I30" t="n">
        <v>26</v>
      </c>
      <c r="J30" t="n">
        <v>279.44</v>
      </c>
      <c r="K30" t="n">
        <v>60.56</v>
      </c>
      <c r="L30" t="n">
        <v>3.75</v>
      </c>
      <c r="M30" t="n">
        <v>24</v>
      </c>
      <c r="N30" t="n">
        <v>75.14</v>
      </c>
      <c r="O30" t="n">
        <v>34698.9</v>
      </c>
      <c r="P30" t="n">
        <v>130.53</v>
      </c>
      <c r="Q30" t="n">
        <v>1324</v>
      </c>
      <c r="R30" t="n">
        <v>43.05</v>
      </c>
      <c r="S30" t="n">
        <v>27.17</v>
      </c>
      <c r="T30" t="n">
        <v>8082</v>
      </c>
      <c r="U30" t="n">
        <v>0.63</v>
      </c>
      <c r="V30" t="n">
        <v>0.93</v>
      </c>
      <c r="W30" t="n">
        <v>0.15</v>
      </c>
      <c r="X30" t="n">
        <v>0.5</v>
      </c>
      <c r="Y30" t="n">
        <v>1</v>
      </c>
      <c r="Z30" t="n">
        <v>10</v>
      </c>
    </row>
    <row r="31">
      <c r="A31" t="n">
        <v>12</v>
      </c>
      <c r="B31" t="n">
        <v>140</v>
      </c>
      <c r="C31" t="inlineStr">
        <is>
          <t xml:space="preserve">CONCLUIDO	</t>
        </is>
      </c>
      <c r="D31" t="n">
        <v>8.0192</v>
      </c>
      <c r="E31" t="n">
        <v>12.47</v>
      </c>
      <c r="F31" t="n">
        <v>8.32</v>
      </c>
      <c r="G31" t="n">
        <v>20.79</v>
      </c>
      <c r="H31" t="n">
        <v>0.25</v>
      </c>
      <c r="I31" t="n">
        <v>24</v>
      </c>
      <c r="J31" t="n">
        <v>279.94</v>
      </c>
      <c r="K31" t="n">
        <v>60.56</v>
      </c>
      <c r="L31" t="n">
        <v>4</v>
      </c>
      <c r="M31" t="n">
        <v>22</v>
      </c>
      <c r="N31" t="n">
        <v>75.38</v>
      </c>
      <c r="O31" t="n">
        <v>34759.54</v>
      </c>
      <c r="P31" t="n">
        <v>128.61</v>
      </c>
      <c r="Q31" t="n">
        <v>1324.02</v>
      </c>
      <c r="R31" t="n">
        <v>41.61</v>
      </c>
      <c r="S31" t="n">
        <v>27.17</v>
      </c>
      <c r="T31" t="n">
        <v>7375.05</v>
      </c>
      <c r="U31" t="n">
        <v>0.65</v>
      </c>
      <c r="V31" t="n">
        <v>0.9399999999999999</v>
      </c>
      <c r="W31" t="n">
        <v>0.15</v>
      </c>
      <c r="X31" t="n">
        <v>0.46</v>
      </c>
      <c r="Y31" t="n">
        <v>1</v>
      </c>
      <c r="Z31" t="n">
        <v>10</v>
      </c>
    </row>
    <row r="32">
      <c r="A32" t="n">
        <v>13</v>
      </c>
      <c r="B32" t="n">
        <v>140</v>
      </c>
      <c r="C32" t="inlineStr">
        <is>
          <t xml:space="preserve">CONCLUIDO	</t>
        </is>
      </c>
      <c r="D32" t="n">
        <v>8.066000000000001</v>
      </c>
      <c r="E32" t="n">
        <v>12.4</v>
      </c>
      <c r="F32" t="n">
        <v>8.300000000000001</v>
      </c>
      <c r="G32" t="n">
        <v>21.64</v>
      </c>
      <c r="H32" t="n">
        <v>0.27</v>
      </c>
      <c r="I32" t="n">
        <v>23</v>
      </c>
      <c r="J32" t="n">
        <v>280.43</v>
      </c>
      <c r="K32" t="n">
        <v>60.56</v>
      </c>
      <c r="L32" t="n">
        <v>4.25</v>
      </c>
      <c r="M32" t="n">
        <v>21</v>
      </c>
      <c r="N32" t="n">
        <v>75.62</v>
      </c>
      <c r="O32" t="n">
        <v>34820.27</v>
      </c>
      <c r="P32" t="n">
        <v>127.4</v>
      </c>
      <c r="Q32" t="n">
        <v>1324.06</v>
      </c>
      <c r="R32" t="n">
        <v>41.02</v>
      </c>
      <c r="S32" t="n">
        <v>27.17</v>
      </c>
      <c r="T32" t="n">
        <v>7082.7</v>
      </c>
      <c r="U32" t="n">
        <v>0.66</v>
      </c>
      <c r="V32" t="n">
        <v>0.9399999999999999</v>
      </c>
      <c r="W32" t="n">
        <v>0.14</v>
      </c>
      <c r="X32" t="n">
        <v>0.44</v>
      </c>
      <c r="Y32" t="n">
        <v>1</v>
      </c>
      <c r="Z32" t="n">
        <v>10</v>
      </c>
    </row>
    <row r="33">
      <c r="A33" t="n">
        <v>14</v>
      </c>
      <c r="B33" t="n">
        <v>140</v>
      </c>
      <c r="C33" t="inlineStr">
        <is>
          <t xml:space="preserve">CONCLUIDO	</t>
        </is>
      </c>
      <c r="D33" t="n">
        <v>8.169</v>
      </c>
      <c r="E33" t="n">
        <v>12.24</v>
      </c>
      <c r="F33" t="n">
        <v>8.24</v>
      </c>
      <c r="G33" t="n">
        <v>23.55</v>
      </c>
      <c r="H33" t="n">
        <v>0.29</v>
      </c>
      <c r="I33" t="n">
        <v>21</v>
      </c>
      <c r="J33" t="n">
        <v>280.92</v>
      </c>
      <c r="K33" t="n">
        <v>60.56</v>
      </c>
      <c r="L33" t="n">
        <v>4.5</v>
      </c>
      <c r="M33" t="n">
        <v>19</v>
      </c>
      <c r="N33" t="n">
        <v>75.87</v>
      </c>
      <c r="O33" t="n">
        <v>34881.09</v>
      </c>
      <c r="P33" t="n">
        <v>125.31</v>
      </c>
      <c r="Q33" t="n">
        <v>1323.94</v>
      </c>
      <c r="R33" t="n">
        <v>39.46</v>
      </c>
      <c r="S33" t="n">
        <v>27.17</v>
      </c>
      <c r="T33" t="n">
        <v>6313.96</v>
      </c>
      <c r="U33" t="n">
        <v>0.6899999999999999</v>
      </c>
      <c r="V33" t="n">
        <v>0.95</v>
      </c>
      <c r="W33" t="n">
        <v>0.14</v>
      </c>
      <c r="X33" t="n">
        <v>0.39</v>
      </c>
      <c r="Y33" t="n">
        <v>1</v>
      </c>
      <c r="Z33" t="n">
        <v>10</v>
      </c>
    </row>
    <row r="34">
      <c r="A34" t="n">
        <v>15</v>
      </c>
      <c r="B34" t="n">
        <v>140</v>
      </c>
      <c r="C34" t="inlineStr">
        <is>
          <t xml:space="preserve">CONCLUIDO	</t>
        </is>
      </c>
      <c r="D34" t="n">
        <v>8.2143</v>
      </c>
      <c r="E34" t="n">
        <v>12.17</v>
      </c>
      <c r="F34" t="n">
        <v>8.23</v>
      </c>
      <c r="G34" t="n">
        <v>24.68</v>
      </c>
      <c r="H34" t="n">
        <v>0.3</v>
      </c>
      <c r="I34" t="n">
        <v>20</v>
      </c>
      <c r="J34" t="n">
        <v>281.41</v>
      </c>
      <c r="K34" t="n">
        <v>60.56</v>
      </c>
      <c r="L34" t="n">
        <v>4.75</v>
      </c>
      <c r="M34" t="n">
        <v>18</v>
      </c>
      <c r="N34" t="n">
        <v>76.11</v>
      </c>
      <c r="O34" t="n">
        <v>34942.02</v>
      </c>
      <c r="P34" t="n">
        <v>124.12</v>
      </c>
      <c r="Q34" t="n">
        <v>1324.04</v>
      </c>
      <c r="R34" t="n">
        <v>38.97</v>
      </c>
      <c r="S34" t="n">
        <v>27.17</v>
      </c>
      <c r="T34" t="n">
        <v>6070.58</v>
      </c>
      <c r="U34" t="n">
        <v>0.7</v>
      </c>
      <c r="V34" t="n">
        <v>0.95</v>
      </c>
      <c r="W34" t="n">
        <v>0.14</v>
      </c>
      <c r="X34" t="n">
        <v>0.38</v>
      </c>
      <c r="Y34" t="n">
        <v>1</v>
      </c>
      <c r="Z34" t="n">
        <v>10</v>
      </c>
    </row>
    <row r="35">
      <c r="A35" t="n">
        <v>16</v>
      </c>
      <c r="B35" t="n">
        <v>140</v>
      </c>
      <c r="C35" t="inlineStr">
        <is>
          <t xml:space="preserve">CONCLUIDO	</t>
        </is>
      </c>
      <c r="D35" t="n">
        <v>8.2989</v>
      </c>
      <c r="E35" t="n">
        <v>12.05</v>
      </c>
      <c r="F35" t="n">
        <v>8.16</v>
      </c>
      <c r="G35" t="n">
        <v>25.76</v>
      </c>
      <c r="H35" t="n">
        <v>0.32</v>
      </c>
      <c r="I35" t="n">
        <v>19</v>
      </c>
      <c r="J35" t="n">
        <v>281.91</v>
      </c>
      <c r="K35" t="n">
        <v>60.56</v>
      </c>
      <c r="L35" t="n">
        <v>5</v>
      </c>
      <c r="M35" t="n">
        <v>17</v>
      </c>
      <c r="N35" t="n">
        <v>76.34999999999999</v>
      </c>
      <c r="O35" t="n">
        <v>35003.04</v>
      </c>
      <c r="P35" t="n">
        <v>121.75</v>
      </c>
      <c r="Q35" t="n">
        <v>1323.94</v>
      </c>
      <c r="R35" t="n">
        <v>36.44</v>
      </c>
      <c r="S35" t="n">
        <v>27.17</v>
      </c>
      <c r="T35" t="n">
        <v>4815.17</v>
      </c>
      <c r="U35" t="n">
        <v>0.75</v>
      </c>
      <c r="V35" t="n">
        <v>0.96</v>
      </c>
      <c r="W35" t="n">
        <v>0.14</v>
      </c>
      <c r="X35" t="n">
        <v>0.3</v>
      </c>
      <c r="Y35" t="n">
        <v>1</v>
      </c>
      <c r="Z35" t="n">
        <v>10</v>
      </c>
    </row>
    <row r="36">
      <c r="A36" t="n">
        <v>17</v>
      </c>
      <c r="B36" t="n">
        <v>140</v>
      </c>
      <c r="C36" t="inlineStr">
        <is>
          <t xml:space="preserve">CONCLUIDO	</t>
        </is>
      </c>
      <c r="D36" t="n">
        <v>8.275499999999999</v>
      </c>
      <c r="E36" t="n">
        <v>12.08</v>
      </c>
      <c r="F36" t="n">
        <v>8.24</v>
      </c>
      <c r="G36" t="n">
        <v>27.48</v>
      </c>
      <c r="H36" t="n">
        <v>0.33</v>
      </c>
      <c r="I36" t="n">
        <v>18</v>
      </c>
      <c r="J36" t="n">
        <v>282.4</v>
      </c>
      <c r="K36" t="n">
        <v>60.56</v>
      </c>
      <c r="L36" t="n">
        <v>5.25</v>
      </c>
      <c r="M36" t="n">
        <v>16</v>
      </c>
      <c r="N36" t="n">
        <v>76.59999999999999</v>
      </c>
      <c r="O36" t="n">
        <v>35064.15</v>
      </c>
      <c r="P36" t="n">
        <v>122.02</v>
      </c>
      <c r="Q36" t="n">
        <v>1324.04</v>
      </c>
      <c r="R36" t="n">
        <v>40.01</v>
      </c>
      <c r="S36" t="n">
        <v>27.17</v>
      </c>
      <c r="T36" t="n">
        <v>6602.57</v>
      </c>
      <c r="U36" t="n">
        <v>0.68</v>
      </c>
      <c r="V36" t="n">
        <v>0.95</v>
      </c>
      <c r="W36" t="n">
        <v>0.13</v>
      </c>
      <c r="X36" t="n">
        <v>0.39</v>
      </c>
      <c r="Y36" t="n">
        <v>1</v>
      </c>
      <c r="Z36" t="n">
        <v>10</v>
      </c>
    </row>
    <row r="37">
      <c r="A37" t="n">
        <v>18</v>
      </c>
      <c r="B37" t="n">
        <v>140</v>
      </c>
      <c r="C37" t="inlineStr">
        <is>
          <t xml:space="preserve">CONCLUIDO	</t>
        </is>
      </c>
      <c r="D37" t="n">
        <v>8.3538</v>
      </c>
      <c r="E37" t="n">
        <v>11.97</v>
      </c>
      <c r="F37" t="n">
        <v>8.18</v>
      </c>
      <c r="G37" t="n">
        <v>28.88</v>
      </c>
      <c r="H37" t="n">
        <v>0.35</v>
      </c>
      <c r="I37" t="n">
        <v>17</v>
      </c>
      <c r="J37" t="n">
        <v>282.9</v>
      </c>
      <c r="K37" t="n">
        <v>60.56</v>
      </c>
      <c r="L37" t="n">
        <v>5.5</v>
      </c>
      <c r="M37" t="n">
        <v>15</v>
      </c>
      <c r="N37" t="n">
        <v>76.84999999999999</v>
      </c>
      <c r="O37" t="n">
        <v>35125.37</v>
      </c>
      <c r="P37" t="n">
        <v>120.04</v>
      </c>
      <c r="Q37" t="n">
        <v>1323.97</v>
      </c>
      <c r="R37" t="n">
        <v>37.58</v>
      </c>
      <c r="S37" t="n">
        <v>27.17</v>
      </c>
      <c r="T37" t="n">
        <v>5390.73</v>
      </c>
      <c r="U37" t="n">
        <v>0.72</v>
      </c>
      <c r="V37" t="n">
        <v>0.95</v>
      </c>
      <c r="W37" t="n">
        <v>0.13</v>
      </c>
      <c r="X37" t="n">
        <v>0.33</v>
      </c>
      <c r="Y37" t="n">
        <v>1</v>
      </c>
      <c r="Z37" t="n">
        <v>10</v>
      </c>
    </row>
    <row r="38">
      <c r="A38" t="n">
        <v>19</v>
      </c>
      <c r="B38" t="n">
        <v>140</v>
      </c>
      <c r="C38" t="inlineStr">
        <is>
          <t xml:space="preserve">CONCLUIDO	</t>
        </is>
      </c>
      <c r="D38" t="n">
        <v>8.404500000000001</v>
      </c>
      <c r="E38" t="n">
        <v>11.9</v>
      </c>
      <c r="F38" t="n">
        <v>8.16</v>
      </c>
      <c r="G38" t="n">
        <v>30.61</v>
      </c>
      <c r="H38" t="n">
        <v>0.36</v>
      </c>
      <c r="I38" t="n">
        <v>16</v>
      </c>
      <c r="J38" t="n">
        <v>283.4</v>
      </c>
      <c r="K38" t="n">
        <v>60.56</v>
      </c>
      <c r="L38" t="n">
        <v>5.75</v>
      </c>
      <c r="M38" t="n">
        <v>14</v>
      </c>
      <c r="N38" t="n">
        <v>77.09</v>
      </c>
      <c r="O38" t="n">
        <v>35186.68</v>
      </c>
      <c r="P38" t="n">
        <v>118.48</v>
      </c>
      <c r="Q38" t="n">
        <v>1324.19</v>
      </c>
      <c r="R38" t="n">
        <v>36.83</v>
      </c>
      <c r="S38" t="n">
        <v>27.17</v>
      </c>
      <c r="T38" t="n">
        <v>5021.44</v>
      </c>
      <c r="U38" t="n">
        <v>0.74</v>
      </c>
      <c r="V38" t="n">
        <v>0.96</v>
      </c>
      <c r="W38" t="n">
        <v>0.13</v>
      </c>
      <c r="X38" t="n">
        <v>0.31</v>
      </c>
      <c r="Y38" t="n">
        <v>1</v>
      </c>
      <c r="Z38" t="n">
        <v>10</v>
      </c>
    </row>
    <row r="39">
      <c r="A39" t="n">
        <v>20</v>
      </c>
      <c r="B39" t="n">
        <v>140</v>
      </c>
      <c r="C39" t="inlineStr">
        <is>
          <t xml:space="preserve">CONCLUIDO	</t>
        </is>
      </c>
      <c r="D39" t="n">
        <v>8.454700000000001</v>
      </c>
      <c r="E39" t="n">
        <v>11.83</v>
      </c>
      <c r="F39" t="n">
        <v>8.140000000000001</v>
      </c>
      <c r="G39" t="n">
        <v>32.57</v>
      </c>
      <c r="H39" t="n">
        <v>0.38</v>
      </c>
      <c r="I39" t="n">
        <v>15</v>
      </c>
      <c r="J39" t="n">
        <v>283.9</v>
      </c>
      <c r="K39" t="n">
        <v>60.56</v>
      </c>
      <c r="L39" t="n">
        <v>6</v>
      </c>
      <c r="M39" t="n">
        <v>13</v>
      </c>
      <c r="N39" t="n">
        <v>77.34</v>
      </c>
      <c r="O39" t="n">
        <v>35248.1</v>
      </c>
      <c r="P39" t="n">
        <v>116.31</v>
      </c>
      <c r="Q39" t="n">
        <v>1324.05</v>
      </c>
      <c r="R39" t="n">
        <v>36.28</v>
      </c>
      <c r="S39" t="n">
        <v>27.17</v>
      </c>
      <c r="T39" t="n">
        <v>4752.47</v>
      </c>
      <c r="U39" t="n">
        <v>0.75</v>
      </c>
      <c r="V39" t="n">
        <v>0.96</v>
      </c>
      <c r="W39" t="n">
        <v>0.13</v>
      </c>
      <c r="X39" t="n">
        <v>0.29</v>
      </c>
      <c r="Y39" t="n">
        <v>1</v>
      </c>
      <c r="Z39" t="n">
        <v>10</v>
      </c>
    </row>
    <row r="40">
      <c r="A40" t="n">
        <v>21</v>
      </c>
      <c r="B40" t="n">
        <v>140</v>
      </c>
      <c r="C40" t="inlineStr">
        <is>
          <t xml:space="preserve">CONCLUIDO	</t>
        </is>
      </c>
      <c r="D40" t="n">
        <v>8.459199999999999</v>
      </c>
      <c r="E40" t="n">
        <v>11.82</v>
      </c>
      <c r="F40" t="n">
        <v>8.140000000000001</v>
      </c>
      <c r="G40" t="n">
        <v>32.55</v>
      </c>
      <c r="H40" t="n">
        <v>0.39</v>
      </c>
      <c r="I40" t="n">
        <v>15</v>
      </c>
      <c r="J40" t="n">
        <v>284.4</v>
      </c>
      <c r="K40" t="n">
        <v>60.56</v>
      </c>
      <c r="L40" t="n">
        <v>6.25</v>
      </c>
      <c r="M40" t="n">
        <v>13</v>
      </c>
      <c r="N40" t="n">
        <v>77.59</v>
      </c>
      <c r="O40" t="n">
        <v>35309.61</v>
      </c>
      <c r="P40" t="n">
        <v>115.5</v>
      </c>
      <c r="Q40" t="n">
        <v>1324.12</v>
      </c>
      <c r="R40" t="n">
        <v>36.14</v>
      </c>
      <c r="S40" t="n">
        <v>27.17</v>
      </c>
      <c r="T40" t="n">
        <v>4681.37</v>
      </c>
      <c r="U40" t="n">
        <v>0.75</v>
      </c>
      <c r="V40" t="n">
        <v>0.96</v>
      </c>
      <c r="W40" t="n">
        <v>0.13</v>
      </c>
      <c r="X40" t="n">
        <v>0.28</v>
      </c>
      <c r="Y40" t="n">
        <v>1</v>
      </c>
      <c r="Z40" t="n">
        <v>10</v>
      </c>
    </row>
    <row r="41">
      <c r="A41" t="n">
        <v>22</v>
      </c>
      <c r="B41" t="n">
        <v>140</v>
      </c>
      <c r="C41" t="inlineStr">
        <is>
          <t xml:space="preserve">CONCLUIDO	</t>
        </is>
      </c>
      <c r="D41" t="n">
        <v>8.5181</v>
      </c>
      <c r="E41" t="n">
        <v>11.74</v>
      </c>
      <c r="F41" t="n">
        <v>8.109999999999999</v>
      </c>
      <c r="G41" t="n">
        <v>34.75</v>
      </c>
      <c r="H41" t="n">
        <v>0.41</v>
      </c>
      <c r="I41" t="n">
        <v>14</v>
      </c>
      <c r="J41" t="n">
        <v>284.89</v>
      </c>
      <c r="K41" t="n">
        <v>60.56</v>
      </c>
      <c r="L41" t="n">
        <v>6.5</v>
      </c>
      <c r="M41" t="n">
        <v>12</v>
      </c>
      <c r="N41" t="n">
        <v>77.84</v>
      </c>
      <c r="O41" t="n">
        <v>35371.22</v>
      </c>
      <c r="P41" t="n">
        <v>113.92</v>
      </c>
      <c r="Q41" t="n">
        <v>1323.95</v>
      </c>
      <c r="R41" t="n">
        <v>35.18</v>
      </c>
      <c r="S41" t="n">
        <v>27.17</v>
      </c>
      <c r="T41" t="n">
        <v>4206.92</v>
      </c>
      <c r="U41" t="n">
        <v>0.77</v>
      </c>
      <c r="V41" t="n">
        <v>0.96</v>
      </c>
      <c r="W41" t="n">
        <v>0.13</v>
      </c>
      <c r="X41" t="n">
        <v>0.25</v>
      </c>
      <c r="Y41" t="n">
        <v>1</v>
      </c>
      <c r="Z41" t="n">
        <v>10</v>
      </c>
    </row>
    <row r="42">
      <c r="A42" t="n">
        <v>23</v>
      </c>
      <c r="B42" t="n">
        <v>140</v>
      </c>
      <c r="C42" t="inlineStr">
        <is>
          <t xml:space="preserve">CONCLUIDO	</t>
        </is>
      </c>
      <c r="D42" t="n">
        <v>8.5763</v>
      </c>
      <c r="E42" t="n">
        <v>11.66</v>
      </c>
      <c r="F42" t="n">
        <v>8.08</v>
      </c>
      <c r="G42" t="n">
        <v>37.29</v>
      </c>
      <c r="H42" t="n">
        <v>0.42</v>
      </c>
      <c r="I42" t="n">
        <v>13</v>
      </c>
      <c r="J42" t="n">
        <v>285.39</v>
      </c>
      <c r="K42" t="n">
        <v>60.56</v>
      </c>
      <c r="L42" t="n">
        <v>6.75</v>
      </c>
      <c r="M42" t="n">
        <v>11</v>
      </c>
      <c r="N42" t="n">
        <v>78.09</v>
      </c>
      <c r="O42" t="n">
        <v>35432.93</v>
      </c>
      <c r="P42" t="n">
        <v>111.99</v>
      </c>
      <c r="Q42" t="n">
        <v>1324.02</v>
      </c>
      <c r="R42" t="n">
        <v>34.28</v>
      </c>
      <c r="S42" t="n">
        <v>27.17</v>
      </c>
      <c r="T42" t="n">
        <v>3763.85</v>
      </c>
      <c r="U42" t="n">
        <v>0.79</v>
      </c>
      <c r="V42" t="n">
        <v>0.97</v>
      </c>
      <c r="W42" t="n">
        <v>0.13</v>
      </c>
      <c r="X42" t="n">
        <v>0.23</v>
      </c>
      <c r="Y42" t="n">
        <v>1</v>
      </c>
      <c r="Z42" t="n">
        <v>10</v>
      </c>
    </row>
    <row r="43">
      <c r="A43" t="n">
        <v>24</v>
      </c>
      <c r="B43" t="n">
        <v>140</v>
      </c>
      <c r="C43" t="inlineStr">
        <is>
          <t xml:space="preserve">CONCLUIDO	</t>
        </is>
      </c>
      <c r="D43" t="n">
        <v>8.5845</v>
      </c>
      <c r="E43" t="n">
        <v>11.65</v>
      </c>
      <c r="F43" t="n">
        <v>8.07</v>
      </c>
      <c r="G43" t="n">
        <v>37.24</v>
      </c>
      <c r="H43" t="n">
        <v>0.44</v>
      </c>
      <c r="I43" t="n">
        <v>13</v>
      </c>
      <c r="J43" t="n">
        <v>285.9</v>
      </c>
      <c r="K43" t="n">
        <v>60.56</v>
      </c>
      <c r="L43" t="n">
        <v>7</v>
      </c>
      <c r="M43" t="n">
        <v>11</v>
      </c>
      <c r="N43" t="n">
        <v>78.34</v>
      </c>
      <c r="O43" t="n">
        <v>35494.74</v>
      </c>
      <c r="P43" t="n">
        <v>109.48</v>
      </c>
      <c r="Q43" t="n">
        <v>1324.03</v>
      </c>
      <c r="R43" t="n">
        <v>34.14</v>
      </c>
      <c r="S43" t="n">
        <v>27.17</v>
      </c>
      <c r="T43" t="n">
        <v>3691.41</v>
      </c>
      <c r="U43" t="n">
        <v>0.8</v>
      </c>
      <c r="V43" t="n">
        <v>0.97</v>
      </c>
      <c r="W43" t="n">
        <v>0.12</v>
      </c>
      <c r="X43" t="n">
        <v>0.22</v>
      </c>
      <c r="Y43" t="n">
        <v>1</v>
      </c>
      <c r="Z43" t="n">
        <v>10</v>
      </c>
    </row>
    <row r="44">
      <c r="A44" t="n">
        <v>25</v>
      </c>
      <c r="B44" t="n">
        <v>140</v>
      </c>
      <c r="C44" t="inlineStr">
        <is>
          <t xml:space="preserve">CONCLUIDO	</t>
        </is>
      </c>
      <c r="D44" t="n">
        <v>8.6168</v>
      </c>
      <c r="E44" t="n">
        <v>11.61</v>
      </c>
      <c r="F44" t="n">
        <v>8.08</v>
      </c>
      <c r="G44" t="n">
        <v>40.39</v>
      </c>
      <c r="H44" t="n">
        <v>0.45</v>
      </c>
      <c r="I44" t="n">
        <v>12</v>
      </c>
      <c r="J44" t="n">
        <v>286.4</v>
      </c>
      <c r="K44" t="n">
        <v>60.56</v>
      </c>
      <c r="L44" t="n">
        <v>7.25</v>
      </c>
      <c r="M44" t="n">
        <v>10</v>
      </c>
      <c r="N44" t="n">
        <v>78.59</v>
      </c>
      <c r="O44" t="n">
        <v>35556.78</v>
      </c>
      <c r="P44" t="n">
        <v>109.01</v>
      </c>
      <c r="Q44" t="n">
        <v>1323.94</v>
      </c>
      <c r="R44" t="n">
        <v>34.35</v>
      </c>
      <c r="S44" t="n">
        <v>27.17</v>
      </c>
      <c r="T44" t="n">
        <v>3805.3</v>
      </c>
      <c r="U44" t="n">
        <v>0.79</v>
      </c>
      <c r="V44" t="n">
        <v>0.97</v>
      </c>
      <c r="W44" t="n">
        <v>0.13</v>
      </c>
      <c r="X44" t="n">
        <v>0.22</v>
      </c>
      <c r="Y44" t="n">
        <v>1</v>
      </c>
      <c r="Z44" t="n">
        <v>10</v>
      </c>
    </row>
    <row r="45">
      <c r="A45" t="n">
        <v>26</v>
      </c>
      <c r="B45" t="n">
        <v>140</v>
      </c>
      <c r="C45" t="inlineStr">
        <is>
          <t xml:space="preserve">CONCLUIDO	</t>
        </is>
      </c>
      <c r="D45" t="n">
        <v>8.609400000000001</v>
      </c>
      <c r="E45" t="n">
        <v>11.62</v>
      </c>
      <c r="F45" t="n">
        <v>8.09</v>
      </c>
      <c r="G45" t="n">
        <v>40.44</v>
      </c>
      <c r="H45" t="n">
        <v>0.47</v>
      </c>
      <c r="I45" t="n">
        <v>12</v>
      </c>
      <c r="J45" t="n">
        <v>286.9</v>
      </c>
      <c r="K45" t="n">
        <v>60.56</v>
      </c>
      <c r="L45" t="n">
        <v>7.5</v>
      </c>
      <c r="M45" t="n">
        <v>10</v>
      </c>
      <c r="N45" t="n">
        <v>78.84999999999999</v>
      </c>
      <c r="O45" t="n">
        <v>35618.8</v>
      </c>
      <c r="P45" t="n">
        <v>107.53</v>
      </c>
      <c r="Q45" t="n">
        <v>1324.1</v>
      </c>
      <c r="R45" t="n">
        <v>34.56</v>
      </c>
      <c r="S45" t="n">
        <v>27.17</v>
      </c>
      <c r="T45" t="n">
        <v>3910.27</v>
      </c>
      <c r="U45" t="n">
        <v>0.79</v>
      </c>
      <c r="V45" t="n">
        <v>0.96</v>
      </c>
      <c r="W45" t="n">
        <v>0.13</v>
      </c>
      <c r="X45" t="n">
        <v>0.23</v>
      </c>
      <c r="Y45" t="n">
        <v>1</v>
      </c>
      <c r="Z45" t="n">
        <v>10</v>
      </c>
    </row>
    <row r="46">
      <c r="A46" t="n">
        <v>27</v>
      </c>
      <c r="B46" t="n">
        <v>140</v>
      </c>
      <c r="C46" t="inlineStr">
        <is>
          <t xml:space="preserve">CONCLUIDO	</t>
        </is>
      </c>
      <c r="D46" t="n">
        <v>8.6701</v>
      </c>
      <c r="E46" t="n">
        <v>11.53</v>
      </c>
      <c r="F46" t="n">
        <v>8.06</v>
      </c>
      <c r="G46" t="n">
        <v>43.95</v>
      </c>
      <c r="H46" t="n">
        <v>0.48</v>
      </c>
      <c r="I46" t="n">
        <v>11</v>
      </c>
      <c r="J46" t="n">
        <v>287.41</v>
      </c>
      <c r="K46" t="n">
        <v>60.56</v>
      </c>
      <c r="L46" t="n">
        <v>7.75</v>
      </c>
      <c r="M46" t="n">
        <v>5</v>
      </c>
      <c r="N46" t="n">
        <v>79.09999999999999</v>
      </c>
      <c r="O46" t="n">
        <v>35680.92</v>
      </c>
      <c r="P46" t="n">
        <v>105.76</v>
      </c>
      <c r="Q46" t="n">
        <v>1323.94</v>
      </c>
      <c r="R46" t="n">
        <v>33.51</v>
      </c>
      <c r="S46" t="n">
        <v>27.17</v>
      </c>
      <c r="T46" t="n">
        <v>3385.63</v>
      </c>
      <c r="U46" t="n">
        <v>0.8100000000000001</v>
      </c>
      <c r="V46" t="n">
        <v>0.97</v>
      </c>
      <c r="W46" t="n">
        <v>0.13</v>
      </c>
      <c r="X46" t="n">
        <v>0.21</v>
      </c>
      <c r="Y46" t="n">
        <v>1</v>
      </c>
      <c r="Z46" t="n">
        <v>10</v>
      </c>
    </row>
    <row r="47">
      <c r="A47" t="n">
        <v>28</v>
      </c>
      <c r="B47" t="n">
        <v>140</v>
      </c>
      <c r="C47" t="inlineStr">
        <is>
          <t xml:space="preserve">CONCLUIDO	</t>
        </is>
      </c>
      <c r="D47" t="n">
        <v>8.6563</v>
      </c>
      <c r="E47" t="n">
        <v>11.55</v>
      </c>
      <c r="F47" t="n">
        <v>8.08</v>
      </c>
      <c r="G47" t="n">
        <v>44.05</v>
      </c>
      <c r="H47" t="n">
        <v>0.49</v>
      </c>
      <c r="I47" t="n">
        <v>11</v>
      </c>
      <c r="J47" t="n">
        <v>287.91</v>
      </c>
      <c r="K47" t="n">
        <v>60.56</v>
      </c>
      <c r="L47" t="n">
        <v>8</v>
      </c>
      <c r="M47" t="n">
        <v>3</v>
      </c>
      <c r="N47" t="n">
        <v>79.36</v>
      </c>
      <c r="O47" t="n">
        <v>35743.15</v>
      </c>
      <c r="P47" t="n">
        <v>105.99</v>
      </c>
      <c r="Q47" t="n">
        <v>1324.06</v>
      </c>
      <c r="R47" t="n">
        <v>33.98</v>
      </c>
      <c r="S47" t="n">
        <v>27.17</v>
      </c>
      <c r="T47" t="n">
        <v>3620.74</v>
      </c>
      <c r="U47" t="n">
        <v>0.8</v>
      </c>
      <c r="V47" t="n">
        <v>0.97</v>
      </c>
      <c r="W47" t="n">
        <v>0.14</v>
      </c>
      <c r="X47" t="n">
        <v>0.22</v>
      </c>
      <c r="Y47" t="n">
        <v>1</v>
      </c>
      <c r="Z47" t="n">
        <v>10</v>
      </c>
    </row>
    <row r="48">
      <c r="A48" t="n">
        <v>29</v>
      </c>
      <c r="B48" t="n">
        <v>140</v>
      </c>
      <c r="C48" t="inlineStr">
        <is>
          <t xml:space="preserve">CONCLUIDO	</t>
        </is>
      </c>
      <c r="D48" t="n">
        <v>8.662599999999999</v>
      </c>
      <c r="E48" t="n">
        <v>11.54</v>
      </c>
      <c r="F48" t="n">
        <v>8.07</v>
      </c>
      <c r="G48" t="n">
        <v>44.01</v>
      </c>
      <c r="H48" t="n">
        <v>0.51</v>
      </c>
      <c r="I48" t="n">
        <v>11</v>
      </c>
      <c r="J48" t="n">
        <v>288.42</v>
      </c>
      <c r="K48" t="n">
        <v>60.56</v>
      </c>
      <c r="L48" t="n">
        <v>8.25</v>
      </c>
      <c r="M48" t="n">
        <v>2</v>
      </c>
      <c r="N48" t="n">
        <v>79.61</v>
      </c>
      <c r="O48" t="n">
        <v>35805.48</v>
      </c>
      <c r="P48" t="n">
        <v>105.87</v>
      </c>
      <c r="Q48" t="n">
        <v>1323.96</v>
      </c>
      <c r="R48" t="n">
        <v>33.64</v>
      </c>
      <c r="S48" t="n">
        <v>27.17</v>
      </c>
      <c r="T48" t="n">
        <v>3452.88</v>
      </c>
      <c r="U48" t="n">
        <v>0.8100000000000001</v>
      </c>
      <c r="V48" t="n">
        <v>0.97</v>
      </c>
      <c r="W48" t="n">
        <v>0.14</v>
      </c>
      <c r="X48" t="n">
        <v>0.22</v>
      </c>
      <c r="Y48" t="n">
        <v>1</v>
      </c>
      <c r="Z48" t="n">
        <v>10</v>
      </c>
    </row>
    <row r="49">
      <c r="A49" t="n">
        <v>30</v>
      </c>
      <c r="B49" t="n">
        <v>140</v>
      </c>
      <c r="C49" t="inlineStr">
        <is>
          <t xml:space="preserve">CONCLUIDO	</t>
        </is>
      </c>
      <c r="D49" t="n">
        <v>8.6593</v>
      </c>
      <c r="E49" t="n">
        <v>11.55</v>
      </c>
      <c r="F49" t="n">
        <v>8.07</v>
      </c>
      <c r="G49" t="n">
        <v>44.03</v>
      </c>
      <c r="H49" t="n">
        <v>0.52</v>
      </c>
      <c r="I49" t="n">
        <v>11</v>
      </c>
      <c r="J49" t="n">
        <v>288.92</v>
      </c>
      <c r="K49" t="n">
        <v>60.56</v>
      </c>
      <c r="L49" t="n">
        <v>8.5</v>
      </c>
      <c r="M49" t="n">
        <v>0</v>
      </c>
      <c r="N49" t="n">
        <v>79.87</v>
      </c>
      <c r="O49" t="n">
        <v>35867.91</v>
      </c>
      <c r="P49" t="n">
        <v>105.99</v>
      </c>
      <c r="Q49" t="n">
        <v>1324.02</v>
      </c>
      <c r="R49" t="n">
        <v>33.77</v>
      </c>
      <c r="S49" t="n">
        <v>27.17</v>
      </c>
      <c r="T49" t="n">
        <v>3518.38</v>
      </c>
      <c r="U49" t="n">
        <v>0.8</v>
      </c>
      <c r="V49" t="n">
        <v>0.97</v>
      </c>
      <c r="W49" t="n">
        <v>0.14</v>
      </c>
      <c r="X49" t="n">
        <v>0.22</v>
      </c>
      <c r="Y49" t="n">
        <v>1</v>
      </c>
      <c r="Z49" t="n">
        <v>10</v>
      </c>
    </row>
    <row r="50">
      <c r="A50" t="n">
        <v>0</v>
      </c>
      <c r="B50" t="n">
        <v>40</v>
      </c>
      <c r="C50" t="inlineStr">
        <is>
          <t xml:space="preserve">CONCLUIDO	</t>
        </is>
      </c>
      <c r="D50" t="n">
        <v>8.678900000000001</v>
      </c>
      <c r="E50" t="n">
        <v>11.52</v>
      </c>
      <c r="F50" t="n">
        <v>8.73</v>
      </c>
      <c r="G50" t="n">
        <v>11.64</v>
      </c>
      <c r="H50" t="n">
        <v>0.2</v>
      </c>
      <c r="I50" t="n">
        <v>45</v>
      </c>
      <c r="J50" t="n">
        <v>89.87</v>
      </c>
      <c r="K50" t="n">
        <v>37.55</v>
      </c>
      <c r="L50" t="n">
        <v>1</v>
      </c>
      <c r="M50" t="n">
        <v>43</v>
      </c>
      <c r="N50" t="n">
        <v>11.32</v>
      </c>
      <c r="O50" t="n">
        <v>11317.98</v>
      </c>
      <c r="P50" t="n">
        <v>60.52</v>
      </c>
      <c r="Q50" t="n">
        <v>1324</v>
      </c>
      <c r="R50" t="n">
        <v>54.56</v>
      </c>
      <c r="S50" t="n">
        <v>27.17</v>
      </c>
      <c r="T50" t="n">
        <v>13743.13</v>
      </c>
      <c r="U50" t="n">
        <v>0.5</v>
      </c>
      <c r="V50" t="n">
        <v>0.89</v>
      </c>
      <c r="W50" t="n">
        <v>0.18</v>
      </c>
      <c r="X50" t="n">
        <v>0.88</v>
      </c>
      <c r="Y50" t="n">
        <v>1</v>
      </c>
      <c r="Z50" t="n">
        <v>10</v>
      </c>
    </row>
    <row r="51">
      <c r="A51" t="n">
        <v>1</v>
      </c>
      <c r="B51" t="n">
        <v>40</v>
      </c>
      <c r="C51" t="inlineStr">
        <is>
          <t xml:space="preserve">CONCLUIDO	</t>
        </is>
      </c>
      <c r="D51" t="n">
        <v>9.0694</v>
      </c>
      <c r="E51" t="n">
        <v>11.03</v>
      </c>
      <c r="F51" t="n">
        <v>8.43</v>
      </c>
      <c r="G51" t="n">
        <v>14.44</v>
      </c>
      <c r="H51" t="n">
        <v>0.24</v>
      </c>
      <c r="I51" t="n">
        <v>35</v>
      </c>
      <c r="J51" t="n">
        <v>90.18000000000001</v>
      </c>
      <c r="K51" t="n">
        <v>37.55</v>
      </c>
      <c r="L51" t="n">
        <v>1.25</v>
      </c>
      <c r="M51" t="n">
        <v>5</v>
      </c>
      <c r="N51" t="n">
        <v>11.37</v>
      </c>
      <c r="O51" t="n">
        <v>11355.7</v>
      </c>
      <c r="P51" t="n">
        <v>54.59</v>
      </c>
      <c r="Q51" t="n">
        <v>1324.1</v>
      </c>
      <c r="R51" t="n">
        <v>44.01</v>
      </c>
      <c r="S51" t="n">
        <v>27.17</v>
      </c>
      <c r="T51" t="n">
        <v>8517.91</v>
      </c>
      <c r="U51" t="n">
        <v>0.62</v>
      </c>
      <c r="V51" t="n">
        <v>0.93</v>
      </c>
      <c r="W51" t="n">
        <v>0.18</v>
      </c>
      <c r="X51" t="n">
        <v>0.57</v>
      </c>
      <c r="Y51" t="n">
        <v>1</v>
      </c>
      <c r="Z51" t="n">
        <v>10</v>
      </c>
    </row>
    <row r="52">
      <c r="A52" t="n">
        <v>2</v>
      </c>
      <c r="B52" t="n">
        <v>40</v>
      </c>
      <c r="C52" t="inlineStr">
        <is>
          <t xml:space="preserve">CONCLUIDO	</t>
        </is>
      </c>
      <c r="D52" t="n">
        <v>8.9735</v>
      </c>
      <c r="E52" t="n">
        <v>11.14</v>
      </c>
      <c r="F52" t="n">
        <v>8.539999999999999</v>
      </c>
      <c r="G52" t="n">
        <v>14.64</v>
      </c>
      <c r="H52" t="n">
        <v>0.29</v>
      </c>
      <c r="I52" t="n">
        <v>35</v>
      </c>
      <c r="J52" t="n">
        <v>90.48</v>
      </c>
      <c r="K52" t="n">
        <v>37.55</v>
      </c>
      <c r="L52" t="n">
        <v>1.5</v>
      </c>
      <c r="M52" t="n">
        <v>0</v>
      </c>
      <c r="N52" t="n">
        <v>11.43</v>
      </c>
      <c r="O52" t="n">
        <v>11393.43</v>
      </c>
      <c r="P52" t="n">
        <v>55.46</v>
      </c>
      <c r="Q52" t="n">
        <v>1324.14</v>
      </c>
      <c r="R52" t="n">
        <v>47.75</v>
      </c>
      <c r="S52" t="n">
        <v>27.17</v>
      </c>
      <c r="T52" t="n">
        <v>10389.48</v>
      </c>
      <c r="U52" t="n">
        <v>0.57</v>
      </c>
      <c r="V52" t="n">
        <v>0.91</v>
      </c>
      <c r="W52" t="n">
        <v>0.19</v>
      </c>
      <c r="X52" t="n">
        <v>0.6899999999999999</v>
      </c>
      <c r="Y52" t="n">
        <v>1</v>
      </c>
      <c r="Z52" t="n">
        <v>10</v>
      </c>
    </row>
    <row r="53">
      <c r="A53" t="n">
        <v>0</v>
      </c>
      <c r="B53" t="n">
        <v>125</v>
      </c>
      <c r="C53" t="inlineStr">
        <is>
          <t xml:space="preserve">CONCLUIDO	</t>
        </is>
      </c>
      <c r="D53" t="n">
        <v>5.4164</v>
      </c>
      <c r="E53" t="n">
        <v>18.46</v>
      </c>
      <c r="F53" t="n">
        <v>10.23</v>
      </c>
      <c r="G53" t="n">
        <v>5.29</v>
      </c>
      <c r="H53" t="n">
        <v>0.07000000000000001</v>
      </c>
      <c r="I53" t="n">
        <v>116</v>
      </c>
      <c r="J53" t="n">
        <v>242.64</v>
      </c>
      <c r="K53" t="n">
        <v>58.47</v>
      </c>
      <c r="L53" t="n">
        <v>1</v>
      </c>
      <c r="M53" t="n">
        <v>114</v>
      </c>
      <c r="N53" t="n">
        <v>58.17</v>
      </c>
      <c r="O53" t="n">
        <v>30160.1</v>
      </c>
      <c r="P53" t="n">
        <v>159.86</v>
      </c>
      <c r="Q53" t="n">
        <v>1324.76</v>
      </c>
      <c r="R53" t="n">
        <v>101.3</v>
      </c>
      <c r="S53" t="n">
        <v>27.17</v>
      </c>
      <c r="T53" t="n">
        <v>36756.24</v>
      </c>
      <c r="U53" t="n">
        <v>0.27</v>
      </c>
      <c r="V53" t="n">
        <v>0.76</v>
      </c>
      <c r="W53" t="n">
        <v>0.29</v>
      </c>
      <c r="X53" t="n">
        <v>2.37</v>
      </c>
      <c r="Y53" t="n">
        <v>1</v>
      </c>
      <c r="Z53" t="n">
        <v>10</v>
      </c>
    </row>
    <row r="54">
      <c r="A54" t="n">
        <v>1</v>
      </c>
      <c r="B54" t="n">
        <v>125</v>
      </c>
      <c r="C54" t="inlineStr">
        <is>
          <t xml:space="preserve">CONCLUIDO	</t>
        </is>
      </c>
      <c r="D54" t="n">
        <v>6.0672</v>
      </c>
      <c r="E54" t="n">
        <v>16.48</v>
      </c>
      <c r="F54" t="n">
        <v>9.619999999999999</v>
      </c>
      <c r="G54" t="n">
        <v>6.63</v>
      </c>
      <c r="H54" t="n">
        <v>0.09</v>
      </c>
      <c r="I54" t="n">
        <v>87</v>
      </c>
      <c r="J54" t="n">
        <v>243.08</v>
      </c>
      <c r="K54" t="n">
        <v>58.47</v>
      </c>
      <c r="L54" t="n">
        <v>1.25</v>
      </c>
      <c r="M54" t="n">
        <v>85</v>
      </c>
      <c r="N54" t="n">
        <v>58.36</v>
      </c>
      <c r="O54" t="n">
        <v>30214.33</v>
      </c>
      <c r="P54" t="n">
        <v>148.94</v>
      </c>
      <c r="Q54" t="n">
        <v>1324.07</v>
      </c>
      <c r="R54" t="n">
        <v>82.34999999999999</v>
      </c>
      <c r="S54" t="n">
        <v>27.17</v>
      </c>
      <c r="T54" t="n">
        <v>27430.13</v>
      </c>
      <c r="U54" t="n">
        <v>0.33</v>
      </c>
      <c r="V54" t="n">
        <v>0.8100000000000001</v>
      </c>
      <c r="W54" t="n">
        <v>0.25</v>
      </c>
      <c r="X54" t="n">
        <v>1.76</v>
      </c>
      <c r="Y54" t="n">
        <v>1</v>
      </c>
      <c r="Z54" t="n">
        <v>10</v>
      </c>
    </row>
    <row r="55">
      <c r="A55" t="n">
        <v>2</v>
      </c>
      <c r="B55" t="n">
        <v>125</v>
      </c>
      <c r="C55" t="inlineStr">
        <is>
          <t xml:space="preserve">CONCLUIDO	</t>
        </is>
      </c>
      <c r="D55" t="n">
        <v>6.5549</v>
      </c>
      <c r="E55" t="n">
        <v>15.26</v>
      </c>
      <c r="F55" t="n">
        <v>9.24</v>
      </c>
      <c r="G55" t="n">
        <v>8.039999999999999</v>
      </c>
      <c r="H55" t="n">
        <v>0.11</v>
      </c>
      <c r="I55" t="n">
        <v>69</v>
      </c>
      <c r="J55" t="n">
        <v>243.52</v>
      </c>
      <c r="K55" t="n">
        <v>58.47</v>
      </c>
      <c r="L55" t="n">
        <v>1.5</v>
      </c>
      <c r="M55" t="n">
        <v>67</v>
      </c>
      <c r="N55" t="n">
        <v>58.55</v>
      </c>
      <c r="O55" t="n">
        <v>30268.64</v>
      </c>
      <c r="P55" t="n">
        <v>141.9</v>
      </c>
      <c r="Q55" t="n">
        <v>1324.22</v>
      </c>
      <c r="R55" t="n">
        <v>70.56999999999999</v>
      </c>
      <c r="S55" t="n">
        <v>27.17</v>
      </c>
      <c r="T55" t="n">
        <v>21627.94</v>
      </c>
      <c r="U55" t="n">
        <v>0.39</v>
      </c>
      <c r="V55" t="n">
        <v>0.84</v>
      </c>
      <c r="W55" t="n">
        <v>0.22</v>
      </c>
      <c r="X55" t="n">
        <v>1.39</v>
      </c>
      <c r="Y55" t="n">
        <v>1</v>
      </c>
      <c r="Z55" t="n">
        <v>10</v>
      </c>
    </row>
    <row r="56">
      <c r="A56" t="n">
        <v>3</v>
      </c>
      <c r="B56" t="n">
        <v>125</v>
      </c>
      <c r="C56" t="inlineStr">
        <is>
          <t xml:space="preserve">CONCLUIDO	</t>
        </is>
      </c>
      <c r="D56" t="n">
        <v>6.9296</v>
      </c>
      <c r="E56" t="n">
        <v>14.43</v>
      </c>
      <c r="F56" t="n">
        <v>8.98</v>
      </c>
      <c r="G56" t="n">
        <v>9.449999999999999</v>
      </c>
      <c r="H56" t="n">
        <v>0.13</v>
      </c>
      <c r="I56" t="n">
        <v>57</v>
      </c>
      <c r="J56" t="n">
        <v>243.96</v>
      </c>
      <c r="K56" t="n">
        <v>58.47</v>
      </c>
      <c r="L56" t="n">
        <v>1.75</v>
      </c>
      <c r="M56" t="n">
        <v>55</v>
      </c>
      <c r="N56" t="n">
        <v>58.74</v>
      </c>
      <c r="O56" t="n">
        <v>30323.01</v>
      </c>
      <c r="P56" t="n">
        <v>136.63</v>
      </c>
      <c r="Q56" t="n">
        <v>1324.15</v>
      </c>
      <c r="R56" t="n">
        <v>62.4</v>
      </c>
      <c r="S56" t="n">
        <v>27.17</v>
      </c>
      <c r="T56" t="n">
        <v>17600.56</v>
      </c>
      <c r="U56" t="n">
        <v>0.44</v>
      </c>
      <c r="V56" t="n">
        <v>0.87</v>
      </c>
      <c r="W56" t="n">
        <v>0.2</v>
      </c>
      <c r="X56" t="n">
        <v>1.13</v>
      </c>
      <c r="Y56" t="n">
        <v>1</v>
      </c>
      <c r="Z56" t="n">
        <v>10</v>
      </c>
    </row>
    <row r="57">
      <c r="A57" t="n">
        <v>4</v>
      </c>
      <c r="B57" t="n">
        <v>125</v>
      </c>
      <c r="C57" t="inlineStr">
        <is>
          <t xml:space="preserve">CONCLUIDO	</t>
        </is>
      </c>
      <c r="D57" t="n">
        <v>7.1993</v>
      </c>
      <c r="E57" t="n">
        <v>13.89</v>
      </c>
      <c r="F57" t="n">
        <v>8.82</v>
      </c>
      <c r="G57" t="n">
        <v>10.8</v>
      </c>
      <c r="H57" t="n">
        <v>0.15</v>
      </c>
      <c r="I57" t="n">
        <v>49</v>
      </c>
      <c r="J57" t="n">
        <v>244.41</v>
      </c>
      <c r="K57" t="n">
        <v>58.47</v>
      </c>
      <c r="L57" t="n">
        <v>2</v>
      </c>
      <c r="M57" t="n">
        <v>47</v>
      </c>
      <c r="N57" t="n">
        <v>58.93</v>
      </c>
      <c r="O57" t="n">
        <v>30377.45</v>
      </c>
      <c r="P57" t="n">
        <v>132.98</v>
      </c>
      <c r="Q57" t="n">
        <v>1324.07</v>
      </c>
      <c r="R57" t="n">
        <v>57.36</v>
      </c>
      <c r="S57" t="n">
        <v>27.17</v>
      </c>
      <c r="T57" t="n">
        <v>15120.63</v>
      </c>
      <c r="U57" t="n">
        <v>0.47</v>
      </c>
      <c r="V57" t="n">
        <v>0.88</v>
      </c>
      <c r="W57" t="n">
        <v>0.19</v>
      </c>
      <c r="X57" t="n">
        <v>0.97</v>
      </c>
      <c r="Y57" t="n">
        <v>1</v>
      </c>
      <c r="Z57" t="n">
        <v>10</v>
      </c>
    </row>
    <row r="58">
      <c r="A58" t="n">
        <v>5</v>
      </c>
      <c r="B58" t="n">
        <v>125</v>
      </c>
      <c r="C58" t="inlineStr">
        <is>
          <t xml:space="preserve">CONCLUIDO	</t>
        </is>
      </c>
      <c r="D58" t="n">
        <v>7.423</v>
      </c>
      <c r="E58" t="n">
        <v>13.47</v>
      </c>
      <c r="F58" t="n">
        <v>8.68</v>
      </c>
      <c r="G58" t="n">
        <v>12.12</v>
      </c>
      <c r="H58" t="n">
        <v>0.16</v>
      </c>
      <c r="I58" t="n">
        <v>43</v>
      </c>
      <c r="J58" t="n">
        <v>244.85</v>
      </c>
      <c r="K58" t="n">
        <v>58.47</v>
      </c>
      <c r="L58" t="n">
        <v>2.25</v>
      </c>
      <c r="M58" t="n">
        <v>41</v>
      </c>
      <c r="N58" t="n">
        <v>59.12</v>
      </c>
      <c r="O58" t="n">
        <v>30431.96</v>
      </c>
      <c r="P58" t="n">
        <v>129.59</v>
      </c>
      <c r="Q58" t="n">
        <v>1324.08</v>
      </c>
      <c r="R58" t="n">
        <v>53.11</v>
      </c>
      <c r="S58" t="n">
        <v>27.17</v>
      </c>
      <c r="T58" t="n">
        <v>13028.67</v>
      </c>
      <c r="U58" t="n">
        <v>0.51</v>
      </c>
      <c r="V58" t="n">
        <v>0.9</v>
      </c>
      <c r="W58" t="n">
        <v>0.18</v>
      </c>
      <c r="X58" t="n">
        <v>0.83</v>
      </c>
      <c r="Y58" t="n">
        <v>1</v>
      </c>
      <c r="Z58" t="n">
        <v>10</v>
      </c>
    </row>
    <row r="59">
      <c r="A59" t="n">
        <v>6</v>
      </c>
      <c r="B59" t="n">
        <v>125</v>
      </c>
      <c r="C59" t="inlineStr">
        <is>
          <t xml:space="preserve">CONCLUIDO	</t>
        </is>
      </c>
      <c r="D59" t="n">
        <v>7.7048</v>
      </c>
      <c r="E59" t="n">
        <v>12.98</v>
      </c>
      <c r="F59" t="n">
        <v>8.470000000000001</v>
      </c>
      <c r="G59" t="n">
        <v>13.74</v>
      </c>
      <c r="H59" t="n">
        <v>0.18</v>
      </c>
      <c r="I59" t="n">
        <v>37</v>
      </c>
      <c r="J59" t="n">
        <v>245.29</v>
      </c>
      <c r="K59" t="n">
        <v>58.47</v>
      </c>
      <c r="L59" t="n">
        <v>2.5</v>
      </c>
      <c r="M59" t="n">
        <v>35</v>
      </c>
      <c r="N59" t="n">
        <v>59.32</v>
      </c>
      <c r="O59" t="n">
        <v>30486.54</v>
      </c>
      <c r="P59" t="n">
        <v>125.07</v>
      </c>
      <c r="Q59" t="n">
        <v>1323.98</v>
      </c>
      <c r="R59" t="n">
        <v>46.09</v>
      </c>
      <c r="S59" t="n">
        <v>27.17</v>
      </c>
      <c r="T59" t="n">
        <v>9548.82</v>
      </c>
      <c r="U59" t="n">
        <v>0.59</v>
      </c>
      <c r="V59" t="n">
        <v>0.92</v>
      </c>
      <c r="W59" t="n">
        <v>0.17</v>
      </c>
      <c r="X59" t="n">
        <v>0.62</v>
      </c>
      <c r="Y59" t="n">
        <v>1</v>
      </c>
      <c r="Z59" t="n">
        <v>10</v>
      </c>
    </row>
    <row r="60">
      <c r="A60" t="n">
        <v>7</v>
      </c>
      <c r="B60" t="n">
        <v>125</v>
      </c>
      <c r="C60" t="inlineStr">
        <is>
          <t xml:space="preserve">CONCLUIDO	</t>
        </is>
      </c>
      <c r="D60" t="n">
        <v>7.6333</v>
      </c>
      <c r="E60" t="n">
        <v>13.1</v>
      </c>
      <c r="F60" t="n">
        <v>8.69</v>
      </c>
      <c r="G60" t="n">
        <v>14.9</v>
      </c>
      <c r="H60" t="n">
        <v>0.2</v>
      </c>
      <c r="I60" t="n">
        <v>35</v>
      </c>
      <c r="J60" t="n">
        <v>245.73</v>
      </c>
      <c r="K60" t="n">
        <v>58.47</v>
      </c>
      <c r="L60" t="n">
        <v>2.75</v>
      </c>
      <c r="M60" t="n">
        <v>33</v>
      </c>
      <c r="N60" t="n">
        <v>59.51</v>
      </c>
      <c r="O60" t="n">
        <v>30541.19</v>
      </c>
      <c r="P60" t="n">
        <v>127.54</v>
      </c>
      <c r="Q60" t="n">
        <v>1323.94</v>
      </c>
      <c r="R60" t="n">
        <v>54.93</v>
      </c>
      <c r="S60" t="n">
        <v>27.17</v>
      </c>
      <c r="T60" t="n">
        <v>13980.14</v>
      </c>
      <c r="U60" t="n">
        <v>0.49</v>
      </c>
      <c r="V60" t="n">
        <v>0.9</v>
      </c>
      <c r="W60" t="n">
        <v>0.14</v>
      </c>
      <c r="X60" t="n">
        <v>0.84</v>
      </c>
      <c r="Y60" t="n">
        <v>1</v>
      </c>
      <c r="Z60" t="n">
        <v>10</v>
      </c>
    </row>
    <row r="61">
      <c r="A61" t="n">
        <v>8</v>
      </c>
      <c r="B61" t="n">
        <v>125</v>
      </c>
      <c r="C61" t="inlineStr">
        <is>
          <t xml:space="preserve">CONCLUIDO	</t>
        </is>
      </c>
      <c r="D61" t="n">
        <v>7.875</v>
      </c>
      <c r="E61" t="n">
        <v>12.7</v>
      </c>
      <c r="F61" t="n">
        <v>8.48</v>
      </c>
      <c r="G61" t="n">
        <v>16.41</v>
      </c>
      <c r="H61" t="n">
        <v>0.22</v>
      </c>
      <c r="I61" t="n">
        <v>31</v>
      </c>
      <c r="J61" t="n">
        <v>246.18</v>
      </c>
      <c r="K61" t="n">
        <v>58.47</v>
      </c>
      <c r="L61" t="n">
        <v>3</v>
      </c>
      <c r="M61" t="n">
        <v>29</v>
      </c>
      <c r="N61" t="n">
        <v>59.7</v>
      </c>
      <c r="O61" t="n">
        <v>30595.91</v>
      </c>
      <c r="P61" t="n">
        <v>122.97</v>
      </c>
      <c r="Q61" t="n">
        <v>1324.18</v>
      </c>
      <c r="R61" t="n">
        <v>46.83</v>
      </c>
      <c r="S61" t="n">
        <v>27.17</v>
      </c>
      <c r="T61" t="n">
        <v>9948.950000000001</v>
      </c>
      <c r="U61" t="n">
        <v>0.58</v>
      </c>
      <c r="V61" t="n">
        <v>0.92</v>
      </c>
      <c r="W61" t="n">
        <v>0.16</v>
      </c>
      <c r="X61" t="n">
        <v>0.62</v>
      </c>
      <c r="Y61" t="n">
        <v>1</v>
      </c>
      <c r="Z61" t="n">
        <v>10</v>
      </c>
    </row>
    <row r="62">
      <c r="A62" t="n">
        <v>9</v>
      </c>
      <c r="B62" t="n">
        <v>125</v>
      </c>
      <c r="C62" t="inlineStr">
        <is>
          <t xml:space="preserve">CONCLUIDO	</t>
        </is>
      </c>
      <c r="D62" t="n">
        <v>8.0059</v>
      </c>
      <c r="E62" t="n">
        <v>12.49</v>
      </c>
      <c r="F62" t="n">
        <v>8.41</v>
      </c>
      <c r="G62" t="n">
        <v>18.02</v>
      </c>
      <c r="H62" t="n">
        <v>0.23</v>
      </c>
      <c r="I62" t="n">
        <v>28</v>
      </c>
      <c r="J62" t="n">
        <v>246.62</v>
      </c>
      <c r="K62" t="n">
        <v>58.47</v>
      </c>
      <c r="L62" t="n">
        <v>3.25</v>
      </c>
      <c r="M62" t="n">
        <v>26</v>
      </c>
      <c r="N62" t="n">
        <v>59.9</v>
      </c>
      <c r="O62" t="n">
        <v>30650.7</v>
      </c>
      <c r="P62" t="n">
        <v>120.74</v>
      </c>
      <c r="Q62" t="n">
        <v>1324.22</v>
      </c>
      <c r="R62" t="n">
        <v>44.66</v>
      </c>
      <c r="S62" t="n">
        <v>27.17</v>
      </c>
      <c r="T62" t="n">
        <v>8876.879999999999</v>
      </c>
      <c r="U62" t="n">
        <v>0.61</v>
      </c>
      <c r="V62" t="n">
        <v>0.93</v>
      </c>
      <c r="W62" t="n">
        <v>0.15</v>
      </c>
      <c r="X62" t="n">
        <v>0.5600000000000001</v>
      </c>
      <c r="Y62" t="n">
        <v>1</v>
      </c>
      <c r="Z62" t="n">
        <v>10</v>
      </c>
    </row>
    <row r="63">
      <c r="A63" t="n">
        <v>10</v>
      </c>
      <c r="B63" t="n">
        <v>125</v>
      </c>
      <c r="C63" t="inlineStr">
        <is>
          <t xml:space="preserve">CONCLUIDO	</t>
        </is>
      </c>
      <c r="D63" t="n">
        <v>8.0968</v>
      </c>
      <c r="E63" t="n">
        <v>12.35</v>
      </c>
      <c r="F63" t="n">
        <v>8.369999999999999</v>
      </c>
      <c r="G63" t="n">
        <v>19.31</v>
      </c>
      <c r="H63" t="n">
        <v>0.25</v>
      </c>
      <c r="I63" t="n">
        <v>26</v>
      </c>
      <c r="J63" t="n">
        <v>247.07</v>
      </c>
      <c r="K63" t="n">
        <v>58.47</v>
      </c>
      <c r="L63" t="n">
        <v>3.5</v>
      </c>
      <c r="M63" t="n">
        <v>24</v>
      </c>
      <c r="N63" t="n">
        <v>60.09</v>
      </c>
      <c r="O63" t="n">
        <v>30705.56</v>
      </c>
      <c r="P63" t="n">
        <v>118.71</v>
      </c>
      <c r="Q63" t="n">
        <v>1324.09</v>
      </c>
      <c r="R63" t="n">
        <v>43.35</v>
      </c>
      <c r="S63" t="n">
        <v>27.17</v>
      </c>
      <c r="T63" t="n">
        <v>8230.540000000001</v>
      </c>
      <c r="U63" t="n">
        <v>0.63</v>
      </c>
      <c r="V63" t="n">
        <v>0.93</v>
      </c>
      <c r="W63" t="n">
        <v>0.15</v>
      </c>
      <c r="X63" t="n">
        <v>0.51</v>
      </c>
      <c r="Y63" t="n">
        <v>1</v>
      </c>
      <c r="Z63" t="n">
        <v>10</v>
      </c>
    </row>
    <row r="64">
      <c r="A64" t="n">
        <v>11</v>
      </c>
      <c r="B64" t="n">
        <v>125</v>
      </c>
      <c r="C64" t="inlineStr">
        <is>
          <t xml:space="preserve">CONCLUIDO	</t>
        </is>
      </c>
      <c r="D64" t="n">
        <v>8.193899999999999</v>
      </c>
      <c r="E64" t="n">
        <v>12.2</v>
      </c>
      <c r="F64" t="n">
        <v>8.31</v>
      </c>
      <c r="G64" t="n">
        <v>20.78</v>
      </c>
      <c r="H64" t="n">
        <v>0.27</v>
      </c>
      <c r="I64" t="n">
        <v>24</v>
      </c>
      <c r="J64" t="n">
        <v>247.51</v>
      </c>
      <c r="K64" t="n">
        <v>58.47</v>
      </c>
      <c r="L64" t="n">
        <v>3.75</v>
      </c>
      <c r="M64" t="n">
        <v>22</v>
      </c>
      <c r="N64" t="n">
        <v>60.29</v>
      </c>
      <c r="O64" t="n">
        <v>30760.49</v>
      </c>
      <c r="P64" t="n">
        <v>116.63</v>
      </c>
      <c r="Q64" t="n">
        <v>1324.08</v>
      </c>
      <c r="R64" t="n">
        <v>41.6</v>
      </c>
      <c r="S64" t="n">
        <v>27.17</v>
      </c>
      <c r="T64" t="n">
        <v>7368.09</v>
      </c>
      <c r="U64" t="n">
        <v>0.65</v>
      </c>
      <c r="V64" t="n">
        <v>0.9399999999999999</v>
      </c>
      <c r="W64" t="n">
        <v>0.15</v>
      </c>
      <c r="X64" t="n">
        <v>0.46</v>
      </c>
      <c r="Y64" t="n">
        <v>1</v>
      </c>
      <c r="Z64" t="n">
        <v>10</v>
      </c>
    </row>
    <row r="65">
      <c r="A65" t="n">
        <v>12</v>
      </c>
      <c r="B65" t="n">
        <v>125</v>
      </c>
      <c r="C65" t="inlineStr">
        <is>
          <t xml:space="preserve">CONCLUIDO	</t>
        </is>
      </c>
      <c r="D65" t="n">
        <v>8.288600000000001</v>
      </c>
      <c r="E65" t="n">
        <v>12.06</v>
      </c>
      <c r="F65" t="n">
        <v>8.27</v>
      </c>
      <c r="G65" t="n">
        <v>22.55</v>
      </c>
      <c r="H65" t="n">
        <v>0.29</v>
      </c>
      <c r="I65" t="n">
        <v>22</v>
      </c>
      <c r="J65" t="n">
        <v>247.96</v>
      </c>
      <c r="K65" t="n">
        <v>58.47</v>
      </c>
      <c r="L65" t="n">
        <v>4</v>
      </c>
      <c r="M65" t="n">
        <v>20</v>
      </c>
      <c r="N65" t="n">
        <v>60.48</v>
      </c>
      <c r="O65" t="n">
        <v>30815.5</v>
      </c>
      <c r="P65" t="n">
        <v>114.63</v>
      </c>
      <c r="Q65" t="n">
        <v>1324.05</v>
      </c>
      <c r="R65" t="n">
        <v>40.14</v>
      </c>
      <c r="S65" t="n">
        <v>27.17</v>
      </c>
      <c r="T65" t="n">
        <v>6649.37</v>
      </c>
      <c r="U65" t="n">
        <v>0.68</v>
      </c>
      <c r="V65" t="n">
        <v>0.9399999999999999</v>
      </c>
      <c r="W65" t="n">
        <v>0.14</v>
      </c>
      <c r="X65" t="n">
        <v>0.42</v>
      </c>
      <c r="Y65" t="n">
        <v>1</v>
      </c>
      <c r="Z65" t="n">
        <v>10</v>
      </c>
    </row>
    <row r="66">
      <c r="A66" t="n">
        <v>13</v>
      </c>
      <c r="B66" t="n">
        <v>125</v>
      </c>
      <c r="C66" t="inlineStr">
        <is>
          <t xml:space="preserve">CONCLUIDO	</t>
        </is>
      </c>
      <c r="D66" t="n">
        <v>8.387499999999999</v>
      </c>
      <c r="E66" t="n">
        <v>11.92</v>
      </c>
      <c r="F66" t="n">
        <v>8.220000000000001</v>
      </c>
      <c r="G66" t="n">
        <v>24.66</v>
      </c>
      <c r="H66" t="n">
        <v>0.3</v>
      </c>
      <c r="I66" t="n">
        <v>20</v>
      </c>
      <c r="J66" t="n">
        <v>248.4</v>
      </c>
      <c r="K66" t="n">
        <v>58.47</v>
      </c>
      <c r="L66" t="n">
        <v>4.25</v>
      </c>
      <c r="M66" t="n">
        <v>18</v>
      </c>
      <c r="N66" t="n">
        <v>60.68</v>
      </c>
      <c r="O66" t="n">
        <v>30870.57</v>
      </c>
      <c r="P66" t="n">
        <v>112.66</v>
      </c>
      <c r="Q66" t="n">
        <v>1324.05</v>
      </c>
      <c r="R66" t="n">
        <v>38.63</v>
      </c>
      <c r="S66" t="n">
        <v>27.17</v>
      </c>
      <c r="T66" t="n">
        <v>5902.26</v>
      </c>
      <c r="U66" t="n">
        <v>0.7</v>
      </c>
      <c r="V66" t="n">
        <v>0.95</v>
      </c>
      <c r="W66" t="n">
        <v>0.14</v>
      </c>
      <c r="X66" t="n">
        <v>0.37</v>
      </c>
      <c r="Y66" t="n">
        <v>1</v>
      </c>
      <c r="Z66" t="n">
        <v>10</v>
      </c>
    </row>
    <row r="67">
      <c r="A67" t="n">
        <v>14</v>
      </c>
      <c r="B67" t="n">
        <v>125</v>
      </c>
      <c r="C67" t="inlineStr">
        <is>
          <t xml:space="preserve">CONCLUIDO	</t>
        </is>
      </c>
      <c r="D67" t="n">
        <v>8.4529</v>
      </c>
      <c r="E67" t="n">
        <v>11.83</v>
      </c>
      <c r="F67" t="n">
        <v>8.18</v>
      </c>
      <c r="G67" t="n">
        <v>25.82</v>
      </c>
      <c r="H67" t="n">
        <v>0.32</v>
      </c>
      <c r="I67" t="n">
        <v>19</v>
      </c>
      <c r="J67" t="n">
        <v>248.85</v>
      </c>
      <c r="K67" t="n">
        <v>58.47</v>
      </c>
      <c r="L67" t="n">
        <v>4.5</v>
      </c>
      <c r="M67" t="n">
        <v>17</v>
      </c>
      <c r="N67" t="n">
        <v>60.88</v>
      </c>
      <c r="O67" t="n">
        <v>30925.72</v>
      </c>
      <c r="P67" t="n">
        <v>110.53</v>
      </c>
      <c r="Q67" t="n">
        <v>1324</v>
      </c>
      <c r="R67" t="n">
        <v>36.95</v>
      </c>
      <c r="S67" t="n">
        <v>27.17</v>
      </c>
      <c r="T67" t="n">
        <v>5067.94</v>
      </c>
      <c r="U67" t="n">
        <v>0.74</v>
      </c>
      <c r="V67" t="n">
        <v>0.95</v>
      </c>
      <c r="W67" t="n">
        <v>0.14</v>
      </c>
      <c r="X67" t="n">
        <v>0.32</v>
      </c>
      <c r="Y67" t="n">
        <v>1</v>
      </c>
      <c r="Z67" t="n">
        <v>10</v>
      </c>
    </row>
    <row r="68">
      <c r="A68" t="n">
        <v>15</v>
      </c>
      <c r="B68" t="n">
        <v>125</v>
      </c>
      <c r="C68" t="inlineStr">
        <is>
          <t xml:space="preserve">CONCLUIDO	</t>
        </is>
      </c>
      <c r="D68" t="n">
        <v>8.431100000000001</v>
      </c>
      <c r="E68" t="n">
        <v>11.86</v>
      </c>
      <c r="F68" t="n">
        <v>8.25</v>
      </c>
      <c r="G68" t="n">
        <v>27.51</v>
      </c>
      <c r="H68" t="n">
        <v>0.34</v>
      </c>
      <c r="I68" t="n">
        <v>18</v>
      </c>
      <c r="J68" t="n">
        <v>249.3</v>
      </c>
      <c r="K68" t="n">
        <v>58.47</v>
      </c>
      <c r="L68" t="n">
        <v>4.75</v>
      </c>
      <c r="M68" t="n">
        <v>16</v>
      </c>
      <c r="N68" t="n">
        <v>61.07</v>
      </c>
      <c r="O68" t="n">
        <v>30980.93</v>
      </c>
      <c r="P68" t="n">
        <v>110.41</v>
      </c>
      <c r="Q68" t="n">
        <v>1324.11</v>
      </c>
      <c r="R68" t="n">
        <v>40.38</v>
      </c>
      <c r="S68" t="n">
        <v>27.17</v>
      </c>
      <c r="T68" t="n">
        <v>6785.84</v>
      </c>
      <c r="U68" t="n">
        <v>0.67</v>
      </c>
      <c r="V68" t="n">
        <v>0.95</v>
      </c>
      <c r="W68" t="n">
        <v>0.13</v>
      </c>
      <c r="X68" t="n">
        <v>0.4</v>
      </c>
      <c r="Y68" t="n">
        <v>1</v>
      </c>
      <c r="Z68" t="n">
        <v>10</v>
      </c>
    </row>
    <row r="69">
      <c r="A69" t="n">
        <v>16</v>
      </c>
      <c r="B69" t="n">
        <v>125</v>
      </c>
      <c r="C69" t="inlineStr">
        <is>
          <t xml:space="preserve">CONCLUIDO	</t>
        </is>
      </c>
      <c r="D69" t="n">
        <v>8.506600000000001</v>
      </c>
      <c r="E69" t="n">
        <v>11.76</v>
      </c>
      <c r="F69" t="n">
        <v>8.199999999999999</v>
      </c>
      <c r="G69" t="n">
        <v>28.93</v>
      </c>
      <c r="H69" t="n">
        <v>0.36</v>
      </c>
      <c r="I69" t="n">
        <v>17</v>
      </c>
      <c r="J69" t="n">
        <v>249.75</v>
      </c>
      <c r="K69" t="n">
        <v>58.47</v>
      </c>
      <c r="L69" t="n">
        <v>5</v>
      </c>
      <c r="M69" t="n">
        <v>15</v>
      </c>
      <c r="N69" t="n">
        <v>61.27</v>
      </c>
      <c r="O69" t="n">
        <v>31036.22</v>
      </c>
      <c r="P69" t="n">
        <v>108.13</v>
      </c>
      <c r="Q69" t="n">
        <v>1323.97</v>
      </c>
      <c r="R69" t="n">
        <v>38.04</v>
      </c>
      <c r="S69" t="n">
        <v>27.17</v>
      </c>
      <c r="T69" t="n">
        <v>5625.31</v>
      </c>
      <c r="U69" t="n">
        <v>0.71</v>
      </c>
      <c r="V69" t="n">
        <v>0.95</v>
      </c>
      <c r="W69" t="n">
        <v>0.14</v>
      </c>
      <c r="X69" t="n">
        <v>0.34</v>
      </c>
      <c r="Y69" t="n">
        <v>1</v>
      </c>
      <c r="Z69" t="n">
        <v>10</v>
      </c>
    </row>
    <row r="70">
      <c r="A70" t="n">
        <v>17</v>
      </c>
      <c r="B70" t="n">
        <v>125</v>
      </c>
      <c r="C70" t="inlineStr">
        <is>
          <t xml:space="preserve">CONCLUIDO	</t>
        </is>
      </c>
      <c r="D70" t="n">
        <v>8.561</v>
      </c>
      <c r="E70" t="n">
        <v>11.68</v>
      </c>
      <c r="F70" t="n">
        <v>8.17</v>
      </c>
      <c r="G70" t="n">
        <v>30.63</v>
      </c>
      <c r="H70" t="n">
        <v>0.37</v>
      </c>
      <c r="I70" t="n">
        <v>16</v>
      </c>
      <c r="J70" t="n">
        <v>250.2</v>
      </c>
      <c r="K70" t="n">
        <v>58.47</v>
      </c>
      <c r="L70" t="n">
        <v>5.25</v>
      </c>
      <c r="M70" t="n">
        <v>14</v>
      </c>
      <c r="N70" t="n">
        <v>61.47</v>
      </c>
      <c r="O70" t="n">
        <v>31091.59</v>
      </c>
      <c r="P70" t="n">
        <v>105.96</v>
      </c>
      <c r="Q70" t="n">
        <v>1324.06</v>
      </c>
      <c r="R70" t="n">
        <v>37.08</v>
      </c>
      <c r="S70" t="n">
        <v>27.17</v>
      </c>
      <c r="T70" t="n">
        <v>5147.96</v>
      </c>
      <c r="U70" t="n">
        <v>0.73</v>
      </c>
      <c r="V70" t="n">
        <v>0.96</v>
      </c>
      <c r="W70" t="n">
        <v>0.14</v>
      </c>
      <c r="X70" t="n">
        <v>0.31</v>
      </c>
      <c r="Y70" t="n">
        <v>1</v>
      </c>
      <c r="Z70" t="n">
        <v>10</v>
      </c>
    </row>
    <row r="71">
      <c r="A71" t="n">
        <v>18</v>
      </c>
      <c r="B71" t="n">
        <v>125</v>
      </c>
      <c r="C71" t="inlineStr">
        <is>
          <t xml:space="preserve">CONCLUIDO	</t>
        </is>
      </c>
      <c r="D71" t="n">
        <v>8.620900000000001</v>
      </c>
      <c r="E71" t="n">
        <v>11.6</v>
      </c>
      <c r="F71" t="n">
        <v>8.130000000000001</v>
      </c>
      <c r="G71" t="n">
        <v>32.54</v>
      </c>
      <c r="H71" t="n">
        <v>0.39</v>
      </c>
      <c r="I71" t="n">
        <v>15</v>
      </c>
      <c r="J71" t="n">
        <v>250.64</v>
      </c>
      <c r="K71" t="n">
        <v>58.47</v>
      </c>
      <c r="L71" t="n">
        <v>5.5</v>
      </c>
      <c r="M71" t="n">
        <v>13</v>
      </c>
      <c r="N71" t="n">
        <v>61.67</v>
      </c>
      <c r="O71" t="n">
        <v>31147.02</v>
      </c>
      <c r="P71" t="n">
        <v>104.1</v>
      </c>
      <c r="Q71" t="n">
        <v>1324.13</v>
      </c>
      <c r="R71" t="n">
        <v>36.03</v>
      </c>
      <c r="S71" t="n">
        <v>27.17</v>
      </c>
      <c r="T71" t="n">
        <v>4630.35</v>
      </c>
      <c r="U71" t="n">
        <v>0.75</v>
      </c>
      <c r="V71" t="n">
        <v>0.96</v>
      </c>
      <c r="W71" t="n">
        <v>0.13</v>
      </c>
      <c r="X71" t="n">
        <v>0.28</v>
      </c>
      <c r="Y71" t="n">
        <v>1</v>
      </c>
      <c r="Z71" t="n">
        <v>10</v>
      </c>
    </row>
    <row r="72">
      <c r="A72" t="n">
        <v>19</v>
      </c>
      <c r="B72" t="n">
        <v>125</v>
      </c>
      <c r="C72" t="inlineStr">
        <is>
          <t xml:space="preserve">CONCLUIDO	</t>
        </is>
      </c>
      <c r="D72" t="n">
        <v>8.6768</v>
      </c>
      <c r="E72" t="n">
        <v>11.52</v>
      </c>
      <c r="F72" t="n">
        <v>8.109999999999999</v>
      </c>
      <c r="G72" t="n">
        <v>34.74</v>
      </c>
      <c r="H72" t="n">
        <v>0.41</v>
      </c>
      <c r="I72" t="n">
        <v>14</v>
      </c>
      <c r="J72" t="n">
        <v>251.09</v>
      </c>
      <c r="K72" t="n">
        <v>58.47</v>
      </c>
      <c r="L72" t="n">
        <v>5.75</v>
      </c>
      <c r="M72" t="n">
        <v>12</v>
      </c>
      <c r="N72" t="n">
        <v>61.87</v>
      </c>
      <c r="O72" t="n">
        <v>31202.53</v>
      </c>
      <c r="P72" t="n">
        <v>102.31</v>
      </c>
      <c r="Q72" t="n">
        <v>1323.94</v>
      </c>
      <c r="R72" t="n">
        <v>35.14</v>
      </c>
      <c r="S72" t="n">
        <v>27.17</v>
      </c>
      <c r="T72" t="n">
        <v>4188.27</v>
      </c>
      <c r="U72" t="n">
        <v>0.77</v>
      </c>
      <c r="V72" t="n">
        <v>0.96</v>
      </c>
      <c r="W72" t="n">
        <v>0.13</v>
      </c>
      <c r="X72" t="n">
        <v>0.25</v>
      </c>
      <c r="Y72" t="n">
        <v>1</v>
      </c>
      <c r="Z72" t="n">
        <v>10</v>
      </c>
    </row>
    <row r="73">
      <c r="A73" t="n">
        <v>20</v>
      </c>
      <c r="B73" t="n">
        <v>125</v>
      </c>
      <c r="C73" t="inlineStr">
        <is>
          <t xml:space="preserve">CONCLUIDO	</t>
        </is>
      </c>
      <c r="D73" t="n">
        <v>8.73</v>
      </c>
      <c r="E73" t="n">
        <v>11.45</v>
      </c>
      <c r="F73" t="n">
        <v>8.08</v>
      </c>
      <c r="G73" t="n">
        <v>37.31</v>
      </c>
      <c r="H73" t="n">
        <v>0.42</v>
      </c>
      <c r="I73" t="n">
        <v>13</v>
      </c>
      <c r="J73" t="n">
        <v>251.55</v>
      </c>
      <c r="K73" t="n">
        <v>58.47</v>
      </c>
      <c r="L73" t="n">
        <v>6</v>
      </c>
      <c r="M73" t="n">
        <v>11</v>
      </c>
      <c r="N73" t="n">
        <v>62.07</v>
      </c>
      <c r="O73" t="n">
        <v>31258.11</v>
      </c>
      <c r="P73" t="n">
        <v>100.02</v>
      </c>
      <c r="Q73" t="n">
        <v>1324.06</v>
      </c>
      <c r="R73" t="n">
        <v>34.3</v>
      </c>
      <c r="S73" t="n">
        <v>27.17</v>
      </c>
      <c r="T73" t="n">
        <v>3774.3</v>
      </c>
      <c r="U73" t="n">
        <v>0.79</v>
      </c>
      <c r="V73" t="n">
        <v>0.97</v>
      </c>
      <c r="W73" t="n">
        <v>0.13</v>
      </c>
      <c r="X73" t="n">
        <v>0.23</v>
      </c>
      <c r="Y73" t="n">
        <v>1</v>
      </c>
      <c r="Z73" t="n">
        <v>10</v>
      </c>
    </row>
    <row r="74">
      <c r="A74" t="n">
        <v>21</v>
      </c>
      <c r="B74" t="n">
        <v>125</v>
      </c>
      <c r="C74" t="inlineStr">
        <is>
          <t xml:space="preserve">CONCLUIDO	</t>
        </is>
      </c>
      <c r="D74" t="n">
        <v>8.7281</v>
      </c>
      <c r="E74" t="n">
        <v>11.46</v>
      </c>
      <c r="F74" t="n">
        <v>8.09</v>
      </c>
      <c r="G74" t="n">
        <v>37.32</v>
      </c>
      <c r="H74" t="n">
        <v>0.44</v>
      </c>
      <c r="I74" t="n">
        <v>13</v>
      </c>
      <c r="J74" t="n">
        <v>252</v>
      </c>
      <c r="K74" t="n">
        <v>58.47</v>
      </c>
      <c r="L74" t="n">
        <v>6.25</v>
      </c>
      <c r="M74" t="n">
        <v>10</v>
      </c>
      <c r="N74" t="n">
        <v>62.27</v>
      </c>
      <c r="O74" t="n">
        <v>31313.77</v>
      </c>
      <c r="P74" t="n">
        <v>97.23999999999999</v>
      </c>
      <c r="Q74" t="n">
        <v>1324.03</v>
      </c>
      <c r="R74" t="n">
        <v>34.67</v>
      </c>
      <c r="S74" t="n">
        <v>27.17</v>
      </c>
      <c r="T74" t="n">
        <v>3960.28</v>
      </c>
      <c r="U74" t="n">
        <v>0.78</v>
      </c>
      <c r="V74" t="n">
        <v>0.97</v>
      </c>
      <c r="W74" t="n">
        <v>0.12</v>
      </c>
      <c r="X74" t="n">
        <v>0.23</v>
      </c>
      <c r="Y74" t="n">
        <v>1</v>
      </c>
      <c r="Z74" t="n">
        <v>10</v>
      </c>
    </row>
    <row r="75">
      <c r="A75" t="n">
        <v>22</v>
      </c>
      <c r="B75" t="n">
        <v>125</v>
      </c>
      <c r="C75" t="inlineStr">
        <is>
          <t xml:space="preserve">CONCLUIDO	</t>
        </is>
      </c>
      <c r="D75" t="n">
        <v>8.760400000000001</v>
      </c>
      <c r="E75" t="n">
        <v>11.42</v>
      </c>
      <c r="F75" t="n">
        <v>8.09</v>
      </c>
      <c r="G75" t="n">
        <v>40.46</v>
      </c>
      <c r="H75" t="n">
        <v>0.46</v>
      </c>
      <c r="I75" t="n">
        <v>12</v>
      </c>
      <c r="J75" t="n">
        <v>252.45</v>
      </c>
      <c r="K75" t="n">
        <v>58.47</v>
      </c>
      <c r="L75" t="n">
        <v>6.5</v>
      </c>
      <c r="M75" t="n">
        <v>5</v>
      </c>
      <c r="N75" t="n">
        <v>62.47</v>
      </c>
      <c r="O75" t="n">
        <v>31369.49</v>
      </c>
      <c r="P75" t="n">
        <v>97.23</v>
      </c>
      <c r="Q75" t="n">
        <v>1323.94</v>
      </c>
      <c r="R75" t="n">
        <v>34.55</v>
      </c>
      <c r="S75" t="n">
        <v>27.17</v>
      </c>
      <c r="T75" t="n">
        <v>3901.43</v>
      </c>
      <c r="U75" t="n">
        <v>0.79</v>
      </c>
      <c r="V75" t="n">
        <v>0.96</v>
      </c>
      <c r="W75" t="n">
        <v>0.13</v>
      </c>
      <c r="X75" t="n">
        <v>0.24</v>
      </c>
      <c r="Y75" t="n">
        <v>1</v>
      </c>
      <c r="Z75" t="n">
        <v>10</v>
      </c>
    </row>
    <row r="76">
      <c r="A76" t="n">
        <v>23</v>
      </c>
      <c r="B76" t="n">
        <v>125</v>
      </c>
      <c r="C76" t="inlineStr">
        <is>
          <t xml:space="preserve">CONCLUIDO	</t>
        </is>
      </c>
      <c r="D76" t="n">
        <v>8.755699999999999</v>
      </c>
      <c r="E76" t="n">
        <v>11.42</v>
      </c>
      <c r="F76" t="n">
        <v>8.1</v>
      </c>
      <c r="G76" t="n">
        <v>40.49</v>
      </c>
      <c r="H76" t="n">
        <v>0.47</v>
      </c>
      <c r="I76" t="n">
        <v>12</v>
      </c>
      <c r="J76" t="n">
        <v>252.9</v>
      </c>
      <c r="K76" t="n">
        <v>58.47</v>
      </c>
      <c r="L76" t="n">
        <v>6.75</v>
      </c>
      <c r="M76" t="n">
        <v>1</v>
      </c>
      <c r="N76" t="n">
        <v>62.68</v>
      </c>
      <c r="O76" t="n">
        <v>31425.3</v>
      </c>
      <c r="P76" t="n">
        <v>97.28</v>
      </c>
      <c r="Q76" t="n">
        <v>1324.08</v>
      </c>
      <c r="R76" t="n">
        <v>34.61</v>
      </c>
      <c r="S76" t="n">
        <v>27.17</v>
      </c>
      <c r="T76" t="n">
        <v>3931.5</v>
      </c>
      <c r="U76" t="n">
        <v>0.79</v>
      </c>
      <c r="V76" t="n">
        <v>0.96</v>
      </c>
      <c r="W76" t="n">
        <v>0.14</v>
      </c>
      <c r="X76" t="n">
        <v>0.24</v>
      </c>
      <c r="Y76" t="n">
        <v>1</v>
      </c>
      <c r="Z76" t="n">
        <v>10</v>
      </c>
    </row>
    <row r="77">
      <c r="A77" t="n">
        <v>24</v>
      </c>
      <c r="B77" t="n">
        <v>125</v>
      </c>
      <c r="C77" t="inlineStr">
        <is>
          <t xml:space="preserve">CONCLUIDO	</t>
        </is>
      </c>
      <c r="D77" t="n">
        <v>8.7544</v>
      </c>
      <c r="E77" t="n">
        <v>11.42</v>
      </c>
      <c r="F77" t="n">
        <v>8.1</v>
      </c>
      <c r="G77" t="n">
        <v>40.5</v>
      </c>
      <c r="H77" t="n">
        <v>0.49</v>
      </c>
      <c r="I77" t="n">
        <v>12</v>
      </c>
      <c r="J77" t="n">
        <v>253.35</v>
      </c>
      <c r="K77" t="n">
        <v>58.47</v>
      </c>
      <c r="L77" t="n">
        <v>7</v>
      </c>
      <c r="M77" t="n">
        <v>0</v>
      </c>
      <c r="N77" t="n">
        <v>62.88</v>
      </c>
      <c r="O77" t="n">
        <v>31481.17</v>
      </c>
      <c r="P77" t="n">
        <v>97.41</v>
      </c>
      <c r="Q77" t="n">
        <v>1323.98</v>
      </c>
      <c r="R77" t="n">
        <v>34.6</v>
      </c>
      <c r="S77" t="n">
        <v>27.17</v>
      </c>
      <c r="T77" t="n">
        <v>3928.68</v>
      </c>
      <c r="U77" t="n">
        <v>0.79</v>
      </c>
      <c r="V77" t="n">
        <v>0.96</v>
      </c>
      <c r="W77" t="n">
        <v>0.14</v>
      </c>
      <c r="X77" t="n">
        <v>0.25</v>
      </c>
      <c r="Y77" t="n">
        <v>1</v>
      </c>
      <c r="Z77" t="n">
        <v>10</v>
      </c>
    </row>
    <row r="78">
      <c r="A78" t="n">
        <v>0</v>
      </c>
      <c r="B78" t="n">
        <v>30</v>
      </c>
      <c r="C78" t="inlineStr">
        <is>
          <t xml:space="preserve">CONCLUIDO	</t>
        </is>
      </c>
      <c r="D78" t="n">
        <v>8.776</v>
      </c>
      <c r="E78" t="n">
        <v>11.39</v>
      </c>
      <c r="F78" t="n">
        <v>8.84</v>
      </c>
      <c r="G78" t="n">
        <v>11.52</v>
      </c>
      <c r="H78" t="n">
        <v>0.24</v>
      </c>
      <c r="I78" t="n">
        <v>46</v>
      </c>
      <c r="J78" t="n">
        <v>71.52</v>
      </c>
      <c r="K78" t="n">
        <v>32.27</v>
      </c>
      <c r="L78" t="n">
        <v>1</v>
      </c>
      <c r="M78" t="n">
        <v>0</v>
      </c>
      <c r="N78" t="n">
        <v>8.25</v>
      </c>
      <c r="O78" t="n">
        <v>9054.6</v>
      </c>
      <c r="P78" t="n">
        <v>50.07</v>
      </c>
      <c r="Q78" t="n">
        <v>1324.14</v>
      </c>
      <c r="R78" t="n">
        <v>56.1</v>
      </c>
      <c r="S78" t="n">
        <v>27.17</v>
      </c>
      <c r="T78" t="n">
        <v>14506</v>
      </c>
      <c r="U78" t="n">
        <v>0.48</v>
      </c>
      <c r="V78" t="n">
        <v>0.88</v>
      </c>
      <c r="W78" t="n">
        <v>0.24</v>
      </c>
      <c r="X78" t="n">
        <v>0.98</v>
      </c>
      <c r="Y78" t="n">
        <v>1</v>
      </c>
      <c r="Z78" t="n">
        <v>10</v>
      </c>
    </row>
    <row r="79">
      <c r="A79" t="n">
        <v>0</v>
      </c>
      <c r="B79" t="n">
        <v>15</v>
      </c>
      <c r="C79" t="inlineStr">
        <is>
          <t xml:space="preserve">CONCLUIDO	</t>
        </is>
      </c>
      <c r="D79" t="n">
        <v>8.004300000000001</v>
      </c>
      <c r="E79" t="n">
        <v>12.49</v>
      </c>
      <c r="F79" t="n">
        <v>9.789999999999999</v>
      </c>
      <c r="G79" t="n">
        <v>6.53</v>
      </c>
      <c r="H79" t="n">
        <v>0.43</v>
      </c>
      <c r="I79" t="n">
        <v>90</v>
      </c>
      <c r="J79" t="n">
        <v>39.78</v>
      </c>
      <c r="K79" t="n">
        <v>19.54</v>
      </c>
      <c r="L79" t="n">
        <v>1</v>
      </c>
      <c r="M79" t="n">
        <v>0</v>
      </c>
      <c r="N79" t="n">
        <v>4.24</v>
      </c>
      <c r="O79" t="n">
        <v>5140</v>
      </c>
      <c r="P79" t="n">
        <v>38.46</v>
      </c>
      <c r="Q79" t="n">
        <v>1324.51</v>
      </c>
      <c r="R79" t="n">
        <v>84.25</v>
      </c>
      <c r="S79" t="n">
        <v>27.17</v>
      </c>
      <c r="T79" t="n">
        <v>28364.32</v>
      </c>
      <c r="U79" t="n">
        <v>0.32</v>
      </c>
      <c r="V79" t="n">
        <v>0.8</v>
      </c>
      <c r="W79" t="n">
        <v>0.37</v>
      </c>
      <c r="X79" t="n">
        <v>1.94</v>
      </c>
      <c r="Y79" t="n">
        <v>1</v>
      </c>
      <c r="Z79" t="n">
        <v>10</v>
      </c>
    </row>
    <row r="80">
      <c r="A80" t="n">
        <v>0</v>
      </c>
      <c r="B80" t="n">
        <v>70</v>
      </c>
      <c r="C80" t="inlineStr">
        <is>
          <t xml:space="preserve">CONCLUIDO	</t>
        </is>
      </c>
      <c r="D80" t="n">
        <v>7.3469</v>
      </c>
      <c r="E80" t="n">
        <v>13.61</v>
      </c>
      <c r="F80" t="n">
        <v>9.300000000000001</v>
      </c>
      <c r="G80" t="n">
        <v>7.75</v>
      </c>
      <c r="H80" t="n">
        <v>0.12</v>
      </c>
      <c r="I80" t="n">
        <v>72</v>
      </c>
      <c r="J80" t="n">
        <v>141.81</v>
      </c>
      <c r="K80" t="n">
        <v>47.83</v>
      </c>
      <c r="L80" t="n">
        <v>1</v>
      </c>
      <c r="M80" t="n">
        <v>70</v>
      </c>
      <c r="N80" t="n">
        <v>22.98</v>
      </c>
      <c r="O80" t="n">
        <v>17723.39</v>
      </c>
      <c r="P80" t="n">
        <v>98.42</v>
      </c>
      <c r="Q80" t="n">
        <v>1324.1</v>
      </c>
      <c r="R80" t="n">
        <v>72.67</v>
      </c>
      <c r="S80" t="n">
        <v>27.17</v>
      </c>
      <c r="T80" t="n">
        <v>22664.26</v>
      </c>
      <c r="U80" t="n">
        <v>0.37</v>
      </c>
      <c r="V80" t="n">
        <v>0.84</v>
      </c>
      <c r="W80" t="n">
        <v>0.22</v>
      </c>
      <c r="X80" t="n">
        <v>1.45</v>
      </c>
      <c r="Y80" t="n">
        <v>1</v>
      </c>
      <c r="Z80" t="n">
        <v>10</v>
      </c>
    </row>
    <row r="81">
      <c r="A81" t="n">
        <v>1</v>
      </c>
      <c r="B81" t="n">
        <v>70</v>
      </c>
      <c r="C81" t="inlineStr">
        <is>
          <t xml:space="preserve">CONCLUIDO	</t>
        </is>
      </c>
      <c r="D81" t="n">
        <v>7.8756</v>
      </c>
      <c r="E81" t="n">
        <v>12.7</v>
      </c>
      <c r="F81" t="n">
        <v>8.91</v>
      </c>
      <c r="G81" t="n">
        <v>9.9</v>
      </c>
      <c r="H81" t="n">
        <v>0.16</v>
      </c>
      <c r="I81" t="n">
        <v>54</v>
      </c>
      <c r="J81" t="n">
        <v>142.15</v>
      </c>
      <c r="K81" t="n">
        <v>47.83</v>
      </c>
      <c r="L81" t="n">
        <v>1.25</v>
      </c>
      <c r="M81" t="n">
        <v>52</v>
      </c>
      <c r="N81" t="n">
        <v>23.07</v>
      </c>
      <c r="O81" t="n">
        <v>17765.46</v>
      </c>
      <c r="P81" t="n">
        <v>91.93000000000001</v>
      </c>
      <c r="Q81" t="n">
        <v>1324.14</v>
      </c>
      <c r="R81" t="n">
        <v>60.09</v>
      </c>
      <c r="S81" t="n">
        <v>27.17</v>
      </c>
      <c r="T81" t="n">
        <v>16463.24</v>
      </c>
      <c r="U81" t="n">
        <v>0.45</v>
      </c>
      <c r="V81" t="n">
        <v>0.88</v>
      </c>
      <c r="W81" t="n">
        <v>0.19</v>
      </c>
      <c r="X81" t="n">
        <v>1.05</v>
      </c>
      <c r="Y81" t="n">
        <v>1</v>
      </c>
      <c r="Z81" t="n">
        <v>10</v>
      </c>
    </row>
    <row r="82">
      <c r="A82" t="n">
        <v>2</v>
      </c>
      <c r="B82" t="n">
        <v>70</v>
      </c>
      <c r="C82" t="inlineStr">
        <is>
          <t xml:space="preserve">CONCLUIDO	</t>
        </is>
      </c>
      <c r="D82" t="n">
        <v>8.2303</v>
      </c>
      <c r="E82" t="n">
        <v>12.15</v>
      </c>
      <c r="F82" t="n">
        <v>8.68</v>
      </c>
      <c r="G82" t="n">
        <v>12.11</v>
      </c>
      <c r="H82" t="n">
        <v>0.19</v>
      </c>
      <c r="I82" t="n">
        <v>43</v>
      </c>
      <c r="J82" t="n">
        <v>142.49</v>
      </c>
      <c r="K82" t="n">
        <v>47.83</v>
      </c>
      <c r="L82" t="n">
        <v>1.5</v>
      </c>
      <c r="M82" t="n">
        <v>41</v>
      </c>
      <c r="N82" t="n">
        <v>23.16</v>
      </c>
      <c r="O82" t="n">
        <v>17807.56</v>
      </c>
      <c r="P82" t="n">
        <v>87.09</v>
      </c>
      <c r="Q82" t="n">
        <v>1324.09</v>
      </c>
      <c r="R82" t="n">
        <v>52.92</v>
      </c>
      <c r="S82" t="n">
        <v>27.17</v>
      </c>
      <c r="T82" t="n">
        <v>12932.13</v>
      </c>
      <c r="U82" t="n">
        <v>0.51</v>
      </c>
      <c r="V82" t="n">
        <v>0.9</v>
      </c>
      <c r="W82" t="n">
        <v>0.18</v>
      </c>
      <c r="X82" t="n">
        <v>0.83</v>
      </c>
      <c r="Y82" t="n">
        <v>1</v>
      </c>
      <c r="Z82" t="n">
        <v>10</v>
      </c>
    </row>
    <row r="83">
      <c r="A83" t="n">
        <v>3</v>
      </c>
      <c r="B83" t="n">
        <v>70</v>
      </c>
      <c r="C83" t="inlineStr">
        <is>
          <t xml:space="preserve">CONCLUIDO	</t>
        </is>
      </c>
      <c r="D83" t="n">
        <v>8.5379</v>
      </c>
      <c r="E83" t="n">
        <v>11.71</v>
      </c>
      <c r="F83" t="n">
        <v>8.470000000000001</v>
      </c>
      <c r="G83" t="n">
        <v>14.53</v>
      </c>
      <c r="H83" t="n">
        <v>0.22</v>
      </c>
      <c r="I83" t="n">
        <v>35</v>
      </c>
      <c r="J83" t="n">
        <v>142.83</v>
      </c>
      <c r="K83" t="n">
        <v>47.83</v>
      </c>
      <c r="L83" t="n">
        <v>1.75</v>
      </c>
      <c r="M83" t="n">
        <v>33</v>
      </c>
      <c r="N83" t="n">
        <v>23.25</v>
      </c>
      <c r="O83" t="n">
        <v>17849.7</v>
      </c>
      <c r="P83" t="n">
        <v>82.36</v>
      </c>
      <c r="Q83" t="n">
        <v>1324.04</v>
      </c>
      <c r="R83" t="n">
        <v>46.93</v>
      </c>
      <c r="S83" t="n">
        <v>27.17</v>
      </c>
      <c r="T83" t="n">
        <v>9979.67</v>
      </c>
      <c r="U83" t="n">
        <v>0.58</v>
      </c>
      <c r="V83" t="n">
        <v>0.92</v>
      </c>
      <c r="W83" t="n">
        <v>0.15</v>
      </c>
      <c r="X83" t="n">
        <v>0.62</v>
      </c>
      <c r="Y83" t="n">
        <v>1</v>
      </c>
      <c r="Z83" t="n">
        <v>10</v>
      </c>
    </row>
    <row r="84">
      <c r="A84" t="n">
        <v>4</v>
      </c>
      <c r="B84" t="n">
        <v>70</v>
      </c>
      <c r="C84" t="inlineStr">
        <is>
          <t xml:space="preserve">CONCLUIDO	</t>
        </is>
      </c>
      <c r="D84" t="n">
        <v>8.6493</v>
      </c>
      <c r="E84" t="n">
        <v>11.56</v>
      </c>
      <c r="F84" t="n">
        <v>8.470000000000001</v>
      </c>
      <c r="G84" t="n">
        <v>16.93</v>
      </c>
      <c r="H84" t="n">
        <v>0.25</v>
      </c>
      <c r="I84" t="n">
        <v>30</v>
      </c>
      <c r="J84" t="n">
        <v>143.17</v>
      </c>
      <c r="K84" t="n">
        <v>47.83</v>
      </c>
      <c r="L84" t="n">
        <v>2</v>
      </c>
      <c r="M84" t="n">
        <v>28</v>
      </c>
      <c r="N84" t="n">
        <v>23.34</v>
      </c>
      <c r="O84" t="n">
        <v>17891.86</v>
      </c>
      <c r="P84" t="n">
        <v>80.16</v>
      </c>
      <c r="Q84" t="n">
        <v>1324.03</v>
      </c>
      <c r="R84" t="n">
        <v>46.51</v>
      </c>
      <c r="S84" t="n">
        <v>27.17</v>
      </c>
      <c r="T84" t="n">
        <v>9792.66</v>
      </c>
      <c r="U84" t="n">
        <v>0.58</v>
      </c>
      <c r="V84" t="n">
        <v>0.92</v>
      </c>
      <c r="W84" t="n">
        <v>0.16</v>
      </c>
      <c r="X84" t="n">
        <v>0.61</v>
      </c>
      <c r="Y84" t="n">
        <v>1</v>
      </c>
      <c r="Z84" t="n">
        <v>10</v>
      </c>
    </row>
    <row r="85">
      <c r="A85" t="n">
        <v>5</v>
      </c>
      <c r="B85" t="n">
        <v>70</v>
      </c>
      <c r="C85" t="inlineStr">
        <is>
          <t xml:space="preserve">CONCLUIDO	</t>
        </is>
      </c>
      <c r="D85" t="n">
        <v>8.809900000000001</v>
      </c>
      <c r="E85" t="n">
        <v>11.35</v>
      </c>
      <c r="F85" t="n">
        <v>8.369999999999999</v>
      </c>
      <c r="G85" t="n">
        <v>19.32</v>
      </c>
      <c r="H85" t="n">
        <v>0.28</v>
      </c>
      <c r="I85" t="n">
        <v>26</v>
      </c>
      <c r="J85" t="n">
        <v>143.51</v>
      </c>
      <c r="K85" t="n">
        <v>47.83</v>
      </c>
      <c r="L85" t="n">
        <v>2.25</v>
      </c>
      <c r="M85" t="n">
        <v>24</v>
      </c>
      <c r="N85" t="n">
        <v>23.44</v>
      </c>
      <c r="O85" t="n">
        <v>17934.06</v>
      </c>
      <c r="P85" t="n">
        <v>75.98</v>
      </c>
      <c r="Q85" t="n">
        <v>1323.97</v>
      </c>
      <c r="R85" t="n">
        <v>43.44</v>
      </c>
      <c r="S85" t="n">
        <v>27.17</v>
      </c>
      <c r="T85" t="n">
        <v>8277.42</v>
      </c>
      <c r="U85" t="n">
        <v>0.63</v>
      </c>
      <c r="V85" t="n">
        <v>0.93</v>
      </c>
      <c r="W85" t="n">
        <v>0.15</v>
      </c>
      <c r="X85" t="n">
        <v>0.52</v>
      </c>
      <c r="Y85" t="n">
        <v>1</v>
      </c>
      <c r="Z85" t="n">
        <v>10</v>
      </c>
    </row>
    <row r="86">
      <c r="A86" t="n">
        <v>6</v>
      </c>
      <c r="B86" t="n">
        <v>70</v>
      </c>
      <c r="C86" t="inlineStr">
        <is>
          <t xml:space="preserve">CONCLUIDO	</t>
        </is>
      </c>
      <c r="D86" t="n">
        <v>8.9733</v>
      </c>
      <c r="E86" t="n">
        <v>11.14</v>
      </c>
      <c r="F86" t="n">
        <v>8.279999999999999</v>
      </c>
      <c r="G86" t="n">
        <v>22.58</v>
      </c>
      <c r="H86" t="n">
        <v>0.31</v>
      </c>
      <c r="I86" t="n">
        <v>22</v>
      </c>
      <c r="J86" t="n">
        <v>143.86</v>
      </c>
      <c r="K86" t="n">
        <v>47.83</v>
      </c>
      <c r="L86" t="n">
        <v>2.5</v>
      </c>
      <c r="M86" t="n">
        <v>17</v>
      </c>
      <c r="N86" t="n">
        <v>23.53</v>
      </c>
      <c r="O86" t="n">
        <v>17976.29</v>
      </c>
      <c r="P86" t="n">
        <v>72.34</v>
      </c>
      <c r="Q86" t="n">
        <v>1324.04</v>
      </c>
      <c r="R86" t="n">
        <v>40.46</v>
      </c>
      <c r="S86" t="n">
        <v>27.17</v>
      </c>
      <c r="T86" t="n">
        <v>6808.91</v>
      </c>
      <c r="U86" t="n">
        <v>0.67</v>
      </c>
      <c r="V86" t="n">
        <v>0.9399999999999999</v>
      </c>
      <c r="W86" t="n">
        <v>0.15</v>
      </c>
      <c r="X86" t="n">
        <v>0.43</v>
      </c>
      <c r="Y86" t="n">
        <v>1</v>
      </c>
      <c r="Z86" t="n">
        <v>10</v>
      </c>
    </row>
    <row r="87">
      <c r="A87" t="n">
        <v>7</v>
      </c>
      <c r="B87" t="n">
        <v>70</v>
      </c>
      <c r="C87" t="inlineStr">
        <is>
          <t xml:space="preserve">CONCLUIDO	</t>
        </is>
      </c>
      <c r="D87" t="n">
        <v>8.986499999999999</v>
      </c>
      <c r="E87" t="n">
        <v>11.13</v>
      </c>
      <c r="F87" t="n">
        <v>8.289999999999999</v>
      </c>
      <c r="G87" t="n">
        <v>23.69</v>
      </c>
      <c r="H87" t="n">
        <v>0.34</v>
      </c>
      <c r="I87" t="n">
        <v>21</v>
      </c>
      <c r="J87" t="n">
        <v>144.2</v>
      </c>
      <c r="K87" t="n">
        <v>47.83</v>
      </c>
      <c r="L87" t="n">
        <v>2.75</v>
      </c>
      <c r="M87" t="n">
        <v>4</v>
      </c>
      <c r="N87" t="n">
        <v>23.62</v>
      </c>
      <c r="O87" t="n">
        <v>18018.55</v>
      </c>
      <c r="P87" t="n">
        <v>70.66</v>
      </c>
      <c r="Q87" t="n">
        <v>1324.14</v>
      </c>
      <c r="R87" t="n">
        <v>40.47</v>
      </c>
      <c r="S87" t="n">
        <v>27.17</v>
      </c>
      <c r="T87" t="n">
        <v>6816.62</v>
      </c>
      <c r="U87" t="n">
        <v>0.67</v>
      </c>
      <c r="V87" t="n">
        <v>0.9399999999999999</v>
      </c>
      <c r="W87" t="n">
        <v>0.16</v>
      </c>
      <c r="X87" t="n">
        <v>0.44</v>
      </c>
      <c r="Y87" t="n">
        <v>1</v>
      </c>
      <c r="Z87" t="n">
        <v>10</v>
      </c>
    </row>
    <row r="88">
      <c r="A88" t="n">
        <v>8</v>
      </c>
      <c r="B88" t="n">
        <v>70</v>
      </c>
      <c r="C88" t="inlineStr">
        <is>
          <t xml:space="preserve">CONCLUIDO	</t>
        </is>
      </c>
      <c r="D88" t="n">
        <v>9.029999999999999</v>
      </c>
      <c r="E88" t="n">
        <v>11.07</v>
      </c>
      <c r="F88" t="n">
        <v>8.27</v>
      </c>
      <c r="G88" t="n">
        <v>24.8</v>
      </c>
      <c r="H88" t="n">
        <v>0.37</v>
      </c>
      <c r="I88" t="n">
        <v>20</v>
      </c>
      <c r="J88" t="n">
        <v>144.54</v>
      </c>
      <c r="K88" t="n">
        <v>47.83</v>
      </c>
      <c r="L88" t="n">
        <v>3</v>
      </c>
      <c r="M88" t="n">
        <v>0</v>
      </c>
      <c r="N88" t="n">
        <v>23.71</v>
      </c>
      <c r="O88" t="n">
        <v>18060.85</v>
      </c>
      <c r="P88" t="n">
        <v>70.38</v>
      </c>
      <c r="Q88" t="n">
        <v>1324.08</v>
      </c>
      <c r="R88" t="n">
        <v>39.53</v>
      </c>
      <c r="S88" t="n">
        <v>27.17</v>
      </c>
      <c r="T88" t="n">
        <v>6355.48</v>
      </c>
      <c r="U88" t="n">
        <v>0.6899999999999999</v>
      </c>
      <c r="V88" t="n">
        <v>0.9399999999999999</v>
      </c>
      <c r="W88" t="n">
        <v>0.16</v>
      </c>
      <c r="X88" t="n">
        <v>0.41</v>
      </c>
      <c r="Y88" t="n">
        <v>1</v>
      </c>
      <c r="Z88" t="n">
        <v>10</v>
      </c>
    </row>
    <row r="89">
      <c r="A89" t="n">
        <v>0</v>
      </c>
      <c r="B89" t="n">
        <v>90</v>
      </c>
      <c r="C89" t="inlineStr">
        <is>
          <t xml:space="preserve">CONCLUIDO	</t>
        </is>
      </c>
      <c r="D89" t="n">
        <v>6.5829</v>
      </c>
      <c r="E89" t="n">
        <v>15.19</v>
      </c>
      <c r="F89" t="n">
        <v>9.640000000000001</v>
      </c>
      <c r="G89" t="n">
        <v>6.57</v>
      </c>
      <c r="H89" t="n">
        <v>0.1</v>
      </c>
      <c r="I89" t="n">
        <v>88</v>
      </c>
      <c r="J89" t="n">
        <v>176.73</v>
      </c>
      <c r="K89" t="n">
        <v>52.44</v>
      </c>
      <c r="L89" t="n">
        <v>1</v>
      </c>
      <c r="M89" t="n">
        <v>86</v>
      </c>
      <c r="N89" t="n">
        <v>33.29</v>
      </c>
      <c r="O89" t="n">
        <v>22031.19</v>
      </c>
      <c r="P89" t="n">
        <v>120.6</v>
      </c>
      <c r="Q89" t="n">
        <v>1324.48</v>
      </c>
      <c r="R89" t="n">
        <v>82.91</v>
      </c>
      <c r="S89" t="n">
        <v>27.17</v>
      </c>
      <c r="T89" t="n">
        <v>27701.06</v>
      </c>
      <c r="U89" t="n">
        <v>0.33</v>
      </c>
      <c r="V89" t="n">
        <v>0.8100000000000001</v>
      </c>
      <c r="W89" t="n">
        <v>0.25</v>
      </c>
      <c r="X89" t="n">
        <v>1.78</v>
      </c>
      <c r="Y89" t="n">
        <v>1</v>
      </c>
      <c r="Z89" t="n">
        <v>10</v>
      </c>
    </row>
    <row r="90">
      <c r="A90" t="n">
        <v>1</v>
      </c>
      <c r="B90" t="n">
        <v>90</v>
      </c>
      <c r="C90" t="inlineStr">
        <is>
          <t xml:space="preserve">CONCLUIDO	</t>
        </is>
      </c>
      <c r="D90" t="n">
        <v>7.1785</v>
      </c>
      <c r="E90" t="n">
        <v>13.93</v>
      </c>
      <c r="F90" t="n">
        <v>9.16</v>
      </c>
      <c r="G90" t="n">
        <v>8.33</v>
      </c>
      <c r="H90" t="n">
        <v>0.13</v>
      </c>
      <c r="I90" t="n">
        <v>66</v>
      </c>
      <c r="J90" t="n">
        <v>177.1</v>
      </c>
      <c r="K90" t="n">
        <v>52.44</v>
      </c>
      <c r="L90" t="n">
        <v>1.25</v>
      </c>
      <c r="M90" t="n">
        <v>64</v>
      </c>
      <c r="N90" t="n">
        <v>33.41</v>
      </c>
      <c r="O90" t="n">
        <v>22076.81</v>
      </c>
      <c r="P90" t="n">
        <v>112.87</v>
      </c>
      <c r="Q90" t="n">
        <v>1324.38</v>
      </c>
      <c r="R90" t="n">
        <v>68.03</v>
      </c>
      <c r="S90" t="n">
        <v>27.17</v>
      </c>
      <c r="T90" t="n">
        <v>20374.08</v>
      </c>
      <c r="U90" t="n">
        <v>0.4</v>
      </c>
      <c r="V90" t="n">
        <v>0.85</v>
      </c>
      <c r="W90" t="n">
        <v>0.21</v>
      </c>
      <c r="X90" t="n">
        <v>1.31</v>
      </c>
      <c r="Y90" t="n">
        <v>1</v>
      </c>
      <c r="Z90" t="n">
        <v>10</v>
      </c>
    </row>
    <row r="91">
      <c r="A91" t="n">
        <v>2</v>
      </c>
      <c r="B91" t="n">
        <v>90</v>
      </c>
      <c r="C91" t="inlineStr">
        <is>
          <t xml:space="preserve">CONCLUIDO	</t>
        </is>
      </c>
      <c r="D91" t="n">
        <v>7.5686</v>
      </c>
      <c r="E91" t="n">
        <v>13.21</v>
      </c>
      <c r="F91" t="n">
        <v>8.91</v>
      </c>
      <c r="G91" t="n">
        <v>10.08</v>
      </c>
      <c r="H91" t="n">
        <v>0.15</v>
      </c>
      <c r="I91" t="n">
        <v>53</v>
      </c>
      <c r="J91" t="n">
        <v>177.47</v>
      </c>
      <c r="K91" t="n">
        <v>52.44</v>
      </c>
      <c r="L91" t="n">
        <v>1.5</v>
      </c>
      <c r="M91" t="n">
        <v>51</v>
      </c>
      <c r="N91" t="n">
        <v>33.53</v>
      </c>
      <c r="O91" t="n">
        <v>22122.46</v>
      </c>
      <c r="P91" t="n">
        <v>107.94</v>
      </c>
      <c r="Q91" t="n">
        <v>1324.3</v>
      </c>
      <c r="R91" t="n">
        <v>60.12</v>
      </c>
      <c r="S91" t="n">
        <v>27.17</v>
      </c>
      <c r="T91" t="n">
        <v>16483.97</v>
      </c>
      <c r="U91" t="n">
        <v>0.45</v>
      </c>
      <c r="V91" t="n">
        <v>0.88</v>
      </c>
      <c r="W91" t="n">
        <v>0.19</v>
      </c>
      <c r="X91" t="n">
        <v>1.05</v>
      </c>
      <c r="Y91" t="n">
        <v>1</v>
      </c>
      <c r="Z91" t="n">
        <v>10</v>
      </c>
    </row>
    <row r="92">
      <c r="A92" t="n">
        <v>3</v>
      </c>
      <c r="B92" t="n">
        <v>90</v>
      </c>
      <c r="C92" t="inlineStr">
        <is>
          <t xml:space="preserve">CONCLUIDO	</t>
        </is>
      </c>
      <c r="D92" t="n">
        <v>7.8756</v>
      </c>
      <c r="E92" t="n">
        <v>12.7</v>
      </c>
      <c r="F92" t="n">
        <v>8.710000000000001</v>
      </c>
      <c r="G92" t="n">
        <v>11.88</v>
      </c>
      <c r="H92" t="n">
        <v>0.17</v>
      </c>
      <c r="I92" t="n">
        <v>44</v>
      </c>
      <c r="J92" t="n">
        <v>177.84</v>
      </c>
      <c r="K92" t="n">
        <v>52.44</v>
      </c>
      <c r="L92" t="n">
        <v>1.75</v>
      </c>
      <c r="M92" t="n">
        <v>42</v>
      </c>
      <c r="N92" t="n">
        <v>33.65</v>
      </c>
      <c r="O92" t="n">
        <v>22168.15</v>
      </c>
      <c r="P92" t="n">
        <v>103.66</v>
      </c>
      <c r="Q92" t="n">
        <v>1324.05</v>
      </c>
      <c r="R92" t="n">
        <v>53.98</v>
      </c>
      <c r="S92" t="n">
        <v>27.17</v>
      </c>
      <c r="T92" t="n">
        <v>13455.64</v>
      </c>
      <c r="U92" t="n">
        <v>0.5</v>
      </c>
      <c r="V92" t="n">
        <v>0.9</v>
      </c>
      <c r="W92" t="n">
        <v>0.18</v>
      </c>
      <c r="X92" t="n">
        <v>0.86</v>
      </c>
      <c r="Y92" t="n">
        <v>1</v>
      </c>
      <c r="Z92" t="n">
        <v>10</v>
      </c>
    </row>
    <row r="93">
      <c r="A93" t="n">
        <v>4</v>
      </c>
      <c r="B93" t="n">
        <v>90</v>
      </c>
      <c r="C93" t="inlineStr">
        <is>
          <t xml:space="preserve">CONCLUIDO	</t>
        </is>
      </c>
      <c r="D93" t="n">
        <v>8.195399999999999</v>
      </c>
      <c r="E93" t="n">
        <v>12.2</v>
      </c>
      <c r="F93" t="n">
        <v>8.470000000000001</v>
      </c>
      <c r="G93" t="n">
        <v>13.73</v>
      </c>
      <c r="H93" t="n">
        <v>0.2</v>
      </c>
      <c r="I93" t="n">
        <v>37</v>
      </c>
      <c r="J93" t="n">
        <v>178.21</v>
      </c>
      <c r="K93" t="n">
        <v>52.44</v>
      </c>
      <c r="L93" t="n">
        <v>2</v>
      </c>
      <c r="M93" t="n">
        <v>35</v>
      </c>
      <c r="N93" t="n">
        <v>33.77</v>
      </c>
      <c r="O93" t="n">
        <v>22213.89</v>
      </c>
      <c r="P93" t="n">
        <v>98.52</v>
      </c>
      <c r="Q93" t="n">
        <v>1324.13</v>
      </c>
      <c r="R93" t="n">
        <v>45.94</v>
      </c>
      <c r="S93" t="n">
        <v>27.17</v>
      </c>
      <c r="T93" t="n">
        <v>9474.709999999999</v>
      </c>
      <c r="U93" t="n">
        <v>0.59</v>
      </c>
      <c r="V93" t="n">
        <v>0.92</v>
      </c>
      <c r="W93" t="n">
        <v>0.16</v>
      </c>
      <c r="X93" t="n">
        <v>0.61</v>
      </c>
      <c r="Y93" t="n">
        <v>1</v>
      </c>
      <c r="Z93" t="n">
        <v>10</v>
      </c>
    </row>
    <row r="94">
      <c r="A94" t="n">
        <v>5</v>
      </c>
      <c r="B94" t="n">
        <v>90</v>
      </c>
      <c r="C94" t="inlineStr">
        <is>
          <t xml:space="preserve">CONCLUIDO	</t>
        </is>
      </c>
      <c r="D94" t="n">
        <v>8.238200000000001</v>
      </c>
      <c r="E94" t="n">
        <v>12.14</v>
      </c>
      <c r="F94" t="n">
        <v>8.539999999999999</v>
      </c>
      <c r="G94" t="n">
        <v>15.54</v>
      </c>
      <c r="H94" t="n">
        <v>0.22</v>
      </c>
      <c r="I94" t="n">
        <v>33</v>
      </c>
      <c r="J94" t="n">
        <v>178.59</v>
      </c>
      <c r="K94" t="n">
        <v>52.44</v>
      </c>
      <c r="L94" t="n">
        <v>2.25</v>
      </c>
      <c r="M94" t="n">
        <v>31</v>
      </c>
      <c r="N94" t="n">
        <v>33.89</v>
      </c>
      <c r="O94" t="n">
        <v>22259.66</v>
      </c>
      <c r="P94" t="n">
        <v>97.94</v>
      </c>
      <c r="Q94" t="n">
        <v>1324.13</v>
      </c>
      <c r="R94" t="n">
        <v>49.1</v>
      </c>
      <c r="S94" t="n">
        <v>27.17</v>
      </c>
      <c r="T94" t="n">
        <v>11071.76</v>
      </c>
      <c r="U94" t="n">
        <v>0.55</v>
      </c>
      <c r="V94" t="n">
        <v>0.91</v>
      </c>
      <c r="W94" t="n">
        <v>0.16</v>
      </c>
      <c r="X94" t="n">
        <v>0.6899999999999999</v>
      </c>
      <c r="Y94" t="n">
        <v>1</v>
      </c>
      <c r="Z94" t="n">
        <v>10</v>
      </c>
    </row>
    <row r="95">
      <c r="A95" t="n">
        <v>6</v>
      </c>
      <c r="B95" t="n">
        <v>90</v>
      </c>
      <c r="C95" t="inlineStr">
        <is>
          <t xml:space="preserve">CONCLUIDO	</t>
        </is>
      </c>
      <c r="D95" t="n">
        <v>8.4604</v>
      </c>
      <c r="E95" t="n">
        <v>11.82</v>
      </c>
      <c r="F95" t="n">
        <v>8.4</v>
      </c>
      <c r="G95" t="n">
        <v>18.01</v>
      </c>
      <c r="H95" t="n">
        <v>0.25</v>
      </c>
      <c r="I95" t="n">
        <v>28</v>
      </c>
      <c r="J95" t="n">
        <v>178.96</v>
      </c>
      <c r="K95" t="n">
        <v>52.44</v>
      </c>
      <c r="L95" t="n">
        <v>2.5</v>
      </c>
      <c r="M95" t="n">
        <v>26</v>
      </c>
      <c r="N95" t="n">
        <v>34.02</v>
      </c>
      <c r="O95" t="n">
        <v>22305.48</v>
      </c>
      <c r="P95" t="n">
        <v>94.25</v>
      </c>
      <c r="Q95" t="n">
        <v>1323.98</v>
      </c>
      <c r="R95" t="n">
        <v>44.46</v>
      </c>
      <c r="S95" t="n">
        <v>27.17</v>
      </c>
      <c r="T95" t="n">
        <v>8779.299999999999</v>
      </c>
      <c r="U95" t="n">
        <v>0.61</v>
      </c>
      <c r="V95" t="n">
        <v>0.93</v>
      </c>
      <c r="W95" t="n">
        <v>0.15</v>
      </c>
      <c r="X95" t="n">
        <v>0.55</v>
      </c>
      <c r="Y95" t="n">
        <v>1</v>
      </c>
      <c r="Z95" t="n">
        <v>10</v>
      </c>
    </row>
    <row r="96">
      <c r="A96" t="n">
        <v>7</v>
      </c>
      <c r="B96" t="n">
        <v>90</v>
      </c>
      <c r="C96" t="inlineStr">
        <is>
          <t xml:space="preserve">CONCLUIDO	</t>
        </is>
      </c>
      <c r="D96" t="n">
        <v>8.5853</v>
      </c>
      <c r="E96" t="n">
        <v>11.65</v>
      </c>
      <c r="F96" t="n">
        <v>8.34</v>
      </c>
      <c r="G96" t="n">
        <v>20.01</v>
      </c>
      <c r="H96" t="n">
        <v>0.27</v>
      </c>
      <c r="I96" t="n">
        <v>25</v>
      </c>
      <c r="J96" t="n">
        <v>179.33</v>
      </c>
      <c r="K96" t="n">
        <v>52.44</v>
      </c>
      <c r="L96" t="n">
        <v>2.75</v>
      </c>
      <c r="M96" t="n">
        <v>23</v>
      </c>
      <c r="N96" t="n">
        <v>34.14</v>
      </c>
      <c r="O96" t="n">
        <v>22351.34</v>
      </c>
      <c r="P96" t="n">
        <v>91.62</v>
      </c>
      <c r="Q96" t="n">
        <v>1323.97</v>
      </c>
      <c r="R96" t="n">
        <v>42.41</v>
      </c>
      <c r="S96" t="n">
        <v>27.17</v>
      </c>
      <c r="T96" t="n">
        <v>7769.09</v>
      </c>
      <c r="U96" t="n">
        <v>0.64</v>
      </c>
      <c r="V96" t="n">
        <v>0.9399999999999999</v>
      </c>
      <c r="W96" t="n">
        <v>0.15</v>
      </c>
      <c r="X96" t="n">
        <v>0.48</v>
      </c>
      <c r="Y96" t="n">
        <v>1</v>
      </c>
      <c r="Z96" t="n">
        <v>10</v>
      </c>
    </row>
    <row r="97">
      <c r="A97" t="n">
        <v>8</v>
      </c>
      <c r="B97" t="n">
        <v>90</v>
      </c>
      <c r="C97" t="inlineStr">
        <is>
          <t xml:space="preserve">CONCLUIDO	</t>
        </is>
      </c>
      <c r="D97" t="n">
        <v>8.664899999999999</v>
      </c>
      <c r="E97" t="n">
        <v>11.54</v>
      </c>
      <c r="F97" t="n">
        <v>8.300000000000001</v>
      </c>
      <c r="G97" t="n">
        <v>21.66</v>
      </c>
      <c r="H97" t="n">
        <v>0.3</v>
      </c>
      <c r="I97" t="n">
        <v>23</v>
      </c>
      <c r="J97" t="n">
        <v>179.7</v>
      </c>
      <c r="K97" t="n">
        <v>52.44</v>
      </c>
      <c r="L97" t="n">
        <v>3</v>
      </c>
      <c r="M97" t="n">
        <v>21</v>
      </c>
      <c r="N97" t="n">
        <v>34.26</v>
      </c>
      <c r="O97" t="n">
        <v>22397.24</v>
      </c>
      <c r="P97" t="n">
        <v>88.72</v>
      </c>
      <c r="Q97" t="n">
        <v>1323.94</v>
      </c>
      <c r="R97" t="n">
        <v>41.29</v>
      </c>
      <c r="S97" t="n">
        <v>27.17</v>
      </c>
      <c r="T97" t="n">
        <v>7219.4</v>
      </c>
      <c r="U97" t="n">
        <v>0.66</v>
      </c>
      <c r="V97" t="n">
        <v>0.9399999999999999</v>
      </c>
      <c r="W97" t="n">
        <v>0.15</v>
      </c>
      <c r="X97" t="n">
        <v>0.45</v>
      </c>
      <c r="Y97" t="n">
        <v>1</v>
      </c>
      <c r="Z97" t="n">
        <v>10</v>
      </c>
    </row>
    <row r="98">
      <c r="A98" t="n">
        <v>9</v>
      </c>
      <c r="B98" t="n">
        <v>90</v>
      </c>
      <c r="C98" t="inlineStr">
        <is>
          <t xml:space="preserve">CONCLUIDO	</t>
        </is>
      </c>
      <c r="D98" t="n">
        <v>8.810600000000001</v>
      </c>
      <c r="E98" t="n">
        <v>11.35</v>
      </c>
      <c r="F98" t="n">
        <v>8.220000000000001</v>
      </c>
      <c r="G98" t="n">
        <v>24.65</v>
      </c>
      <c r="H98" t="n">
        <v>0.32</v>
      </c>
      <c r="I98" t="n">
        <v>20</v>
      </c>
      <c r="J98" t="n">
        <v>180.07</v>
      </c>
      <c r="K98" t="n">
        <v>52.44</v>
      </c>
      <c r="L98" t="n">
        <v>3.25</v>
      </c>
      <c r="M98" t="n">
        <v>18</v>
      </c>
      <c r="N98" t="n">
        <v>34.38</v>
      </c>
      <c r="O98" t="n">
        <v>22443.18</v>
      </c>
      <c r="P98" t="n">
        <v>85.70999999999999</v>
      </c>
      <c r="Q98" t="n">
        <v>1324.08</v>
      </c>
      <c r="R98" t="n">
        <v>38.62</v>
      </c>
      <c r="S98" t="n">
        <v>27.17</v>
      </c>
      <c r="T98" t="n">
        <v>5897.77</v>
      </c>
      <c r="U98" t="n">
        <v>0.7</v>
      </c>
      <c r="V98" t="n">
        <v>0.95</v>
      </c>
      <c r="W98" t="n">
        <v>0.14</v>
      </c>
      <c r="X98" t="n">
        <v>0.36</v>
      </c>
      <c r="Y98" t="n">
        <v>1</v>
      </c>
      <c r="Z98" t="n">
        <v>10</v>
      </c>
    </row>
    <row r="99">
      <c r="A99" t="n">
        <v>10</v>
      </c>
      <c r="B99" t="n">
        <v>90</v>
      </c>
      <c r="C99" t="inlineStr">
        <is>
          <t xml:space="preserve">CONCLUIDO	</t>
        </is>
      </c>
      <c r="D99" t="n">
        <v>8.914</v>
      </c>
      <c r="E99" t="n">
        <v>11.22</v>
      </c>
      <c r="F99" t="n">
        <v>8.16</v>
      </c>
      <c r="G99" t="n">
        <v>27.19</v>
      </c>
      <c r="H99" t="n">
        <v>0.34</v>
      </c>
      <c r="I99" t="n">
        <v>18</v>
      </c>
      <c r="J99" t="n">
        <v>180.45</v>
      </c>
      <c r="K99" t="n">
        <v>52.44</v>
      </c>
      <c r="L99" t="n">
        <v>3.5</v>
      </c>
      <c r="M99" t="n">
        <v>16</v>
      </c>
      <c r="N99" t="n">
        <v>34.51</v>
      </c>
      <c r="O99" t="n">
        <v>22489.16</v>
      </c>
      <c r="P99" t="n">
        <v>82.09</v>
      </c>
      <c r="Q99" t="n">
        <v>1324</v>
      </c>
      <c r="R99" t="n">
        <v>37.02</v>
      </c>
      <c r="S99" t="n">
        <v>27.17</v>
      </c>
      <c r="T99" t="n">
        <v>5106.9</v>
      </c>
      <c r="U99" t="n">
        <v>0.73</v>
      </c>
      <c r="V99" t="n">
        <v>0.96</v>
      </c>
      <c r="W99" t="n">
        <v>0.13</v>
      </c>
      <c r="X99" t="n">
        <v>0.3</v>
      </c>
      <c r="Y99" t="n">
        <v>1</v>
      </c>
      <c r="Z99" t="n">
        <v>10</v>
      </c>
    </row>
    <row r="100">
      <c r="A100" t="n">
        <v>11</v>
      </c>
      <c r="B100" t="n">
        <v>90</v>
      </c>
      <c r="C100" t="inlineStr">
        <is>
          <t xml:space="preserve">CONCLUIDO	</t>
        </is>
      </c>
      <c r="D100" t="n">
        <v>8.9056</v>
      </c>
      <c r="E100" t="n">
        <v>11.23</v>
      </c>
      <c r="F100" t="n">
        <v>8.199999999999999</v>
      </c>
      <c r="G100" t="n">
        <v>28.95</v>
      </c>
      <c r="H100" t="n">
        <v>0.37</v>
      </c>
      <c r="I100" t="n">
        <v>17</v>
      </c>
      <c r="J100" t="n">
        <v>180.82</v>
      </c>
      <c r="K100" t="n">
        <v>52.44</v>
      </c>
      <c r="L100" t="n">
        <v>3.75</v>
      </c>
      <c r="M100" t="n">
        <v>10</v>
      </c>
      <c r="N100" t="n">
        <v>34.63</v>
      </c>
      <c r="O100" t="n">
        <v>22535.19</v>
      </c>
      <c r="P100" t="n">
        <v>80.93000000000001</v>
      </c>
      <c r="Q100" t="n">
        <v>1324.1</v>
      </c>
      <c r="R100" t="n">
        <v>38.03</v>
      </c>
      <c r="S100" t="n">
        <v>27.17</v>
      </c>
      <c r="T100" t="n">
        <v>5619.58</v>
      </c>
      <c r="U100" t="n">
        <v>0.71</v>
      </c>
      <c r="V100" t="n">
        <v>0.95</v>
      </c>
      <c r="W100" t="n">
        <v>0.14</v>
      </c>
      <c r="X100" t="n">
        <v>0.35</v>
      </c>
      <c r="Y100" t="n">
        <v>1</v>
      </c>
      <c r="Z100" t="n">
        <v>10</v>
      </c>
    </row>
    <row r="101">
      <c r="A101" t="n">
        <v>12</v>
      </c>
      <c r="B101" t="n">
        <v>90</v>
      </c>
      <c r="C101" t="inlineStr">
        <is>
          <t xml:space="preserve">CONCLUIDO	</t>
        </is>
      </c>
      <c r="D101" t="n">
        <v>8.963900000000001</v>
      </c>
      <c r="E101" t="n">
        <v>11.16</v>
      </c>
      <c r="F101" t="n">
        <v>8.17</v>
      </c>
      <c r="G101" t="n">
        <v>30.62</v>
      </c>
      <c r="H101" t="n">
        <v>0.39</v>
      </c>
      <c r="I101" t="n">
        <v>16</v>
      </c>
      <c r="J101" t="n">
        <v>181.19</v>
      </c>
      <c r="K101" t="n">
        <v>52.44</v>
      </c>
      <c r="L101" t="n">
        <v>4</v>
      </c>
      <c r="M101" t="n">
        <v>0</v>
      </c>
      <c r="N101" t="n">
        <v>34.75</v>
      </c>
      <c r="O101" t="n">
        <v>22581.25</v>
      </c>
      <c r="P101" t="n">
        <v>79.43000000000001</v>
      </c>
      <c r="Q101" t="n">
        <v>1323.99</v>
      </c>
      <c r="R101" t="n">
        <v>36.48</v>
      </c>
      <c r="S101" t="n">
        <v>27.17</v>
      </c>
      <c r="T101" t="n">
        <v>4846.05</v>
      </c>
      <c r="U101" t="n">
        <v>0.74</v>
      </c>
      <c r="V101" t="n">
        <v>0.96</v>
      </c>
      <c r="W101" t="n">
        <v>0.15</v>
      </c>
      <c r="X101" t="n">
        <v>0.31</v>
      </c>
      <c r="Y101" t="n">
        <v>1</v>
      </c>
      <c r="Z101" t="n">
        <v>10</v>
      </c>
    </row>
    <row r="102">
      <c r="A102" t="n">
        <v>0</v>
      </c>
      <c r="B102" t="n">
        <v>110</v>
      </c>
      <c r="C102" t="inlineStr">
        <is>
          <t xml:space="preserve">CONCLUIDO	</t>
        </is>
      </c>
      <c r="D102" t="n">
        <v>5.9177</v>
      </c>
      <c r="E102" t="n">
        <v>16.9</v>
      </c>
      <c r="F102" t="n">
        <v>9.94</v>
      </c>
      <c r="G102" t="n">
        <v>5.79</v>
      </c>
      <c r="H102" t="n">
        <v>0.08</v>
      </c>
      <c r="I102" t="n">
        <v>103</v>
      </c>
      <c r="J102" t="n">
        <v>213.37</v>
      </c>
      <c r="K102" t="n">
        <v>56.13</v>
      </c>
      <c r="L102" t="n">
        <v>1</v>
      </c>
      <c r="M102" t="n">
        <v>101</v>
      </c>
      <c r="N102" t="n">
        <v>46.25</v>
      </c>
      <c r="O102" t="n">
        <v>26550.29</v>
      </c>
      <c r="P102" t="n">
        <v>142.19</v>
      </c>
      <c r="Q102" t="n">
        <v>1324.46</v>
      </c>
      <c r="R102" t="n">
        <v>92.38</v>
      </c>
      <c r="S102" t="n">
        <v>27.17</v>
      </c>
      <c r="T102" t="n">
        <v>32362.33</v>
      </c>
      <c r="U102" t="n">
        <v>0.29</v>
      </c>
      <c r="V102" t="n">
        <v>0.79</v>
      </c>
      <c r="W102" t="n">
        <v>0.27</v>
      </c>
      <c r="X102" t="n">
        <v>2.08</v>
      </c>
      <c r="Y102" t="n">
        <v>1</v>
      </c>
      <c r="Z102" t="n">
        <v>10</v>
      </c>
    </row>
    <row r="103">
      <c r="A103" t="n">
        <v>1</v>
      </c>
      <c r="B103" t="n">
        <v>110</v>
      </c>
      <c r="C103" t="inlineStr">
        <is>
          <t xml:space="preserve">CONCLUIDO	</t>
        </is>
      </c>
      <c r="D103" t="n">
        <v>6.5233</v>
      </c>
      <c r="E103" t="n">
        <v>15.33</v>
      </c>
      <c r="F103" t="n">
        <v>9.42</v>
      </c>
      <c r="G103" t="n">
        <v>7.25</v>
      </c>
      <c r="H103" t="n">
        <v>0.1</v>
      </c>
      <c r="I103" t="n">
        <v>78</v>
      </c>
      <c r="J103" t="n">
        <v>213.78</v>
      </c>
      <c r="K103" t="n">
        <v>56.13</v>
      </c>
      <c r="L103" t="n">
        <v>1.25</v>
      </c>
      <c r="M103" t="n">
        <v>76</v>
      </c>
      <c r="N103" t="n">
        <v>46.4</v>
      </c>
      <c r="O103" t="n">
        <v>26600.32</v>
      </c>
      <c r="P103" t="n">
        <v>133.32</v>
      </c>
      <c r="Q103" t="n">
        <v>1324.22</v>
      </c>
      <c r="R103" t="n">
        <v>76.29000000000001</v>
      </c>
      <c r="S103" t="n">
        <v>27.17</v>
      </c>
      <c r="T103" t="n">
        <v>24445.29</v>
      </c>
      <c r="U103" t="n">
        <v>0.36</v>
      </c>
      <c r="V103" t="n">
        <v>0.83</v>
      </c>
      <c r="W103" t="n">
        <v>0.23</v>
      </c>
      <c r="X103" t="n">
        <v>1.57</v>
      </c>
      <c r="Y103" t="n">
        <v>1</v>
      </c>
      <c r="Z103" t="n">
        <v>10</v>
      </c>
    </row>
    <row r="104">
      <c r="A104" t="n">
        <v>2</v>
      </c>
      <c r="B104" t="n">
        <v>110</v>
      </c>
      <c r="C104" t="inlineStr">
        <is>
          <t xml:space="preserve">CONCLUIDO	</t>
        </is>
      </c>
      <c r="D104" t="n">
        <v>6.983</v>
      </c>
      <c r="E104" t="n">
        <v>14.32</v>
      </c>
      <c r="F104" t="n">
        <v>9.09</v>
      </c>
      <c r="G104" t="n">
        <v>8.800000000000001</v>
      </c>
      <c r="H104" t="n">
        <v>0.12</v>
      </c>
      <c r="I104" t="n">
        <v>62</v>
      </c>
      <c r="J104" t="n">
        <v>214.19</v>
      </c>
      <c r="K104" t="n">
        <v>56.13</v>
      </c>
      <c r="L104" t="n">
        <v>1.5</v>
      </c>
      <c r="M104" t="n">
        <v>60</v>
      </c>
      <c r="N104" t="n">
        <v>46.56</v>
      </c>
      <c r="O104" t="n">
        <v>26650.41</v>
      </c>
      <c r="P104" t="n">
        <v>127.18</v>
      </c>
      <c r="Q104" t="n">
        <v>1324.2</v>
      </c>
      <c r="R104" t="n">
        <v>65.84999999999999</v>
      </c>
      <c r="S104" t="n">
        <v>27.17</v>
      </c>
      <c r="T104" t="n">
        <v>19304.04</v>
      </c>
      <c r="U104" t="n">
        <v>0.41</v>
      </c>
      <c r="V104" t="n">
        <v>0.86</v>
      </c>
      <c r="W104" t="n">
        <v>0.21</v>
      </c>
      <c r="X104" t="n">
        <v>1.24</v>
      </c>
      <c r="Y104" t="n">
        <v>1</v>
      </c>
      <c r="Z104" t="n">
        <v>10</v>
      </c>
    </row>
    <row r="105">
      <c r="A105" t="n">
        <v>3</v>
      </c>
      <c r="B105" t="n">
        <v>110</v>
      </c>
      <c r="C105" t="inlineStr">
        <is>
          <t xml:space="preserve">CONCLUIDO	</t>
        </is>
      </c>
      <c r="D105" t="n">
        <v>7.299</v>
      </c>
      <c r="E105" t="n">
        <v>13.7</v>
      </c>
      <c r="F105" t="n">
        <v>8.890000000000001</v>
      </c>
      <c r="G105" t="n">
        <v>10.26</v>
      </c>
      <c r="H105" t="n">
        <v>0.14</v>
      </c>
      <c r="I105" t="n">
        <v>52</v>
      </c>
      <c r="J105" t="n">
        <v>214.59</v>
      </c>
      <c r="K105" t="n">
        <v>56.13</v>
      </c>
      <c r="L105" t="n">
        <v>1.75</v>
      </c>
      <c r="M105" t="n">
        <v>50</v>
      </c>
      <c r="N105" t="n">
        <v>46.72</v>
      </c>
      <c r="O105" t="n">
        <v>26700.55</v>
      </c>
      <c r="P105" t="n">
        <v>122.9</v>
      </c>
      <c r="Q105" t="n">
        <v>1324.01</v>
      </c>
      <c r="R105" t="n">
        <v>59.6</v>
      </c>
      <c r="S105" t="n">
        <v>27.17</v>
      </c>
      <c r="T105" t="n">
        <v>16227.55</v>
      </c>
      <c r="U105" t="n">
        <v>0.46</v>
      </c>
      <c r="V105" t="n">
        <v>0.88</v>
      </c>
      <c r="W105" t="n">
        <v>0.19</v>
      </c>
      <c r="X105" t="n">
        <v>1.04</v>
      </c>
      <c r="Y105" t="n">
        <v>1</v>
      </c>
      <c r="Z105" t="n">
        <v>10</v>
      </c>
    </row>
    <row r="106">
      <c r="A106" t="n">
        <v>4</v>
      </c>
      <c r="B106" t="n">
        <v>110</v>
      </c>
      <c r="C106" t="inlineStr">
        <is>
          <t xml:space="preserve">CONCLUIDO	</t>
        </is>
      </c>
      <c r="D106" t="n">
        <v>7.5903</v>
      </c>
      <c r="E106" t="n">
        <v>13.17</v>
      </c>
      <c r="F106" t="n">
        <v>8.699999999999999</v>
      </c>
      <c r="G106" t="n">
        <v>11.87</v>
      </c>
      <c r="H106" t="n">
        <v>0.17</v>
      </c>
      <c r="I106" t="n">
        <v>44</v>
      </c>
      <c r="J106" t="n">
        <v>215</v>
      </c>
      <c r="K106" t="n">
        <v>56.13</v>
      </c>
      <c r="L106" t="n">
        <v>2</v>
      </c>
      <c r="M106" t="n">
        <v>42</v>
      </c>
      <c r="N106" t="n">
        <v>46.87</v>
      </c>
      <c r="O106" t="n">
        <v>26750.75</v>
      </c>
      <c r="P106" t="n">
        <v>118.91</v>
      </c>
      <c r="Q106" t="n">
        <v>1324.2</v>
      </c>
      <c r="R106" t="n">
        <v>53.74</v>
      </c>
      <c r="S106" t="n">
        <v>27.17</v>
      </c>
      <c r="T106" t="n">
        <v>13339.52</v>
      </c>
      <c r="U106" t="n">
        <v>0.51</v>
      </c>
      <c r="V106" t="n">
        <v>0.9</v>
      </c>
      <c r="W106" t="n">
        <v>0.18</v>
      </c>
      <c r="X106" t="n">
        <v>0.85</v>
      </c>
      <c r="Y106" t="n">
        <v>1</v>
      </c>
      <c r="Z106" t="n">
        <v>10</v>
      </c>
    </row>
    <row r="107">
      <c r="A107" t="n">
        <v>5</v>
      </c>
      <c r="B107" t="n">
        <v>110</v>
      </c>
      <c r="C107" t="inlineStr">
        <is>
          <t xml:space="preserve">CONCLUIDO	</t>
        </is>
      </c>
      <c r="D107" t="n">
        <v>7.8471</v>
      </c>
      <c r="E107" t="n">
        <v>12.74</v>
      </c>
      <c r="F107" t="n">
        <v>8.529999999999999</v>
      </c>
      <c r="G107" t="n">
        <v>13.46</v>
      </c>
      <c r="H107" t="n">
        <v>0.19</v>
      </c>
      <c r="I107" t="n">
        <v>38</v>
      </c>
      <c r="J107" t="n">
        <v>215.41</v>
      </c>
      <c r="K107" t="n">
        <v>56.13</v>
      </c>
      <c r="L107" t="n">
        <v>2.25</v>
      </c>
      <c r="M107" t="n">
        <v>36</v>
      </c>
      <c r="N107" t="n">
        <v>47.03</v>
      </c>
      <c r="O107" t="n">
        <v>26801</v>
      </c>
      <c r="P107" t="n">
        <v>114.89</v>
      </c>
      <c r="Q107" t="n">
        <v>1324.11</v>
      </c>
      <c r="R107" t="n">
        <v>47.85</v>
      </c>
      <c r="S107" t="n">
        <v>27.17</v>
      </c>
      <c r="T107" t="n">
        <v>10422.88</v>
      </c>
      <c r="U107" t="n">
        <v>0.57</v>
      </c>
      <c r="V107" t="n">
        <v>0.92</v>
      </c>
      <c r="W107" t="n">
        <v>0.17</v>
      </c>
      <c r="X107" t="n">
        <v>0.67</v>
      </c>
      <c r="Y107" t="n">
        <v>1</v>
      </c>
      <c r="Z107" t="n">
        <v>10</v>
      </c>
    </row>
    <row r="108">
      <c r="A108" t="n">
        <v>6</v>
      </c>
      <c r="B108" t="n">
        <v>110</v>
      </c>
      <c r="C108" t="inlineStr">
        <is>
          <t xml:space="preserve">CONCLUIDO	</t>
        </is>
      </c>
      <c r="D108" t="n">
        <v>7.8249</v>
      </c>
      <c r="E108" t="n">
        <v>12.78</v>
      </c>
      <c r="F108" t="n">
        <v>8.69</v>
      </c>
      <c r="G108" t="n">
        <v>14.9</v>
      </c>
      <c r="H108" t="n">
        <v>0.21</v>
      </c>
      <c r="I108" t="n">
        <v>35</v>
      </c>
      <c r="J108" t="n">
        <v>215.82</v>
      </c>
      <c r="K108" t="n">
        <v>56.13</v>
      </c>
      <c r="L108" t="n">
        <v>2.5</v>
      </c>
      <c r="M108" t="n">
        <v>33</v>
      </c>
      <c r="N108" t="n">
        <v>47.19</v>
      </c>
      <c r="O108" t="n">
        <v>26851.31</v>
      </c>
      <c r="P108" t="n">
        <v>115.99</v>
      </c>
      <c r="Q108" t="n">
        <v>1323.94</v>
      </c>
      <c r="R108" t="n">
        <v>54.82</v>
      </c>
      <c r="S108" t="n">
        <v>27.17</v>
      </c>
      <c r="T108" t="n">
        <v>13925.15</v>
      </c>
      <c r="U108" t="n">
        <v>0.5</v>
      </c>
      <c r="V108" t="n">
        <v>0.9</v>
      </c>
      <c r="W108" t="n">
        <v>0.14</v>
      </c>
      <c r="X108" t="n">
        <v>0.84</v>
      </c>
      <c r="Y108" t="n">
        <v>1</v>
      </c>
      <c r="Z108" t="n">
        <v>10</v>
      </c>
    </row>
    <row r="109">
      <c r="A109" t="n">
        <v>7</v>
      </c>
      <c r="B109" t="n">
        <v>110</v>
      </c>
      <c r="C109" t="inlineStr">
        <is>
          <t xml:space="preserve">CONCLUIDO	</t>
        </is>
      </c>
      <c r="D109" t="n">
        <v>8.1043</v>
      </c>
      <c r="E109" t="n">
        <v>12.34</v>
      </c>
      <c r="F109" t="n">
        <v>8.460000000000001</v>
      </c>
      <c r="G109" t="n">
        <v>16.92</v>
      </c>
      <c r="H109" t="n">
        <v>0.23</v>
      </c>
      <c r="I109" t="n">
        <v>30</v>
      </c>
      <c r="J109" t="n">
        <v>216.22</v>
      </c>
      <c r="K109" t="n">
        <v>56.13</v>
      </c>
      <c r="L109" t="n">
        <v>2.75</v>
      </c>
      <c r="M109" t="n">
        <v>28</v>
      </c>
      <c r="N109" t="n">
        <v>47.35</v>
      </c>
      <c r="O109" t="n">
        <v>26901.66</v>
      </c>
      <c r="P109" t="n">
        <v>111.05</v>
      </c>
      <c r="Q109" t="n">
        <v>1324.14</v>
      </c>
      <c r="R109" t="n">
        <v>46.27</v>
      </c>
      <c r="S109" t="n">
        <v>27.17</v>
      </c>
      <c r="T109" t="n">
        <v>9675.219999999999</v>
      </c>
      <c r="U109" t="n">
        <v>0.59</v>
      </c>
      <c r="V109" t="n">
        <v>0.92</v>
      </c>
      <c r="W109" t="n">
        <v>0.16</v>
      </c>
      <c r="X109" t="n">
        <v>0.61</v>
      </c>
      <c r="Y109" t="n">
        <v>1</v>
      </c>
      <c r="Z109" t="n">
        <v>10</v>
      </c>
    </row>
    <row r="110">
      <c r="A110" t="n">
        <v>8</v>
      </c>
      <c r="B110" t="n">
        <v>110</v>
      </c>
      <c r="C110" t="inlineStr">
        <is>
          <t xml:space="preserve">CONCLUIDO	</t>
        </is>
      </c>
      <c r="D110" t="n">
        <v>8.242699999999999</v>
      </c>
      <c r="E110" t="n">
        <v>12.13</v>
      </c>
      <c r="F110" t="n">
        <v>8.380000000000001</v>
      </c>
      <c r="G110" t="n">
        <v>18.62</v>
      </c>
      <c r="H110" t="n">
        <v>0.25</v>
      </c>
      <c r="I110" t="n">
        <v>27</v>
      </c>
      <c r="J110" t="n">
        <v>216.63</v>
      </c>
      <c r="K110" t="n">
        <v>56.13</v>
      </c>
      <c r="L110" t="n">
        <v>3</v>
      </c>
      <c r="M110" t="n">
        <v>25</v>
      </c>
      <c r="N110" t="n">
        <v>47.51</v>
      </c>
      <c r="O110" t="n">
        <v>26952.08</v>
      </c>
      <c r="P110" t="n">
        <v>108.65</v>
      </c>
      <c r="Q110" t="n">
        <v>1324.1</v>
      </c>
      <c r="R110" t="n">
        <v>43.63</v>
      </c>
      <c r="S110" t="n">
        <v>27.17</v>
      </c>
      <c r="T110" t="n">
        <v>8370.209999999999</v>
      </c>
      <c r="U110" t="n">
        <v>0.62</v>
      </c>
      <c r="V110" t="n">
        <v>0.93</v>
      </c>
      <c r="W110" t="n">
        <v>0.15</v>
      </c>
      <c r="X110" t="n">
        <v>0.53</v>
      </c>
      <c r="Y110" t="n">
        <v>1</v>
      </c>
      <c r="Z110" t="n">
        <v>10</v>
      </c>
    </row>
    <row r="111">
      <c r="A111" t="n">
        <v>9</v>
      </c>
      <c r="B111" t="n">
        <v>110</v>
      </c>
      <c r="C111" t="inlineStr">
        <is>
          <t xml:space="preserve">CONCLUIDO	</t>
        </is>
      </c>
      <c r="D111" t="n">
        <v>8.325799999999999</v>
      </c>
      <c r="E111" t="n">
        <v>12.01</v>
      </c>
      <c r="F111" t="n">
        <v>8.34</v>
      </c>
      <c r="G111" t="n">
        <v>20.02</v>
      </c>
      <c r="H111" t="n">
        <v>0.27</v>
      </c>
      <c r="I111" t="n">
        <v>25</v>
      </c>
      <c r="J111" t="n">
        <v>217.04</v>
      </c>
      <c r="K111" t="n">
        <v>56.13</v>
      </c>
      <c r="L111" t="n">
        <v>3.25</v>
      </c>
      <c r="M111" t="n">
        <v>23</v>
      </c>
      <c r="N111" t="n">
        <v>47.66</v>
      </c>
      <c r="O111" t="n">
        <v>27002.55</v>
      </c>
      <c r="P111" t="n">
        <v>106.73</v>
      </c>
      <c r="Q111" t="n">
        <v>1324.02</v>
      </c>
      <c r="R111" t="n">
        <v>42.51</v>
      </c>
      <c r="S111" t="n">
        <v>27.17</v>
      </c>
      <c r="T111" t="n">
        <v>7818.04</v>
      </c>
      <c r="U111" t="n">
        <v>0.64</v>
      </c>
      <c r="V111" t="n">
        <v>0.9399999999999999</v>
      </c>
      <c r="W111" t="n">
        <v>0.15</v>
      </c>
      <c r="X111" t="n">
        <v>0.49</v>
      </c>
      <c r="Y111" t="n">
        <v>1</v>
      </c>
      <c r="Z111" t="n">
        <v>10</v>
      </c>
    </row>
    <row r="112">
      <c r="A112" t="n">
        <v>10</v>
      </c>
      <c r="B112" t="n">
        <v>110</v>
      </c>
      <c r="C112" t="inlineStr">
        <is>
          <t xml:space="preserve">CONCLUIDO	</t>
        </is>
      </c>
      <c r="D112" t="n">
        <v>8.4148</v>
      </c>
      <c r="E112" t="n">
        <v>11.88</v>
      </c>
      <c r="F112" t="n">
        <v>8.300000000000001</v>
      </c>
      <c r="G112" t="n">
        <v>21.65</v>
      </c>
      <c r="H112" t="n">
        <v>0.29</v>
      </c>
      <c r="I112" t="n">
        <v>23</v>
      </c>
      <c r="J112" t="n">
        <v>217.45</v>
      </c>
      <c r="K112" t="n">
        <v>56.13</v>
      </c>
      <c r="L112" t="n">
        <v>3.5</v>
      </c>
      <c r="M112" t="n">
        <v>21</v>
      </c>
      <c r="N112" t="n">
        <v>47.82</v>
      </c>
      <c r="O112" t="n">
        <v>27053.07</v>
      </c>
      <c r="P112" t="n">
        <v>104.18</v>
      </c>
      <c r="Q112" t="n">
        <v>1324.13</v>
      </c>
      <c r="R112" t="n">
        <v>41.22</v>
      </c>
      <c r="S112" t="n">
        <v>27.17</v>
      </c>
      <c r="T112" t="n">
        <v>7182.55</v>
      </c>
      <c r="U112" t="n">
        <v>0.66</v>
      </c>
      <c r="V112" t="n">
        <v>0.9399999999999999</v>
      </c>
      <c r="W112" t="n">
        <v>0.14</v>
      </c>
      <c r="X112" t="n">
        <v>0.45</v>
      </c>
      <c r="Y112" t="n">
        <v>1</v>
      </c>
      <c r="Z112" t="n">
        <v>10</v>
      </c>
    </row>
    <row r="113">
      <c r="A113" t="n">
        <v>11</v>
      </c>
      <c r="B113" t="n">
        <v>110</v>
      </c>
      <c r="C113" t="inlineStr">
        <is>
          <t xml:space="preserve">CONCLUIDO	</t>
        </is>
      </c>
      <c r="D113" t="n">
        <v>8.5139</v>
      </c>
      <c r="E113" t="n">
        <v>11.75</v>
      </c>
      <c r="F113" t="n">
        <v>8.25</v>
      </c>
      <c r="G113" t="n">
        <v>23.56</v>
      </c>
      <c r="H113" t="n">
        <v>0.31</v>
      </c>
      <c r="I113" t="n">
        <v>21</v>
      </c>
      <c r="J113" t="n">
        <v>217.86</v>
      </c>
      <c r="K113" t="n">
        <v>56.13</v>
      </c>
      <c r="L113" t="n">
        <v>3.75</v>
      </c>
      <c r="M113" t="n">
        <v>19</v>
      </c>
      <c r="N113" t="n">
        <v>47.98</v>
      </c>
      <c r="O113" t="n">
        <v>27103.65</v>
      </c>
      <c r="P113" t="n">
        <v>102.07</v>
      </c>
      <c r="Q113" t="n">
        <v>1324.01</v>
      </c>
      <c r="R113" t="n">
        <v>39.54</v>
      </c>
      <c r="S113" t="n">
        <v>27.17</v>
      </c>
      <c r="T113" t="n">
        <v>6352.81</v>
      </c>
      <c r="U113" t="n">
        <v>0.6899999999999999</v>
      </c>
      <c r="V113" t="n">
        <v>0.95</v>
      </c>
      <c r="W113" t="n">
        <v>0.14</v>
      </c>
      <c r="X113" t="n">
        <v>0.39</v>
      </c>
      <c r="Y113" t="n">
        <v>1</v>
      </c>
      <c r="Z113" t="n">
        <v>10</v>
      </c>
    </row>
    <row r="114">
      <c r="A114" t="n">
        <v>12</v>
      </c>
      <c r="B114" t="n">
        <v>110</v>
      </c>
      <c r="C114" t="inlineStr">
        <is>
          <t xml:space="preserve">CONCLUIDO	</t>
        </is>
      </c>
      <c r="D114" t="n">
        <v>8.619</v>
      </c>
      <c r="E114" t="n">
        <v>11.6</v>
      </c>
      <c r="F114" t="n">
        <v>8.19</v>
      </c>
      <c r="G114" t="n">
        <v>25.85</v>
      </c>
      <c r="H114" t="n">
        <v>0.33</v>
      </c>
      <c r="I114" t="n">
        <v>19</v>
      </c>
      <c r="J114" t="n">
        <v>218.27</v>
      </c>
      <c r="K114" t="n">
        <v>56.13</v>
      </c>
      <c r="L114" t="n">
        <v>4</v>
      </c>
      <c r="M114" t="n">
        <v>17</v>
      </c>
      <c r="N114" t="n">
        <v>48.15</v>
      </c>
      <c r="O114" t="n">
        <v>27154.29</v>
      </c>
      <c r="P114" t="n">
        <v>99.51000000000001</v>
      </c>
      <c r="Q114" t="n">
        <v>1324.03</v>
      </c>
      <c r="R114" t="n">
        <v>37.45</v>
      </c>
      <c r="S114" t="n">
        <v>27.17</v>
      </c>
      <c r="T114" t="n">
        <v>5318.11</v>
      </c>
      <c r="U114" t="n">
        <v>0.73</v>
      </c>
      <c r="V114" t="n">
        <v>0.95</v>
      </c>
      <c r="W114" t="n">
        <v>0.14</v>
      </c>
      <c r="X114" t="n">
        <v>0.33</v>
      </c>
      <c r="Y114" t="n">
        <v>1</v>
      </c>
      <c r="Z114" t="n">
        <v>10</v>
      </c>
    </row>
    <row r="115">
      <c r="A115" t="n">
        <v>13</v>
      </c>
      <c r="B115" t="n">
        <v>110</v>
      </c>
      <c r="C115" t="inlineStr">
        <is>
          <t xml:space="preserve">CONCLUIDO	</t>
        </is>
      </c>
      <c r="D115" t="n">
        <v>8.598699999999999</v>
      </c>
      <c r="E115" t="n">
        <v>11.63</v>
      </c>
      <c r="F115" t="n">
        <v>8.26</v>
      </c>
      <c r="G115" t="n">
        <v>27.52</v>
      </c>
      <c r="H115" t="n">
        <v>0.35</v>
      </c>
      <c r="I115" t="n">
        <v>18</v>
      </c>
      <c r="J115" t="n">
        <v>218.68</v>
      </c>
      <c r="K115" t="n">
        <v>56.13</v>
      </c>
      <c r="L115" t="n">
        <v>4.25</v>
      </c>
      <c r="M115" t="n">
        <v>16</v>
      </c>
      <c r="N115" t="n">
        <v>48.31</v>
      </c>
      <c r="O115" t="n">
        <v>27204.98</v>
      </c>
      <c r="P115" t="n">
        <v>98.84999999999999</v>
      </c>
      <c r="Q115" t="n">
        <v>1324.12</v>
      </c>
      <c r="R115" t="n">
        <v>40.5</v>
      </c>
      <c r="S115" t="n">
        <v>27.17</v>
      </c>
      <c r="T115" t="n">
        <v>6845.99</v>
      </c>
      <c r="U115" t="n">
        <v>0.67</v>
      </c>
      <c r="V115" t="n">
        <v>0.95</v>
      </c>
      <c r="W115" t="n">
        <v>0.13</v>
      </c>
      <c r="X115" t="n">
        <v>0.4</v>
      </c>
      <c r="Y115" t="n">
        <v>1</v>
      </c>
      <c r="Z115" t="n">
        <v>10</v>
      </c>
    </row>
    <row r="116">
      <c r="A116" t="n">
        <v>14</v>
      </c>
      <c r="B116" t="n">
        <v>110</v>
      </c>
      <c r="C116" t="inlineStr">
        <is>
          <t xml:space="preserve">CONCLUIDO	</t>
        </is>
      </c>
      <c r="D116" t="n">
        <v>8.6799</v>
      </c>
      <c r="E116" t="n">
        <v>11.52</v>
      </c>
      <c r="F116" t="n">
        <v>8.19</v>
      </c>
      <c r="G116" t="n">
        <v>28.91</v>
      </c>
      <c r="H116" t="n">
        <v>0.36</v>
      </c>
      <c r="I116" t="n">
        <v>17</v>
      </c>
      <c r="J116" t="n">
        <v>219.09</v>
      </c>
      <c r="K116" t="n">
        <v>56.13</v>
      </c>
      <c r="L116" t="n">
        <v>4.5</v>
      </c>
      <c r="M116" t="n">
        <v>15</v>
      </c>
      <c r="N116" t="n">
        <v>48.47</v>
      </c>
      <c r="O116" t="n">
        <v>27255.72</v>
      </c>
      <c r="P116" t="n">
        <v>95.95999999999999</v>
      </c>
      <c r="Q116" t="n">
        <v>1323.94</v>
      </c>
      <c r="R116" t="n">
        <v>37.78</v>
      </c>
      <c r="S116" t="n">
        <v>27.17</v>
      </c>
      <c r="T116" t="n">
        <v>5495.29</v>
      </c>
      <c r="U116" t="n">
        <v>0.72</v>
      </c>
      <c r="V116" t="n">
        <v>0.95</v>
      </c>
      <c r="W116" t="n">
        <v>0.14</v>
      </c>
      <c r="X116" t="n">
        <v>0.34</v>
      </c>
      <c r="Y116" t="n">
        <v>1</v>
      </c>
      <c r="Z116" t="n">
        <v>10</v>
      </c>
    </row>
    <row r="117">
      <c r="A117" t="n">
        <v>15</v>
      </c>
      <c r="B117" t="n">
        <v>110</v>
      </c>
      <c r="C117" t="inlineStr">
        <is>
          <t xml:space="preserve">CONCLUIDO	</t>
        </is>
      </c>
      <c r="D117" t="n">
        <v>8.784599999999999</v>
      </c>
      <c r="E117" t="n">
        <v>11.38</v>
      </c>
      <c r="F117" t="n">
        <v>8.140000000000001</v>
      </c>
      <c r="G117" t="n">
        <v>32.55</v>
      </c>
      <c r="H117" t="n">
        <v>0.38</v>
      </c>
      <c r="I117" t="n">
        <v>15</v>
      </c>
      <c r="J117" t="n">
        <v>219.51</v>
      </c>
      <c r="K117" t="n">
        <v>56.13</v>
      </c>
      <c r="L117" t="n">
        <v>4.75</v>
      </c>
      <c r="M117" t="n">
        <v>13</v>
      </c>
      <c r="N117" t="n">
        <v>48.63</v>
      </c>
      <c r="O117" t="n">
        <v>27306.53</v>
      </c>
      <c r="P117" t="n">
        <v>92.78</v>
      </c>
      <c r="Q117" t="n">
        <v>1324.18</v>
      </c>
      <c r="R117" t="n">
        <v>36.11</v>
      </c>
      <c r="S117" t="n">
        <v>27.17</v>
      </c>
      <c r="T117" t="n">
        <v>4668.63</v>
      </c>
      <c r="U117" t="n">
        <v>0.75</v>
      </c>
      <c r="V117" t="n">
        <v>0.96</v>
      </c>
      <c r="W117" t="n">
        <v>0.13</v>
      </c>
      <c r="X117" t="n">
        <v>0.28</v>
      </c>
      <c r="Y117" t="n">
        <v>1</v>
      </c>
      <c r="Z117" t="n">
        <v>10</v>
      </c>
    </row>
    <row r="118">
      <c r="A118" t="n">
        <v>16</v>
      </c>
      <c r="B118" t="n">
        <v>110</v>
      </c>
      <c r="C118" t="inlineStr">
        <is>
          <t xml:space="preserve">CONCLUIDO	</t>
        </is>
      </c>
      <c r="D118" t="n">
        <v>8.7843</v>
      </c>
      <c r="E118" t="n">
        <v>11.38</v>
      </c>
      <c r="F118" t="n">
        <v>8.140000000000001</v>
      </c>
      <c r="G118" t="n">
        <v>32.55</v>
      </c>
      <c r="H118" t="n">
        <v>0.4</v>
      </c>
      <c r="I118" t="n">
        <v>15</v>
      </c>
      <c r="J118" t="n">
        <v>219.92</v>
      </c>
      <c r="K118" t="n">
        <v>56.13</v>
      </c>
      <c r="L118" t="n">
        <v>5</v>
      </c>
      <c r="M118" t="n">
        <v>12</v>
      </c>
      <c r="N118" t="n">
        <v>48.79</v>
      </c>
      <c r="O118" t="n">
        <v>27357.39</v>
      </c>
      <c r="P118" t="n">
        <v>91.62</v>
      </c>
      <c r="Q118" t="n">
        <v>1324.01</v>
      </c>
      <c r="R118" t="n">
        <v>36.12</v>
      </c>
      <c r="S118" t="n">
        <v>27.17</v>
      </c>
      <c r="T118" t="n">
        <v>4672.88</v>
      </c>
      <c r="U118" t="n">
        <v>0.75</v>
      </c>
      <c r="V118" t="n">
        <v>0.96</v>
      </c>
      <c r="W118" t="n">
        <v>0.13</v>
      </c>
      <c r="X118" t="n">
        <v>0.28</v>
      </c>
      <c r="Y118" t="n">
        <v>1</v>
      </c>
      <c r="Z118" t="n">
        <v>10</v>
      </c>
    </row>
    <row r="119">
      <c r="A119" t="n">
        <v>17</v>
      </c>
      <c r="B119" t="n">
        <v>110</v>
      </c>
      <c r="C119" t="inlineStr">
        <is>
          <t xml:space="preserve">CONCLUIDO	</t>
        </is>
      </c>
      <c r="D119" t="n">
        <v>8.827400000000001</v>
      </c>
      <c r="E119" t="n">
        <v>11.33</v>
      </c>
      <c r="F119" t="n">
        <v>8.119999999999999</v>
      </c>
      <c r="G119" t="n">
        <v>34.82</v>
      </c>
      <c r="H119" t="n">
        <v>0.42</v>
      </c>
      <c r="I119" t="n">
        <v>14</v>
      </c>
      <c r="J119" t="n">
        <v>220.33</v>
      </c>
      <c r="K119" t="n">
        <v>56.13</v>
      </c>
      <c r="L119" t="n">
        <v>5.25</v>
      </c>
      <c r="M119" t="n">
        <v>6</v>
      </c>
      <c r="N119" t="n">
        <v>48.95</v>
      </c>
      <c r="O119" t="n">
        <v>27408.3</v>
      </c>
      <c r="P119" t="n">
        <v>90.52</v>
      </c>
      <c r="Q119" t="n">
        <v>1324.08</v>
      </c>
      <c r="R119" t="n">
        <v>35.49</v>
      </c>
      <c r="S119" t="n">
        <v>27.17</v>
      </c>
      <c r="T119" t="n">
        <v>4361.07</v>
      </c>
      <c r="U119" t="n">
        <v>0.77</v>
      </c>
      <c r="V119" t="n">
        <v>0.96</v>
      </c>
      <c r="W119" t="n">
        <v>0.14</v>
      </c>
      <c r="X119" t="n">
        <v>0.27</v>
      </c>
      <c r="Y119" t="n">
        <v>1</v>
      </c>
      <c r="Z119" t="n">
        <v>10</v>
      </c>
    </row>
    <row r="120">
      <c r="A120" t="n">
        <v>18</v>
      </c>
      <c r="B120" t="n">
        <v>110</v>
      </c>
      <c r="C120" t="inlineStr">
        <is>
          <t xml:space="preserve">CONCLUIDO	</t>
        </is>
      </c>
      <c r="D120" t="n">
        <v>8.8218</v>
      </c>
      <c r="E120" t="n">
        <v>11.34</v>
      </c>
      <c r="F120" t="n">
        <v>8.130000000000001</v>
      </c>
      <c r="G120" t="n">
        <v>34.85</v>
      </c>
      <c r="H120" t="n">
        <v>0.44</v>
      </c>
      <c r="I120" t="n">
        <v>14</v>
      </c>
      <c r="J120" t="n">
        <v>220.74</v>
      </c>
      <c r="K120" t="n">
        <v>56.13</v>
      </c>
      <c r="L120" t="n">
        <v>5.5</v>
      </c>
      <c r="M120" t="n">
        <v>1</v>
      </c>
      <c r="N120" t="n">
        <v>49.12</v>
      </c>
      <c r="O120" t="n">
        <v>27459.27</v>
      </c>
      <c r="P120" t="n">
        <v>89.02</v>
      </c>
      <c r="Q120" t="n">
        <v>1323.94</v>
      </c>
      <c r="R120" t="n">
        <v>35.51</v>
      </c>
      <c r="S120" t="n">
        <v>27.17</v>
      </c>
      <c r="T120" t="n">
        <v>4371.36</v>
      </c>
      <c r="U120" t="n">
        <v>0.77</v>
      </c>
      <c r="V120" t="n">
        <v>0.96</v>
      </c>
      <c r="W120" t="n">
        <v>0.15</v>
      </c>
      <c r="X120" t="n">
        <v>0.28</v>
      </c>
      <c r="Y120" t="n">
        <v>1</v>
      </c>
      <c r="Z120" t="n">
        <v>10</v>
      </c>
    </row>
    <row r="121">
      <c r="A121" t="n">
        <v>19</v>
      </c>
      <c r="B121" t="n">
        <v>110</v>
      </c>
      <c r="C121" t="inlineStr">
        <is>
          <t xml:space="preserve">CONCLUIDO	</t>
        </is>
      </c>
      <c r="D121" t="n">
        <v>8.818099999999999</v>
      </c>
      <c r="E121" t="n">
        <v>11.34</v>
      </c>
      <c r="F121" t="n">
        <v>8.140000000000001</v>
      </c>
      <c r="G121" t="n">
        <v>34.87</v>
      </c>
      <c r="H121" t="n">
        <v>0.46</v>
      </c>
      <c r="I121" t="n">
        <v>14</v>
      </c>
      <c r="J121" t="n">
        <v>221.16</v>
      </c>
      <c r="K121" t="n">
        <v>56.13</v>
      </c>
      <c r="L121" t="n">
        <v>5.75</v>
      </c>
      <c r="M121" t="n">
        <v>0</v>
      </c>
      <c r="N121" t="n">
        <v>49.28</v>
      </c>
      <c r="O121" t="n">
        <v>27510.3</v>
      </c>
      <c r="P121" t="n">
        <v>89.19</v>
      </c>
      <c r="Q121" t="n">
        <v>1324</v>
      </c>
      <c r="R121" t="n">
        <v>35.63</v>
      </c>
      <c r="S121" t="n">
        <v>27.17</v>
      </c>
      <c r="T121" t="n">
        <v>4432.96</v>
      </c>
      <c r="U121" t="n">
        <v>0.76</v>
      </c>
      <c r="V121" t="n">
        <v>0.96</v>
      </c>
      <c r="W121" t="n">
        <v>0.15</v>
      </c>
      <c r="X121" t="n">
        <v>0.28</v>
      </c>
      <c r="Y121" t="n">
        <v>1</v>
      </c>
      <c r="Z121" t="n">
        <v>10</v>
      </c>
    </row>
    <row r="122">
      <c r="A122" t="n">
        <v>0</v>
      </c>
      <c r="B122" t="n">
        <v>150</v>
      </c>
      <c r="C122" t="inlineStr">
        <is>
          <t xml:space="preserve">CONCLUIDO	</t>
        </is>
      </c>
      <c r="D122" t="n">
        <v>4.6647</v>
      </c>
      <c r="E122" t="n">
        <v>21.44</v>
      </c>
      <c r="F122" t="n">
        <v>10.72</v>
      </c>
      <c r="G122" t="n">
        <v>4.63</v>
      </c>
      <c r="H122" t="n">
        <v>0.06</v>
      </c>
      <c r="I122" t="n">
        <v>139</v>
      </c>
      <c r="J122" t="n">
        <v>296.65</v>
      </c>
      <c r="K122" t="n">
        <v>61.82</v>
      </c>
      <c r="L122" t="n">
        <v>1</v>
      </c>
      <c r="M122" t="n">
        <v>137</v>
      </c>
      <c r="N122" t="n">
        <v>83.83</v>
      </c>
      <c r="O122" t="n">
        <v>36821.52</v>
      </c>
      <c r="P122" t="n">
        <v>191.57</v>
      </c>
      <c r="Q122" t="n">
        <v>1324.51</v>
      </c>
      <c r="R122" t="n">
        <v>117.01</v>
      </c>
      <c r="S122" t="n">
        <v>27.17</v>
      </c>
      <c r="T122" t="n">
        <v>44500.4</v>
      </c>
      <c r="U122" t="n">
        <v>0.23</v>
      </c>
      <c r="V122" t="n">
        <v>0.73</v>
      </c>
      <c r="W122" t="n">
        <v>0.33</v>
      </c>
      <c r="X122" t="n">
        <v>2.86</v>
      </c>
      <c r="Y122" t="n">
        <v>1</v>
      </c>
      <c r="Z122" t="n">
        <v>10</v>
      </c>
    </row>
    <row r="123">
      <c r="A123" t="n">
        <v>1</v>
      </c>
      <c r="B123" t="n">
        <v>150</v>
      </c>
      <c r="C123" t="inlineStr">
        <is>
          <t xml:space="preserve">CONCLUIDO	</t>
        </is>
      </c>
      <c r="D123" t="n">
        <v>5.3548</v>
      </c>
      <c r="E123" t="n">
        <v>18.67</v>
      </c>
      <c r="F123" t="n">
        <v>9.960000000000001</v>
      </c>
      <c r="G123" t="n">
        <v>5.8</v>
      </c>
      <c r="H123" t="n">
        <v>0.07000000000000001</v>
      </c>
      <c r="I123" t="n">
        <v>103</v>
      </c>
      <c r="J123" t="n">
        <v>297.17</v>
      </c>
      <c r="K123" t="n">
        <v>61.82</v>
      </c>
      <c r="L123" t="n">
        <v>1.25</v>
      </c>
      <c r="M123" t="n">
        <v>101</v>
      </c>
      <c r="N123" t="n">
        <v>84.09999999999999</v>
      </c>
      <c r="O123" t="n">
        <v>36885.7</v>
      </c>
      <c r="P123" t="n">
        <v>176.83</v>
      </c>
      <c r="Q123" t="n">
        <v>1324.5</v>
      </c>
      <c r="R123" t="n">
        <v>93.26000000000001</v>
      </c>
      <c r="S123" t="n">
        <v>27.17</v>
      </c>
      <c r="T123" t="n">
        <v>32801.32</v>
      </c>
      <c r="U123" t="n">
        <v>0.29</v>
      </c>
      <c r="V123" t="n">
        <v>0.78</v>
      </c>
      <c r="W123" t="n">
        <v>0.27</v>
      </c>
      <c r="X123" t="n">
        <v>2.1</v>
      </c>
      <c r="Y123" t="n">
        <v>1</v>
      </c>
      <c r="Z123" t="n">
        <v>10</v>
      </c>
    </row>
    <row r="124">
      <c r="A124" t="n">
        <v>2</v>
      </c>
      <c r="B124" t="n">
        <v>150</v>
      </c>
      <c r="C124" t="inlineStr">
        <is>
          <t xml:space="preserve">CONCLUIDO	</t>
        </is>
      </c>
      <c r="D124" t="n">
        <v>5.8887</v>
      </c>
      <c r="E124" t="n">
        <v>16.98</v>
      </c>
      <c r="F124" t="n">
        <v>9.48</v>
      </c>
      <c r="G124" t="n">
        <v>7.03</v>
      </c>
      <c r="H124" t="n">
        <v>0.09</v>
      </c>
      <c r="I124" t="n">
        <v>81</v>
      </c>
      <c r="J124" t="n">
        <v>297.7</v>
      </c>
      <c r="K124" t="n">
        <v>61.82</v>
      </c>
      <c r="L124" t="n">
        <v>1.5</v>
      </c>
      <c r="M124" t="n">
        <v>79</v>
      </c>
      <c r="N124" t="n">
        <v>84.37</v>
      </c>
      <c r="O124" t="n">
        <v>36949.99</v>
      </c>
      <c r="P124" t="n">
        <v>167.45</v>
      </c>
      <c r="Q124" t="n">
        <v>1324.5</v>
      </c>
      <c r="R124" t="n">
        <v>78.02</v>
      </c>
      <c r="S124" t="n">
        <v>27.17</v>
      </c>
      <c r="T124" t="n">
        <v>25291.02</v>
      </c>
      <c r="U124" t="n">
        <v>0.35</v>
      </c>
      <c r="V124" t="n">
        <v>0.82</v>
      </c>
      <c r="W124" t="n">
        <v>0.24</v>
      </c>
      <c r="X124" t="n">
        <v>1.63</v>
      </c>
      <c r="Y124" t="n">
        <v>1</v>
      </c>
      <c r="Z124" t="n">
        <v>10</v>
      </c>
    </row>
    <row r="125">
      <c r="A125" t="n">
        <v>3</v>
      </c>
      <c r="B125" t="n">
        <v>150</v>
      </c>
      <c r="C125" t="inlineStr">
        <is>
          <t xml:space="preserve">CONCLUIDO	</t>
        </is>
      </c>
      <c r="D125" t="n">
        <v>6.2886</v>
      </c>
      <c r="E125" t="n">
        <v>15.9</v>
      </c>
      <c r="F125" t="n">
        <v>9.18</v>
      </c>
      <c r="G125" t="n">
        <v>8.220000000000001</v>
      </c>
      <c r="H125" t="n">
        <v>0.1</v>
      </c>
      <c r="I125" t="n">
        <v>67</v>
      </c>
      <c r="J125" t="n">
        <v>298.22</v>
      </c>
      <c r="K125" t="n">
        <v>61.82</v>
      </c>
      <c r="L125" t="n">
        <v>1.75</v>
      </c>
      <c r="M125" t="n">
        <v>65</v>
      </c>
      <c r="N125" t="n">
        <v>84.65000000000001</v>
      </c>
      <c r="O125" t="n">
        <v>37014.39</v>
      </c>
      <c r="P125" t="n">
        <v>161.13</v>
      </c>
      <c r="Q125" t="n">
        <v>1324.29</v>
      </c>
      <c r="R125" t="n">
        <v>68.56999999999999</v>
      </c>
      <c r="S125" t="n">
        <v>27.17</v>
      </c>
      <c r="T125" t="n">
        <v>20639.51</v>
      </c>
      <c r="U125" t="n">
        <v>0.4</v>
      </c>
      <c r="V125" t="n">
        <v>0.85</v>
      </c>
      <c r="W125" t="n">
        <v>0.22</v>
      </c>
      <c r="X125" t="n">
        <v>1.33</v>
      </c>
      <c r="Y125" t="n">
        <v>1</v>
      </c>
      <c r="Z125" t="n">
        <v>10</v>
      </c>
    </row>
    <row r="126">
      <c r="A126" t="n">
        <v>4</v>
      </c>
      <c r="B126" t="n">
        <v>150</v>
      </c>
      <c r="C126" t="inlineStr">
        <is>
          <t xml:space="preserve">CONCLUIDO	</t>
        </is>
      </c>
      <c r="D126" t="n">
        <v>6.5656</v>
      </c>
      <c r="E126" t="n">
        <v>15.23</v>
      </c>
      <c r="F126" t="n">
        <v>9.01</v>
      </c>
      <c r="G126" t="n">
        <v>9.32</v>
      </c>
      <c r="H126" t="n">
        <v>0.12</v>
      </c>
      <c r="I126" t="n">
        <v>58</v>
      </c>
      <c r="J126" t="n">
        <v>298.74</v>
      </c>
      <c r="K126" t="n">
        <v>61.82</v>
      </c>
      <c r="L126" t="n">
        <v>2</v>
      </c>
      <c r="M126" t="n">
        <v>56</v>
      </c>
      <c r="N126" t="n">
        <v>84.92</v>
      </c>
      <c r="O126" t="n">
        <v>37078.91</v>
      </c>
      <c r="P126" t="n">
        <v>157.19</v>
      </c>
      <c r="Q126" t="n">
        <v>1324.34</v>
      </c>
      <c r="R126" t="n">
        <v>63.38</v>
      </c>
      <c r="S126" t="n">
        <v>27.17</v>
      </c>
      <c r="T126" t="n">
        <v>18087.1</v>
      </c>
      <c r="U126" t="n">
        <v>0.43</v>
      </c>
      <c r="V126" t="n">
        <v>0.87</v>
      </c>
      <c r="W126" t="n">
        <v>0.2</v>
      </c>
      <c r="X126" t="n">
        <v>1.16</v>
      </c>
      <c r="Y126" t="n">
        <v>1</v>
      </c>
      <c r="Z126" t="n">
        <v>10</v>
      </c>
    </row>
    <row r="127">
      <c r="A127" t="n">
        <v>5</v>
      </c>
      <c r="B127" t="n">
        <v>150</v>
      </c>
      <c r="C127" t="inlineStr">
        <is>
          <t xml:space="preserve">CONCLUIDO	</t>
        </is>
      </c>
      <c r="D127" t="n">
        <v>6.8433</v>
      </c>
      <c r="E127" t="n">
        <v>14.61</v>
      </c>
      <c r="F127" t="n">
        <v>8.84</v>
      </c>
      <c r="G127" t="n">
        <v>10.61</v>
      </c>
      <c r="H127" t="n">
        <v>0.13</v>
      </c>
      <c r="I127" t="n">
        <v>50</v>
      </c>
      <c r="J127" t="n">
        <v>299.26</v>
      </c>
      <c r="K127" t="n">
        <v>61.82</v>
      </c>
      <c r="L127" t="n">
        <v>2.25</v>
      </c>
      <c r="M127" t="n">
        <v>48</v>
      </c>
      <c r="N127" t="n">
        <v>85.19</v>
      </c>
      <c r="O127" t="n">
        <v>37143.54</v>
      </c>
      <c r="P127" t="n">
        <v>153.19</v>
      </c>
      <c r="Q127" t="n">
        <v>1324.16</v>
      </c>
      <c r="R127" t="n">
        <v>58.03</v>
      </c>
      <c r="S127" t="n">
        <v>27.17</v>
      </c>
      <c r="T127" t="n">
        <v>15455.35</v>
      </c>
      <c r="U127" t="n">
        <v>0.47</v>
      </c>
      <c r="V127" t="n">
        <v>0.88</v>
      </c>
      <c r="W127" t="n">
        <v>0.18</v>
      </c>
      <c r="X127" t="n">
        <v>0.98</v>
      </c>
      <c r="Y127" t="n">
        <v>1</v>
      </c>
      <c r="Z127" t="n">
        <v>10</v>
      </c>
    </row>
    <row r="128">
      <c r="A128" t="n">
        <v>6</v>
      </c>
      <c r="B128" t="n">
        <v>150</v>
      </c>
      <c r="C128" t="inlineStr">
        <is>
          <t xml:space="preserve">CONCLUIDO	</t>
        </is>
      </c>
      <c r="D128" t="n">
        <v>7.0695</v>
      </c>
      <c r="E128" t="n">
        <v>14.15</v>
      </c>
      <c r="F128" t="n">
        <v>8.699999999999999</v>
      </c>
      <c r="G128" t="n">
        <v>11.87</v>
      </c>
      <c r="H128" t="n">
        <v>0.15</v>
      </c>
      <c r="I128" t="n">
        <v>44</v>
      </c>
      <c r="J128" t="n">
        <v>299.79</v>
      </c>
      <c r="K128" t="n">
        <v>61.82</v>
      </c>
      <c r="L128" t="n">
        <v>2.5</v>
      </c>
      <c r="M128" t="n">
        <v>42</v>
      </c>
      <c r="N128" t="n">
        <v>85.47</v>
      </c>
      <c r="O128" t="n">
        <v>37208.42</v>
      </c>
      <c r="P128" t="n">
        <v>149.89</v>
      </c>
      <c r="Q128" t="n">
        <v>1324.12</v>
      </c>
      <c r="R128" t="n">
        <v>53.62</v>
      </c>
      <c r="S128" t="n">
        <v>27.17</v>
      </c>
      <c r="T128" t="n">
        <v>13277.41</v>
      </c>
      <c r="U128" t="n">
        <v>0.51</v>
      </c>
      <c r="V128" t="n">
        <v>0.9</v>
      </c>
      <c r="W128" t="n">
        <v>0.18</v>
      </c>
      <c r="X128" t="n">
        <v>0.85</v>
      </c>
      <c r="Y128" t="n">
        <v>1</v>
      </c>
      <c r="Z128" t="n">
        <v>10</v>
      </c>
    </row>
    <row r="129">
      <c r="A129" t="n">
        <v>7</v>
      </c>
      <c r="B129" t="n">
        <v>150</v>
      </c>
      <c r="C129" t="inlineStr">
        <is>
          <t xml:space="preserve">CONCLUIDO	</t>
        </is>
      </c>
      <c r="D129" t="n">
        <v>7.2301</v>
      </c>
      <c r="E129" t="n">
        <v>13.83</v>
      </c>
      <c r="F129" t="n">
        <v>8.609999999999999</v>
      </c>
      <c r="G129" t="n">
        <v>12.92</v>
      </c>
      <c r="H129" t="n">
        <v>0.16</v>
      </c>
      <c r="I129" t="n">
        <v>40</v>
      </c>
      <c r="J129" t="n">
        <v>300.32</v>
      </c>
      <c r="K129" t="n">
        <v>61.82</v>
      </c>
      <c r="L129" t="n">
        <v>2.75</v>
      </c>
      <c r="M129" t="n">
        <v>38</v>
      </c>
      <c r="N129" t="n">
        <v>85.73999999999999</v>
      </c>
      <c r="O129" t="n">
        <v>37273.29</v>
      </c>
      <c r="P129" t="n">
        <v>147.4</v>
      </c>
      <c r="Q129" t="n">
        <v>1324.05</v>
      </c>
      <c r="R129" t="n">
        <v>50.79</v>
      </c>
      <c r="S129" t="n">
        <v>27.17</v>
      </c>
      <c r="T129" t="n">
        <v>11881.78</v>
      </c>
      <c r="U129" t="n">
        <v>0.54</v>
      </c>
      <c r="V129" t="n">
        <v>0.91</v>
      </c>
      <c r="W129" t="n">
        <v>0.17</v>
      </c>
      <c r="X129" t="n">
        <v>0.76</v>
      </c>
      <c r="Y129" t="n">
        <v>1</v>
      </c>
      <c r="Z129" t="n">
        <v>10</v>
      </c>
    </row>
    <row r="130">
      <c r="A130" t="n">
        <v>8</v>
      </c>
      <c r="B130" t="n">
        <v>150</v>
      </c>
      <c r="C130" t="inlineStr">
        <is>
          <t xml:space="preserve">CONCLUIDO	</t>
        </is>
      </c>
      <c r="D130" t="n">
        <v>7.4306</v>
      </c>
      <c r="E130" t="n">
        <v>13.46</v>
      </c>
      <c r="F130" t="n">
        <v>8.460000000000001</v>
      </c>
      <c r="G130" t="n">
        <v>14.1</v>
      </c>
      <c r="H130" t="n">
        <v>0.18</v>
      </c>
      <c r="I130" t="n">
        <v>36</v>
      </c>
      <c r="J130" t="n">
        <v>300.84</v>
      </c>
      <c r="K130" t="n">
        <v>61.82</v>
      </c>
      <c r="L130" t="n">
        <v>3</v>
      </c>
      <c r="M130" t="n">
        <v>34</v>
      </c>
      <c r="N130" t="n">
        <v>86.02</v>
      </c>
      <c r="O130" t="n">
        <v>37338.27</v>
      </c>
      <c r="P130" t="n">
        <v>143.55</v>
      </c>
      <c r="Q130" t="n">
        <v>1324.17</v>
      </c>
      <c r="R130" t="n">
        <v>46.02</v>
      </c>
      <c r="S130" t="n">
        <v>27.17</v>
      </c>
      <c r="T130" t="n">
        <v>9520.120000000001</v>
      </c>
      <c r="U130" t="n">
        <v>0.59</v>
      </c>
      <c r="V130" t="n">
        <v>0.92</v>
      </c>
      <c r="W130" t="n">
        <v>0.15</v>
      </c>
      <c r="X130" t="n">
        <v>0.61</v>
      </c>
      <c r="Y130" t="n">
        <v>1</v>
      </c>
      <c r="Z130" t="n">
        <v>10</v>
      </c>
    </row>
    <row r="131">
      <c r="A131" t="n">
        <v>9</v>
      </c>
      <c r="B131" t="n">
        <v>150</v>
      </c>
      <c r="C131" t="inlineStr">
        <is>
          <t xml:space="preserve">CONCLUIDO	</t>
        </is>
      </c>
      <c r="D131" t="n">
        <v>7.4004</v>
      </c>
      <c r="E131" t="n">
        <v>13.51</v>
      </c>
      <c r="F131" t="n">
        <v>8.630000000000001</v>
      </c>
      <c r="G131" t="n">
        <v>15.22</v>
      </c>
      <c r="H131" t="n">
        <v>0.19</v>
      </c>
      <c r="I131" t="n">
        <v>34</v>
      </c>
      <c r="J131" t="n">
        <v>301.37</v>
      </c>
      <c r="K131" t="n">
        <v>61.82</v>
      </c>
      <c r="L131" t="n">
        <v>3.25</v>
      </c>
      <c r="M131" t="n">
        <v>32</v>
      </c>
      <c r="N131" t="n">
        <v>86.3</v>
      </c>
      <c r="O131" t="n">
        <v>37403.38</v>
      </c>
      <c r="P131" t="n">
        <v>145.81</v>
      </c>
      <c r="Q131" t="n">
        <v>1324.06</v>
      </c>
      <c r="R131" t="n">
        <v>52.12</v>
      </c>
      <c r="S131" t="n">
        <v>27.17</v>
      </c>
      <c r="T131" t="n">
        <v>12576.46</v>
      </c>
      <c r="U131" t="n">
        <v>0.52</v>
      </c>
      <c r="V131" t="n">
        <v>0.9</v>
      </c>
      <c r="W131" t="n">
        <v>0.16</v>
      </c>
      <c r="X131" t="n">
        <v>0.77</v>
      </c>
      <c r="Y131" t="n">
        <v>1</v>
      </c>
      <c r="Z131" t="n">
        <v>10</v>
      </c>
    </row>
    <row r="132">
      <c r="A132" t="n">
        <v>10</v>
      </c>
      <c r="B132" t="n">
        <v>150</v>
      </c>
      <c r="C132" t="inlineStr">
        <is>
          <t xml:space="preserve">CONCLUIDO	</t>
        </is>
      </c>
      <c r="D132" t="n">
        <v>7.6242</v>
      </c>
      <c r="E132" t="n">
        <v>13.12</v>
      </c>
      <c r="F132" t="n">
        <v>8.449999999999999</v>
      </c>
      <c r="G132" t="n">
        <v>16.9</v>
      </c>
      <c r="H132" t="n">
        <v>0.21</v>
      </c>
      <c r="I132" t="n">
        <v>30</v>
      </c>
      <c r="J132" t="n">
        <v>301.9</v>
      </c>
      <c r="K132" t="n">
        <v>61.82</v>
      </c>
      <c r="L132" t="n">
        <v>3.5</v>
      </c>
      <c r="M132" t="n">
        <v>28</v>
      </c>
      <c r="N132" t="n">
        <v>86.58</v>
      </c>
      <c r="O132" t="n">
        <v>37468.6</v>
      </c>
      <c r="P132" t="n">
        <v>141.72</v>
      </c>
      <c r="Q132" t="n">
        <v>1324.26</v>
      </c>
      <c r="R132" t="n">
        <v>46.01</v>
      </c>
      <c r="S132" t="n">
        <v>27.17</v>
      </c>
      <c r="T132" t="n">
        <v>9540.66</v>
      </c>
      <c r="U132" t="n">
        <v>0.59</v>
      </c>
      <c r="V132" t="n">
        <v>0.92</v>
      </c>
      <c r="W132" t="n">
        <v>0.15</v>
      </c>
      <c r="X132" t="n">
        <v>0.6</v>
      </c>
      <c r="Y132" t="n">
        <v>1</v>
      </c>
      <c r="Z132" t="n">
        <v>10</v>
      </c>
    </row>
    <row r="133">
      <c r="A133" t="n">
        <v>11</v>
      </c>
      <c r="B133" t="n">
        <v>150</v>
      </c>
      <c r="C133" t="inlineStr">
        <is>
          <t xml:space="preserve">CONCLUIDO	</t>
        </is>
      </c>
      <c r="D133" t="n">
        <v>7.7149</v>
      </c>
      <c r="E133" t="n">
        <v>12.96</v>
      </c>
      <c r="F133" t="n">
        <v>8.41</v>
      </c>
      <c r="G133" t="n">
        <v>18.02</v>
      </c>
      <c r="H133" t="n">
        <v>0.22</v>
      </c>
      <c r="I133" t="n">
        <v>28</v>
      </c>
      <c r="J133" t="n">
        <v>302.43</v>
      </c>
      <c r="K133" t="n">
        <v>61.82</v>
      </c>
      <c r="L133" t="n">
        <v>3.75</v>
      </c>
      <c r="M133" t="n">
        <v>26</v>
      </c>
      <c r="N133" t="n">
        <v>86.86</v>
      </c>
      <c r="O133" t="n">
        <v>37533.94</v>
      </c>
      <c r="P133" t="n">
        <v>140.17</v>
      </c>
      <c r="Q133" t="n">
        <v>1324.03</v>
      </c>
      <c r="R133" t="n">
        <v>44.64</v>
      </c>
      <c r="S133" t="n">
        <v>27.17</v>
      </c>
      <c r="T133" t="n">
        <v>8868.280000000001</v>
      </c>
      <c r="U133" t="n">
        <v>0.61</v>
      </c>
      <c r="V133" t="n">
        <v>0.93</v>
      </c>
      <c r="W133" t="n">
        <v>0.15</v>
      </c>
      <c r="X133" t="n">
        <v>0.5600000000000001</v>
      </c>
      <c r="Y133" t="n">
        <v>1</v>
      </c>
      <c r="Z133" t="n">
        <v>10</v>
      </c>
    </row>
    <row r="134">
      <c r="A134" t="n">
        <v>12</v>
      </c>
      <c r="B134" t="n">
        <v>150</v>
      </c>
      <c r="C134" t="inlineStr">
        <is>
          <t xml:space="preserve">CONCLUIDO	</t>
        </is>
      </c>
      <c r="D134" t="n">
        <v>7.8066</v>
      </c>
      <c r="E134" t="n">
        <v>12.81</v>
      </c>
      <c r="F134" t="n">
        <v>8.369999999999999</v>
      </c>
      <c r="G134" t="n">
        <v>19.31</v>
      </c>
      <c r="H134" t="n">
        <v>0.24</v>
      </c>
      <c r="I134" t="n">
        <v>26</v>
      </c>
      <c r="J134" t="n">
        <v>302.96</v>
      </c>
      <c r="K134" t="n">
        <v>61.82</v>
      </c>
      <c r="L134" t="n">
        <v>4</v>
      </c>
      <c r="M134" t="n">
        <v>24</v>
      </c>
      <c r="N134" t="n">
        <v>87.14</v>
      </c>
      <c r="O134" t="n">
        <v>37599.4</v>
      </c>
      <c r="P134" t="n">
        <v>138.54</v>
      </c>
      <c r="Q134" t="n">
        <v>1324.03</v>
      </c>
      <c r="R134" t="n">
        <v>43.34</v>
      </c>
      <c r="S134" t="n">
        <v>27.17</v>
      </c>
      <c r="T134" t="n">
        <v>8230.27</v>
      </c>
      <c r="U134" t="n">
        <v>0.63</v>
      </c>
      <c r="V134" t="n">
        <v>0.93</v>
      </c>
      <c r="W134" t="n">
        <v>0.15</v>
      </c>
      <c r="X134" t="n">
        <v>0.51</v>
      </c>
      <c r="Y134" t="n">
        <v>1</v>
      </c>
      <c r="Z134" t="n">
        <v>10</v>
      </c>
    </row>
    <row r="135">
      <c r="A135" t="n">
        <v>13</v>
      </c>
      <c r="B135" t="n">
        <v>150</v>
      </c>
      <c r="C135" t="inlineStr">
        <is>
          <t xml:space="preserve">CONCLUIDO	</t>
        </is>
      </c>
      <c r="D135" t="n">
        <v>7.9083</v>
      </c>
      <c r="E135" t="n">
        <v>12.64</v>
      </c>
      <c r="F135" t="n">
        <v>8.31</v>
      </c>
      <c r="G135" t="n">
        <v>20.79</v>
      </c>
      <c r="H135" t="n">
        <v>0.25</v>
      </c>
      <c r="I135" t="n">
        <v>24</v>
      </c>
      <c r="J135" t="n">
        <v>303.49</v>
      </c>
      <c r="K135" t="n">
        <v>61.82</v>
      </c>
      <c r="L135" t="n">
        <v>4.25</v>
      </c>
      <c r="M135" t="n">
        <v>22</v>
      </c>
      <c r="N135" t="n">
        <v>87.42</v>
      </c>
      <c r="O135" t="n">
        <v>37664.98</v>
      </c>
      <c r="P135" t="n">
        <v>136.49</v>
      </c>
      <c r="Q135" t="n">
        <v>1323.99</v>
      </c>
      <c r="R135" t="n">
        <v>41.59</v>
      </c>
      <c r="S135" t="n">
        <v>27.17</v>
      </c>
      <c r="T135" t="n">
        <v>7365.01</v>
      </c>
      <c r="U135" t="n">
        <v>0.65</v>
      </c>
      <c r="V135" t="n">
        <v>0.9399999999999999</v>
      </c>
      <c r="W135" t="n">
        <v>0.15</v>
      </c>
      <c r="X135" t="n">
        <v>0.46</v>
      </c>
      <c r="Y135" t="n">
        <v>1</v>
      </c>
      <c r="Z135" t="n">
        <v>10</v>
      </c>
    </row>
    <row r="136">
      <c r="A136" t="n">
        <v>14</v>
      </c>
      <c r="B136" t="n">
        <v>150</v>
      </c>
      <c r="C136" t="inlineStr">
        <is>
          <t xml:space="preserve">CONCLUIDO	</t>
        </is>
      </c>
      <c r="D136" t="n">
        <v>7.9546</v>
      </c>
      <c r="E136" t="n">
        <v>12.57</v>
      </c>
      <c r="F136" t="n">
        <v>8.300000000000001</v>
      </c>
      <c r="G136" t="n">
        <v>21.64</v>
      </c>
      <c r="H136" t="n">
        <v>0.26</v>
      </c>
      <c r="I136" t="n">
        <v>23</v>
      </c>
      <c r="J136" t="n">
        <v>304.03</v>
      </c>
      <c r="K136" t="n">
        <v>61.82</v>
      </c>
      <c r="L136" t="n">
        <v>4.5</v>
      </c>
      <c r="M136" t="n">
        <v>21</v>
      </c>
      <c r="N136" t="n">
        <v>87.7</v>
      </c>
      <c r="O136" t="n">
        <v>37730.68</v>
      </c>
      <c r="P136" t="n">
        <v>135.46</v>
      </c>
      <c r="Q136" t="n">
        <v>1324.02</v>
      </c>
      <c r="R136" t="n">
        <v>41.02</v>
      </c>
      <c r="S136" t="n">
        <v>27.17</v>
      </c>
      <c r="T136" t="n">
        <v>7080.78</v>
      </c>
      <c r="U136" t="n">
        <v>0.66</v>
      </c>
      <c r="V136" t="n">
        <v>0.9399999999999999</v>
      </c>
      <c r="W136" t="n">
        <v>0.15</v>
      </c>
      <c r="X136" t="n">
        <v>0.44</v>
      </c>
      <c r="Y136" t="n">
        <v>1</v>
      </c>
      <c r="Z136" t="n">
        <v>10</v>
      </c>
    </row>
    <row r="137">
      <c r="A137" t="n">
        <v>15</v>
      </c>
      <c r="B137" t="n">
        <v>150</v>
      </c>
      <c r="C137" t="inlineStr">
        <is>
          <t xml:space="preserve">CONCLUIDO	</t>
        </is>
      </c>
      <c r="D137" t="n">
        <v>7.9998</v>
      </c>
      <c r="E137" t="n">
        <v>12.5</v>
      </c>
      <c r="F137" t="n">
        <v>8.279999999999999</v>
      </c>
      <c r="G137" t="n">
        <v>22.58</v>
      </c>
      <c r="H137" t="n">
        <v>0.28</v>
      </c>
      <c r="I137" t="n">
        <v>22</v>
      </c>
      <c r="J137" t="n">
        <v>304.56</v>
      </c>
      <c r="K137" t="n">
        <v>61.82</v>
      </c>
      <c r="L137" t="n">
        <v>4.75</v>
      </c>
      <c r="M137" t="n">
        <v>20</v>
      </c>
      <c r="N137" t="n">
        <v>87.98999999999999</v>
      </c>
      <c r="O137" t="n">
        <v>37796.51</v>
      </c>
      <c r="P137" t="n">
        <v>134.24</v>
      </c>
      <c r="Q137" t="n">
        <v>1323.94</v>
      </c>
      <c r="R137" t="n">
        <v>40.65</v>
      </c>
      <c r="S137" t="n">
        <v>27.17</v>
      </c>
      <c r="T137" t="n">
        <v>6903.87</v>
      </c>
      <c r="U137" t="n">
        <v>0.67</v>
      </c>
      <c r="V137" t="n">
        <v>0.9399999999999999</v>
      </c>
      <c r="W137" t="n">
        <v>0.14</v>
      </c>
      <c r="X137" t="n">
        <v>0.43</v>
      </c>
      <c r="Y137" t="n">
        <v>1</v>
      </c>
      <c r="Z137" t="n">
        <v>10</v>
      </c>
    </row>
    <row r="138">
      <c r="A138" t="n">
        <v>16</v>
      </c>
      <c r="B138" t="n">
        <v>150</v>
      </c>
      <c r="C138" t="inlineStr">
        <is>
          <t xml:space="preserve">CONCLUIDO	</t>
        </is>
      </c>
      <c r="D138" t="n">
        <v>8.1076</v>
      </c>
      <c r="E138" t="n">
        <v>12.33</v>
      </c>
      <c r="F138" t="n">
        <v>8.23</v>
      </c>
      <c r="G138" t="n">
        <v>24.68</v>
      </c>
      <c r="H138" t="n">
        <v>0.29</v>
      </c>
      <c r="I138" t="n">
        <v>20</v>
      </c>
      <c r="J138" t="n">
        <v>305.09</v>
      </c>
      <c r="K138" t="n">
        <v>61.82</v>
      </c>
      <c r="L138" t="n">
        <v>5</v>
      </c>
      <c r="M138" t="n">
        <v>18</v>
      </c>
      <c r="N138" t="n">
        <v>88.27</v>
      </c>
      <c r="O138" t="n">
        <v>37862.45</v>
      </c>
      <c r="P138" t="n">
        <v>132.27</v>
      </c>
      <c r="Q138" t="n">
        <v>1324.19</v>
      </c>
      <c r="R138" t="n">
        <v>38.73</v>
      </c>
      <c r="S138" t="n">
        <v>27.17</v>
      </c>
      <c r="T138" t="n">
        <v>5952.57</v>
      </c>
      <c r="U138" t="n">
        <v>0.7</v>
      </c>
      <c r="V138" t="n">
        <v>0.95</v>
      </c>
      <c r="W138" t="n">
        <v>0.14</v>
      </c>
      <c r="X138" t="n">
        <v>0.37</v>
      </c>
      <c r="Y138" t="n">
        <v>1</v>
      </c>
      <c r="Z138" t="n">
        <v>10</v>
      </c>
    </row>
    <row r="139">
      <c r="A139" t="n">
        <v>17</v>
      </c>
      <c r="B139" t="n">
        <v>150</v>
      </c>
      <c r="C139" t="inlineStr">
        <is>
          <t xml:space="preserve">CONCLUIDO	</t>
        </is>
      </c>
      <c r="D139" t="n">
        <v>8.167899999999999</v>
      </c>
      <c r="E139" t="n">
        <v>12.24</v>
      </c>
      <c r="F139" t="n">
        <v>8.19</v>
      </c>
      <c r="G139" t="n">
        <v>25.86</v>
      </c>
      <c r="H139" t="n">
        <v>0.31</v>
      </c>
      <c r="I139" t="n">
        <v>19</v>
      </c>
      <c r="J139" t="n">
        <v>305.63</v>
      </c>
      <c r="K139" t="n">
        <v>61.82</v>
      </c>
      <c r="L139" t="n">
        <v>5.25</v>
      </c>
      <c r="M139" t="n">
        <v>17</v>
      </c>
      <c r="N139" t="n">
        <v>88.56</v>
      </c>
      <c r="O139" t="n">
        <v>37928.52</v>
      </c>
      <c r="P139" t="n">
        <v>130.69</v>
      </c>
      <c r="Q139" t="n">
        <v>1323.94</v>
      </c>
      <c r="R139" t="n">
        <v>37.66</v>
      </c>
      <c r="S139" t="n">
        <v>27.17</v>
      </c>
      <c r="T139" t="n">
        <v>5420.54</v>
      </c>
      <c r="U139" t="n">
        <v>0.72</v>
      </c>
      <c r="V139" t="n">
        <v>0.95</v>
      </c>
      <c r="W139" t="n">
        <v>0.14</v>
      </c>
      <c r="X139" t="n">
        <v>0.34</v>
      </c>
      <c r="Y139" t="n">
        <v>1</v>
      </c>
      <c r="Z139" t="n">
        <v>10</v>
      </c>
    </row>
    <row r="140">
      <c r="A140" t="n">
        <v>18</v>
      </c>
      <c r="B140" t="n">
        <v>150</v>
      </c>
      <c r="C140" t="inlineStr">
        <is>
          <t xml:space="preserve">CONCLUIDO	</t>
        </is>
      </c>
      <c r="D140" t="n">
        <v>8.227399999999999</v>
      </c>
      <c r="E140" t="n">
        <v>12.15</v>
      </c>
      <c r="F140" t="n">
        <v>8.16</v>
      </c>
      <c r="G140" t="n">
        <v>27.19</v>
      </c>
      <c r="H140" t="n">
        <v>0.32</v>
      </c>
      <c r="I140" t="n">
        <v>18</v>
      </c>
      <c r="J140" t="n">
        <v>306.17</v>
      </c>
      <c r="K140" t="n">
        <v>61.82</v>
      </c>
      <c r="L140" t="n">
        <v>5.5</v>
      </c>
      <c r="M140" t="n">
        <v>16</v>
      </c>
      <c r="N140" t="n">
        <v>88.84</v>
      </c>
      <c r="O140" t="n">
        <v>37994.72</v>
      </c>
      <c r="P140" t="n">
        <v>128.71</v>
      </c>
      <c r="Q140" t="n">
        <v>1324.03</v>
      </c>
      <c r="R140" t="n">
        <v>36.89</v>
      </c>
      <c r="S140" t="n">
        <v>27.17</v>
      </c>
      <c r="T140" t="n">
        <v>5044.3</v>
      </c>
      <c r="U140" t="n">
        <v>0.74</v>
      </c>
      <c r="V140" t="n">
        <v>0.96</v>
      </c>
      <c r="W140" t="n">
        <v>0.13</v>
      </c>
      <c r="X140" t="n">
        <v>0.3</v>
      </c>
      <c r="Y140" t="n">
        <v>1</v>
      </c>
      <c r="Z140" t="n">
        <v>10</v>
      </c>
    </row>
    <row r="141">
      <c r="A141" t="n">
        <v>19</v>
      </c>
      <c r="B141" t="n">
        <v>150</v>
      </c>
      <c r="C141" t="inlineStr">
        <is>
          <t xml:space="preserve">CONCLUIDO	</t>
        </is>
      </c>
      <c r="D141" t="n">
        <v>8.2453</v>
      </c>
      <c r="E141" t="n">
        <v>12.13</v>
      </c>
      <c r="F141" t="n">
        <v>8.19</v>
      </c>
      <c r="G141" t="n">
        <v>28.89</v>
      </c>
      <c r="H141" t="n">
        <v>0.33</v>
      </c>
      <c r="I141" t="n">
        <v>17</v>
      </c>
      <c r="J141" t="n">
        <v>306.7</v>
      </c>
      <c r="K141" t="n">
        <v>61.82</v>
      </c>
      <c r="L141" t="n">
        <v>5.75</v>
      </c>
      <c r="M141" t="n">
        <v>15</v>
      </c>
      <c r="N141" t="n">
        <v>89.13</v>
      </c>
      <c r="O141" t="n">
        <v>38061.04</v>
      </c>
      <c r="P141" t="n">
        <v>128.5</v>
      </c>
      <c r="Q141" t="n">
        <v>1323.97</v>
      </c>
      <c r="R141" t="n">
        <v>37.83</v>
      </c>
      <c r="S141" t="n">
        <v>27.17</v>
      </c>
      <c r="T141" t="n">
        <v>5516.63</v>
      </c>
      <c r="U141" t="n">
        <v>0.72</v>
      </c>
      <c r="V141" t="n">
        <v>0.95</v>
      </c>
      <c r="W141" t="n">
        <v>0.13</v>
      </c>
      <c r="X141" t="n">
        <v>0.33</v>
      </c>
      <c r="Y141" t="n">
        <v>1</v>
      </c>
      <c r="Z141" t="n">
        <v>10</v>
      </c>
    </row>
    <row r="142">
      <c r="A142" t="n">
        <v>20</v>
      </c>
      <c r="B142" t="n">
        <v>150</v>
      </c>
      <c r="C142" t="inlineStr">
        <is>
          <t xml:space="preserve">CONCLUIDO	</t>
        </is>
      </c>
      <c r="D142" t="n">
        <v>8.2453</v>
      </c>
      <c r="E142" t="n">
        <v>12.13</v>
      </c>
      <c r="F142" t="n">
        <v>8.19</v>
      </c>
      <c r="G142" t="n">
        <v>28.89</v>
      </c>
      <c r="H142" t="n">
        <v>0.35</v>
      </c>
      <c r="I142" t="n">
        <v>17</v>
      </c>
      <c r="J142" t="n">
        <v>307.24</v>
      </c>
      <c r="K142" t="n">
        <v>61.82</v>
      </c>
      <c r="L142" t="n">
        <v>6</v>
      </c>
      <c r="M142" t="n">
        <v>15</v>
      </c>
      <c r="N142" t="n">
        <v>89.42</v>
      </c>
      <c r="O142" t="n">
        <v>38127.48</v>
      </c>
      <c r="P142" t="n">
        <v>127.48</v>
      </c>
      <c r="Q142" t="n">
        <v>1324.03</v>
      </c>
      <c r="R142" t="n">
        <v>37.77</v>
      </c>
      <c r="S142" t="n">
        <v>27.17</v>
      </c>
      <c r="T142" t="n">
        <v>5489.96</v>
      </c>
      <c r="U142" t="n">
        <v>0.72</v>
      </c>
      <c r="V142" t="n">
        <v>0.95</v>
      </c>
      <c r="W142" t="n">
        <v>0.13</v>
      </c>
      <c r="X142" t="n">
        <v>0.33</v>
      </c>
      <c r="Y142" t="n">
        <v>1</v>
      </c>
      <c r="Z142" t="n">
        <v>10</v>
      </c>
    </row>
    <row r="143">
      <c r="A143" t="n">
        <v>21</v>
      </c>
      <c r="B143" t="n">
        <v>150</v>
      </c>
      <c r="C143" t="inlineStr">
        <is>
          <t xml:space="preserve">CONCLUIDO	</t>
        </is>
      </c>
      <c r="D143" t="n">
        <v>8.2963</v>
      </c>
      <c r="E143" t="n">
        <v>12.05</v>
      </c>
      <c r="F143" t="n">
        <v>8.17</v>
      </c>
      <c r="G143" t="n">
        <v>30.63</v>
      </c>
      <c r="H143" t="n">
        <v>0.36</v>
      </c>
      <c r="I143" t="n">
        <v>16</v>
      </c>
      <c r="J143" t="n">
        <v>307.78</v>
      </c>
      <c r="K143" t="n">
        <v>61.82</v>
      </c>
      <c r="L143" t="n">
        <v>6.25</v>
      </c>
      <c r="M143" t="n">
        <v>14</v>
      </c>
      <c r="N143" t="n">
        <v>89.70999999999999</v>
      </c>
      <c r="O143" t="n">
        <v>38194.05</v>
      </c>
      <c r="P143" t="n">
        <v>126.17</v>
      </c>
      <c r="Q143" t="n">
        <v>1323.94</v>
      </c>
      <c r="R143" t="n">
        <v>37.15</v>
      </c>
      <c r="S143" t="n">
        <v>27.17</v>
      </c>
      <c r="T143" t="n">
        <v>5182.82</v>
      </c>
      <c r="U143" t="n">
        <v>0.73</v>
      </c>
      <c r="V143" t="n">
        <v>0.96</v>
      </c>
      <c r="W143" t="n">
        <v>0.13</v>
      </c>
      <c r="X143" t="n">
        <v>0.31</v>
      </c>
      <c r="Y143" t="n">
        <v>1</v>
      </c>
      <c r="Z143" t="n">
        <v>10</v>
      </c>
    </row>
    <row r="144">
      <c r="A144" t="n">
        <v>22</v>
      </c>
      <c r="B144" t="n">
        <v>150</v>
      </c>
      <c r="C144" t="inlineStr">
        <is>
          <t xml:space="preserve">CONCLUIDO	</t>
        </is>
      </c>
      <c r="D144" t="n">
        <v>8.3529</v>
      </c>
      <c r="E144" t="n">
        <v>11.97</v>
      </c>
      <c r="F144" t="n">
        <v>8.140000000000001</v>
      </c>
      <c r="G144" t="n">
        <v>32.57</v>
      </c>
      <c r="H144" t="n">
        <v>0.38</v>
      </c>
      <c r="I144" t="n">
        <v>15</v>
      </c>
      <c r="J144" t="n">
        <v>308.32</v>
      </c>
      <c r="K144" t="n">
        <v>61.82</v>
      </c>
      <c r="L144" t="n">
        <v>6.5</v>
      </c>
      <c r="M144" t="n">
        <v>13</v>
      </c>
      <c r="N144" t="n">
        <v>90</v>
      </c>
      <c r="O144" t="n">
        <v>38260.74</v>
      </c>
      <c r="P144" t="n">
        <v>124.35</v>
      </c>
      <c r="Q144" t="n">
        <v>1324.04</v>
      </c>
      <c r="R144" t="n">
        <v>36.25</v>
      </c>
      <c r="S144" t="n">
        <v>27.17</v>
      </c>
      <c r="T144" t="n">
        <v>4740.1</v>
      </c>
      <c r="U144" t="n">
        <v>0.75</v>
      </c>
      <c r="V144" t="n">
        <v>0.96</v>
      </c>
      <c r="W144" t="n">
        <v>0.13</v>
      </c>
      <c r="X144" t="n">
        <v>0.29</v>
      </c>
      <c r="Y144" t="n">
        <v>1</v>
      </c>
      <c r="Z144" t="n">
        <v>10</v>
      </c>
    </row>
    <row r="145">
      <c r="A145" t="n">
        <v>23</v>
      </c>
      <c r="B145" t="n">
        <v>150</v>
      </c>
      <c r="C145" t="inlineStr">
        <is>
          <t xml:space="preserve">CONCLUIDO	</t>
        </is>
      </c>
      <c r="D145" t="n">
        <v>8.353400000000001</v>
      </c>
      <c r="E145" t="n">
        <v>11.97</v>
      </c>
      <c r="F145" t="n">
        <v>8.140000000000001</v>
      </c>
      <c r="G145" t="n">
        <v>32.56</v>
      </c>
      <c r="H145" t="n">
        <v>0.39</v>
      </c>
      <c r="I145" t="n">
        <v>15</v>
      </c>
      <c r="J145" t="n">
        <v>308.86</v>
      </c>
      <c r="K145" t="n">
        <v>61.82</v>
      </c>
      <c r="L145" t="n">
        <v>6.75</v>
      </c>
      <c r="M145" t="n">
        <v>13</v>
      </c>
      <c r="N145" t="n">
        <v>90.29000000000001</v>
      </c>
      <c r="O145" t="n">
        <v>38327.57</v>
      </c>
      <c r="P145" t="n">
        <v>123.57</v>
      </c>
      <c r="Q145" t="n">
        <v>1323.95</v>
      </c>
      <c r="R145" t="n">
        <v>36.25</v>
      </c>
      <c r="S145" t="n">
        <v>27.17</v>
      </c>
      <c r="T145" t="n">
        <v>4736.57</v>
      </c>
      <c r="U145" t="n">
        <v>0.75</v>
      </c>
      <c r="V145" t="n">
        <v>0.96</v>
      </c>
      <c r="W145" t="n">
        <v>0.13</v>
      </c>
      <c r="X145" t="n">
        <v>0.29</v>
      </c>
      <c r="Y145" t="n">
        <v>1</v>
      </c>
      <c r="Z145" t="n">
        <v>10</v>
      </c>
    </row>
    <row r="146">
      <c r="A146" t="n">
        <v>24</v>
      </c>
      <c r="B146" t="n">
        <v>150</v>
      </c>
      <c r="C146" t="inlineStr">
        <is>
          <t xml:space="preserve">CONCLUIDO	</t>
        </is>
      </c>
      <c r="D146" t="n">
        <v>8.411</v>
      </c>
      <c r="E146" t="n">
        <v>11.89</v>
      </c>
      <c r="F146" t="n">
        <v>8.109999999999999</v>
      </c>
      <c r="G146" t="n">
        <v>34.77</v>
      </c>
      <c r="H146" t="n">
        <v>0.4</v>
      </c>
      <c r="I146" t="n">
        <v>14</v>
      </c>
      <c r="J146" t="n">
        <v>309.41</v>
      </c>
      <c r="K146" t="n">
        <v>61.82</v>
      </c>
      <c r="L146" t="n">
        <v>7</v>
      </c>
      <c r="M146" t="n">
        <v>12</v>
      </c>
      <c r="N146" t="n">
        <v>90.59</v>
      </c>
      <c r="O146" t="n">
        <v>38394.52</v>
      </c>
      <c r="P146" t="n">
        <v>122.14</v>
      </c>
      <c r="Q146" t="n">
        <v>1324.05</v>
      </c>
      <c r="R146" t="n">
        <v>35.42</v>
      </c>
      <c r="S146" t="n">
        <v>27.17</v>
      </c>
      <c r="T146" t="n">
        <v>4325.9</v>
      </c>
      <c r="U146" t="n">
        <v>0.77</v>
      </c>
      <c r="V146" t="n">
        <v>0.96</v>
      </c>
      <c r="W146" t="n">
        <v>0.13</v>
      </c>
      <c r="X146" t="n">
        <v>0.26</v>
      </c>
      <c r="Y146" t="n">
        <v>1</v>
      </c>
      <c r="Z146" t="n">
        <v>10</v>
      </c>
    </row>
    <row r="147">
      <c r="A147" t="n">
        <v>25</v>
      </c>
      <c r="B147" t="n">
        <v>150</v>
      </c>
      <c r="C147" t="inlineStr">
        <is>
          <t xml:space="preserve">CONCLUIDO	</t>
        </is>
      </c>
      <c r="D147" t="n">
        <v>8.4734</v>
      </c>
      <c r="E147" t="n">
        <v>11.8</v>
      </c>
      <c r="F147" t="n">
        <v>8.08</v>
      </c>
      <c r="G147" t="n">
        <v>37.3</v>
      </c>
      <c r="H147" t="n">
        <v>0.42</v>
      </c>
      <c r="I147" t="n">
        <v>13</v>
      </c>
      <c r="J147" t="n">
        <v>309.95</v>
      </c>
      <c r="K147" t="n">
        <v>61.82</v>
      </c>
      <c r="L147" t="n">
        <v>7.25</v>
      </c>
      <c r="M147" t="n">
        <v>11</v>
      </c>
      <c r="N147" t="n">
        <v>90.88</v>
      </c>
      <c r="O147" t="n">
        <v>38461.6</v>
      </c>
      <c r="P147" t="n">
        <v>120.32</v>
      </c>
      <c r="Q147" t="n">
        <v>1324.01</v>
      </c>
      <c r="R147" t="n">
        <v>34.35</v>
      </c>
      <c r="S147" t="n">
        <v>27.17</v>
      </c>
      <c r="T147" t="n">
        <v>3798.99</v>
      </c>
      <c r="U147" t="n">
        <v>0.79</v>
      </c>
      <c r="V147" t="n">
        <v>0.97</v>
      </c>
      <c r="W147" t="n">
        <v>0.13</v>
      </c>
      <c r="X147" t="n">
        <v>0.23</v>
      </c>
      <c r="Y147" t="n">
        <v>1</v>
      </c>
      <c r="Z147" t="n">
        <v>10</v>
      </c>
    </row>
    <row r="148">
      <c r="A148" t="n">
        <v>26</v>
      </c>
      <c r="B148" t="n">
        <v>150</v>
      </c>
      <c r="C148" t="inlineStr">
        <is>
          <t xml:space="preserve">CONCLUIDO	</t>
        </is>
      </c>
      <c r="D148" t="n">
        <v>8.4986</v>
      </c>
      <c r="E148" t="n">
        <v>11.77</v>
      </c>
      <c r="F148" t="n">
        <v>8.050000000000001</v>
      </c>
      <c r="G148" t="n">
        <v>37.14</v>
      </c>
      <c r="H148" t="n">
        <v>0.43</v>
      </c>
      <c r="I148" t="n">
        <v>13</v>
      </c>
      <c r="J148" t="n">
        <v>310.5</v>
      </c>
      <c r="K148" t="n">
        <v>61.82</v>
      </c>
      <c r="L148" t="n">
        <v>7.5</v>
      </c>
      <c r="M148" t="n">
        <v>11</v>
      </c>
      <c r="N148" t="n">
        <v>91.18000000000001</v>
      </c>
      <c r="O148" t="n">
        <v>38528.81</v>
      </c>
      <c r="P148" t="n">
        <v>117.94</v>
      </c>
      <c r="Q148" t="n">
        <v>1323.99</v>
      </c>
      <c r="R148" t="n">
        <v>33.32</v>
      </c>
      <c r="S148" t="n">
        <v>27.17</v>
      </c>
      <c r="T148" t="n">
        <v>3283.42</v>
      </c>
      <c r="U148" t="n">
        <v>0.82</v>
      </c>
      <c r="V148" t="n">
        <v>0.97</v>
      </c>
      <c r="W148" t="n">
        <v>0.12</v>
      </c>
      <c r="X148" t="n">
        <v>0.19</v>
      </c>
      <c r="Y148" t="n">
        <v>1</v>
      </c>
      <c r="Z148" t="n">
        <v>10</v>
      </c>
    </row>
    <row r="149">
      <c r="A149" t="n">
        <v>27</v>
      </c>
      <c r="B149" t="n">
        <v>150</v>
      </c>
      <c r="C149" t="inlineStr">
        <is>
          <t xml:space="preserve">CONCLUIDO	</t>
        </is>
      </c>
      <c r="D149" t="n">
        <v>8.509399999999999</v>
      </c>
      <c r="E149" t="n">
        <v>11.75</v>
      </c>
      <c r="F149" t="n">
        <v>8.09</v>
      </c>
      <c r="G149" t="n">
        <v>40.44</v>
      </c>
      <c r="H149" t="n">
        <v>0.44</v>
      </c>
      <c r="I149" t="n">
        <v>12</v>
      </c>
      <c r="J149" t="n">
        <v>311.04</v>
      </c>
      <c r="K149" t="n">
        <v>61.82</v>
      </c>
      <c r="L149" t="n">
        <v>7.75</v>
      </c>
      <c r="M149" t="n">
        <v>10</v>
      </c>
      <c r="N149" t="n">
        <v>91.47</v>
      </c>
      <c r="O149" t="n">
        <v>38596.15</v>
      </c>
      <c r="P149" t="n">
        <v>117.94</v>
      </c>
      <c r="Q149" t="n">
        <v>1323.96</v>
      </c>
      <c r="R149" t="n">
        <v>34.55</v>
      </c>
      <c r="S149" t="n">
        <v>27.17</v>
      </c>
      <c r="T149" t="n">
        <v>3903.63</v>
      </c>
      <c r="U149" t="n">
        <v>0.79</v>
      </c>
      <c r="V149" t="n">
        <v>0.96</v>
      </c>
      <c r="W149" t="n">
        <v>0.13</v>
      </c>
      <c r="X149" t="n">
        <v>0.23</v>
      </c>
      <c r="Y149" t="n">
        <v>1</v>
      </c>
      <c r="Z149" t="n">
        <v>10</v>
      </c>
    </row>
    <row r="150">
      <c r="A150" t="n">
        <v>28</v>
      </c>
      <c r="B150" t="n">
        <v>150</v>
      </c>
      <c r="C150" t="inlineStr">
        <is>
          <t xml:space="preserve">CONCLUIDO	</t>
        </is>
      </c>
      <c r="D150" t="n">
        <v>8.5139</v>
      </c>
      <c r="E150" t="n">
        <v>11.75</v>
      </c>
      <c r="F150" t="n">
        <v>8.08</v>
      </c>
      <c r="G150" t="n">
        <v>40.41</v>
      </c>
      <c r="H150" t="n">
        <v>0.46</v>
      </c>
      <c r="I150" t="n">
        <v>12</v>
      </c>
      <c r="J150" t="n">
        <v>311.59</v>
      </c>
      <c r="K150" t="n">
        <v>61.82</v>
      </c>
      <c r="L150" t="n">
        <v>8</v>
      </c>
      <c r="M150" t="n">
        <v>10</v>
      </c>
      <c r="N150" t="n">
        <v>91.77</v>
      </c>
      <c r="O150" t="n">
        <v>38663.62</v>
      </c>
      <c r="P150" t="n">
        <v>116.64</v>
      </c>
      <c r="Q150" t="n">
        <v>1324.03</v>
      </c>
      <c r="R150" t="n">
        <v>34.46</v>
      </c>
      <c r="S150" t="n">
        <v>27.17</v>
      </c>
      <c r="T150" t="n">
        <v>3858.92</v>
      </c>
      <c r="U150" t="n">
        <v>0.79</v>
      </c>
      <c r="V150" t="n">
        <v>0.97</v>
      </c>
      <c r="W150" t="n">
        <v>0.13</v>
      </c>
      <c r="X150" t="n">
        <v>0.23</v>
      </c>
      <c r="Y150" t="n">
        <v>1</v>
      </c>
      <c r="Z150" t="n">
        <v>10</v>
      </c>
    </row>
    <row r="151">
      <c r="A151" t="n">
        <v>29</v>
      </c>
      <c r="B151" t="n">
        <v>150</v>
      </c>
      <c r="C151" t="inlineStr">
        <is>
          <t xml:space="preserve">CONCLUIDO	</t>
        </is>
      </c>
      <c r="D151" t="n">
        <v>8.5716</v>
      </c>
      <c r="E151" t="n">
        <v>11.67</v>
      </c>
      <c r="F151" t="n">
        <v>8.06</v>
      </c>
      <c r="G151" t="n">
        <v>43.95</v>
      </c>
      <c r="H151" t="n">
        <v>0.47</v>
      </c>
      <c r="I151" t="n">
        <v>11</v>
      </c>
      <c r="J151" t="n">
        <v>312.14</v>
      </c>
      <c r="K151" t="n">
        <v>61.82</v>
      </c>
      <c r="L151" t="n">
        <v>8.25</v>
      </c>
      <c r="M151" t="n">
        <v>9</v>
      </c>
      <c r="N151" t="n">
        <v>92.06999999999999</v>
      </c>
      <c r="O151" t="n">
        <v>38731.35</v>
      </c>
      <c r="P151" t="n">
        <v>114.73</v>
      </c>
      <c r="Q151" t="n">
        <v>1324.02</v>
      </c>
      <c r="R151" t="n">
        <v>33.69</v>
      </c>
      <c r="S151" t="n">
        <v>27.17</v>
      </c>
      <c r="T151" t="n">
        <v>3476.69</v>
      </c>
      <c r="U151" t="n">
        <v>0.8100000000000001</v>
      </c>
      <c r="V151" t="n">
        <v>0.97</v>
      </c>
      <c r="W151" t="n">
        <v>0.12</v>
      </c>
      <c r="X151" t="n">
        <v>0.2</v>
      </c>
      <c r="Y151" t="n">
        <v>1</v>
      </c>
      <c r="Z151" t="n">
        <v>10</v>
      </c>
    </row>
    <row r="152">
      <c r="A152" t="n">
        <v>30</v>
      </c>
      <c r="B152" t="n">
        <v>150</v>
      </c>
      <c r="C152" t="inlineStr">
        <is>
          <t xml:space="preserve">CONCLUIDO	</t>
        </is>
      </c>
      <c r="D152" t="n">
        <v>8.575100000000001</v>
      </c>
      <c r="E152" t="n">
        <v>11.66</v>
      </c>
      <c r="F152" t="n">
        <v>8.050000000000001</v>
      </c>
      <c r="G152" t="n">
        <v>43.93</v>
      </c>
      <c r="H152" t="n">
        <v>0.48</v>
      </c>
      <c r="I152" t="n">
        <v>11</v>
      </c>
      <c r="J152" t="n">
        <v>312.69</v>
      </c>
      <c r="K152" t="n">
        <v>61.82</v>
      </c>
      <c r="L152" t="n">
        <v>8.5</v>
      </c>
      <c r="M152" t="n">
        <v>8</v>
      </c>
      <c r="N152" t="n">
        <v>92.37</v>
      </c>
      <c r="O152" t="n">
        <v>38799.09</v>
      </c>
      <c r="P152" t="n">
        <v>114.12</v>
      </c>
      <c r="Q152" t="n">
        <v>1324.03</v>
      </c>
      <c r="R152" t="n">
        <v>33.4</v>
      </c>
      <c r="S152" t="n">
        <v>27.17</v>
      </c>
      <c r="T152" t="n">
        <v>3331.19</v>
      </c>
      <c r="U152" t="n">
        <v>0.8100000000000001</v>
      </c>
      <c r="V152" t="n">
        <v>0.97</v>
      </c>
      <c r="W152" t="n">
        <v>0.13</v>
      </c>
      <c r="X152" t="n">
        <v>0.2</v>
      </c>
      <c r="Y152" t="n">
        <v>1</v>
      </c>
      <c r="Z152" t="n">
        <v>10</v>
      </c>
    </row>
    <row r="153">
      <c r="A153" t="n">
        <v>31</v>
      </c>
      <c r="B153" t="n">
        <v>150</v>
      </c>
      <c r="C153" t="inlineStr">
        <is>
          <t xml:space="preserve">CONCLUIDO	</t>
        </is>
      </c>
      <c r="D153" t="n">
        <v>8.5671</v>
      </c>
      <c r="E153" t="n">
        <v>11.67</v>
      </c>
      <c r="F153" t="n">
        <v>8.06</v>
      </c>
      <c r="G153" t="n">
        <v>43.99</v>
      </c>
      <c r="H153" t="n">
        <v>0.5</v>
      </c>
      <c r="I153" t="n">
        <v>11</v>
      </c>
      <c r="J153" t="n">
        <v>313.24</v>
      </c>
      <c r="K153" t="n">
        <v>61.82</v>
      </c>
      <c r="L153" t="n">
        <v>8.75</v>
      </c>
      <c r="M153" t="n">
        <v>8</v>
      </c>
      <c r="N153" t="n">
        <v>92.67</v>
      </c>
      <c r="O153" t="n">
        <v>38866.96</v>
      </c>
      <c r="P153" t="n">
        <v>112.06</v>
      </c>
      <c r="Q153" t="n">
        <v>1324</v>
      </c>
      <c r="R153" t="n">
        <v>33.83</v>
      </c>
      <c r="S153" t="n">
        <v>27.17</v>
      </c>
      <c r="T153" t="n">
        <v>3548.49</v>
      </c>
      <c r="U153" t="n">
        <v>0.8</v>
      </c>
      <c r="V153" t="n">
        <v>0.97</v>
      </c>
      <c r="W153" t="n">
        <v>0.13</v>
      </c>
      <c r="X153" t="n">
        <v>0.21</v>
      </c>
      <c r="Y153" t="n">
        <v>1</v>
      </c>
      <c r="Z153" t="n">
        <v>10</v>
      </c>
    </row>
    <row r="154">
      <c r="A154" t="n">
        <v>32</v>
      </c>
      <c r="B154" t="n">
        <v>150</v>
      </c>
      <c r="C154" t="inlineStr">
        <is>
          <t xml:space="preserve">CONCLUIDO	</t>
        </is>
      </c>
      <c r="D154" t="n">
        <v>8.6273</v>
      </c>
      <c r="E154" t="n">
        <v>11.59</v>
      </c>
      <c r="F154" t="n">
        <v>8.039999999999999</v>
      </c>
      <c r="G154" t="n">
        <v>48.23</v>
      </c>
      <c r="H154" t="n">
        <v>0.51</v>
      </c>
      <c r="I154" t="n">
        <v>10</v>
      </c>
      <c r="J154" t="n">
        <v>313.79</v>
      </c>
      <c r="K154" t="n">
        <v>61.82</v>
      </c>
      <c r="L154" t="n">
        <v>9</v>
      </c>
      <c r="M154" t="n">
        <v>4</v>
      </c>
      <c r="N154" t="n">
        <v>92.97</v>
      </c>
      <c r="O154" t="n">
        <v>38934.97</v>
      </c>
      <c r="P154" t="n">
        <v>110.92</v>
      </c>
      <c r="Q154" t="n">
        <v>1323.94</v>
      </c>
      <c r="R154" t="n">
        <v>32.88</v>
      </c>
      <c r="S154" t="n">
        <v>27.17</v>
      </c>
      <c r="T154" t="n">
        <v>3077.41</v>
      </c>
      <c r="U154" t="n">
        <v>0.83</v>
      </c>
      <c r="V154" t="n">
        <v>0.97</v>
      </c>
      <c r="W154" t="n">
        <v>0.13</v>
      </c>
      <c r="X154" t="n">
        <v>0.19</v>
      </c>
      <c r="Y154" t="n">
        <v>1</v>
      </c>
      <c r="Z154" t="n">
        <v>10</v>
      </c>
    </row>
    <row r="155">
      <c r="A155" t="n">
        <v>33</v>
      </c>
      <c r="B155" t="n">
        <v>150</v>
      </c>
      <c r="C155" t="inlineStr">
        <is>
          <t xml:space="preserve">CONCLUIDO	</t>
        </is>
      </c>
      <c r="D155" t="n">
        <v>8.621700000000001</v>
      </c>
      <c r="E155" t="n">
        <v>11.6</v>
      </c>
      <c r="F155" t="n">
        <v>8.050000000000001</v>
      </c>
      <c r="G155" t="n">
        <v>48.27</v>
      </c>
      <c r="H155" t="n">
        <v>0.52</v>
      </c>
      <c r="I155" t="n">
        <v>10</v>
      </c>
      <c r="J155" t="n">
        <v>314.34</v>
      </c>
      <c r="K155" t="n">
        <v>61.82</v>
      </c>
      <c r="L155" t="n">
        <v>9.25</v>
      </c>
      <c r="M155" t="n">
        <v>1</v>
      </c>
      <c r="N155" t="n">
        <v>93.27</v>
      </c>
      <c r="O155" t="n">
        <v>39003.11</v>
      </c>
      <c r="P155" t="n">
        <v>111.2</v>
      </c>
      <c r="Q155" t="n">
        <v>1323.94</v>
      </c>
      <c r="R155" t="n">
        <v>32.94</v>
      </c>
      <c r="S155" t="n">
        <v>27.17</v>
      </c>
      <c r="T155" t="n">
        <v>3109.85</v>
      </c>
      <c r="U155" t="n">
        <v>0.82</v>
      </c>
      <c r="V155" t="n">
        <v>0.97</v>
      </c>
      <c r="W155" t="n">
        <v>0.14</v>
      </c>
      <c r="X155" t="n">
        <v>0.19</v>
      </c>
      <c r="Y155" t="n">
        <v>1</v>
      </c>
      <c r="Z155" t="n">
        <v>10</v>
      </c>
    </row>
    <row r="156">
      <c r="A156" t="n">
        <v>34</v>
      </c>
      <c r="B156" t="n">
        <v>150</v>
      </c>
      <c r="C156" t="inlineStr">
        <is>
          <t xml:space="preserve">CONCLUIDO	</t>
        </is>
      </c>
      <c r="D156" t="n">
        <v>8.621700000000001</v>
      </c>
      <c r="E156" t="n">
        <v>11.6</v>
      </c>
      <c r="F156" t="n">
        <v>8.050000000000001</v>
      </c>
      <c r="G156" t="n">
        <v>48.27</v>
      </c>
      <c r="H156" t="n">
        <v>0.54</v>
      </c>
      <c r="I156" t="n">
        <v>10</v>
      </c>
      <c r="J156" t="n">
        <v>314.9</v>
      </c>
      <c r="K156" t="n">
        <v>61.82</v>
      </c>
      <c r="L156" t="n">
        <v>9.5</v>
      </c>
      <c r="M156" t="n">
        <v>0</v>
      </c>
      <c r="N156" t="n">
        <v>93.56999999999999</v>
      </c>
      <c r="O156" t="n">
        <v>39071.38</v>
      </c>
      <c r="P156" t="n">
        <v>111.36</v>
      </c>
      <c r="Q156" t="n">
        <v>1323.94</v>
      </c>
      <c r="R156" t="n">
        <v>32.95</v>
      </c>
      <c r="S156" t="n">
        <v>27.17</v>
      </c>
      <c r="T156" t="n">
        <v>3111.15</v>
      </c>
      <c r="U156" t="n">
        <v>0.82</v>
      </c>
      <c r="V156" t="n">
        <v>0.97</v>
      </c>
      <c r="W156" t="n">
        <v>0.13</v>
      </c>
      <c r="X156" t="n">
        <v>0.19</v>
      </c>
      <c r="Y156" t="n">
        <v>1</v>
      </c>
      <c r="Z156" t="n">
        <v>10</v>
      </c>
    </row>
    <row r="157">
      <c r="A157" t="n">
        <v>0</v>
      </c>
      <c r="B157" t="n">
        <v>10</v>
      </c>
      <c r="C157" t="inlineStr">
        <is>
          <t xml:space="preserve">CONCLUIDO	</t>
        </is>
      </c>
      <c r="D157" t="n">
        <v>7.2052</v>
      </c>
      <c r="E157" t="n">
        <v>13.88</v>
      </c>
      <c r="F157" t="n">
        <v>10.74</v>
      </c>
      <c r="G157" t="n">
        <v>4.81</v>
      </c>
      <c r="H157" t="n">
        <v>0.64</v>
      </c>
      <c r="I157" t="n">
        <v>134</v>
      </c>
      <c r="J157" t="n">
        <v>26.11</v>
      </c>
      <c r="K157" t="n">
        <v>12.1</v>
      </c>
      <c r="L157" t="n">
        <v>1</v>
      </c>
      <c r="M157" t="n">
        <v>0</v>
      </c>
      <c r="N157" t="n">
        <v>3.01</v>
      </c>
      <c r="O157" t="n">
        <v>3454.41</v>
      </c>
      <c r="P157" t="n">
        <v>31.34</v>
      </c>
      <c r="Q157" t="n">
        <v>1324.85</v>
      </c>
      <c r="R157" t="n">
        <v>111.75</v>
      </c>
      <c r="S157" t="n">
        <v>27.17</v>
      </c>
      <c r="T157" t="n">
        <v>41895.3</v>
      </c>
      <c r="U157" t="n">
        <v>0.24</v>
      </c>
      <c r="V157" t="n">
        <v>0.73</v>
      </c>
      <c r="W157" t="n">
        <v>0.5</v>
      </c>
      <c r="X157" t="n">
        <v>2.88</v>
      </c>
      <c r="Y157" t="n">
        <v>1</v>
      </c>
      <c r="Z157" t="n">
        <v>10</v>
      </c>
    </row>
    <row r="158">
      <c r="A158" t="n">
        <v>0</v>
      </c>
      <c r="B158" t="n">
        <v>45</v>
      </c>
      <c r="C158" t="inlineStr">
        <is>
          <t xml:space="preserve">CONCLUIDO	</t>
        </is>
      </c>
      <c r="D158" t="n">
        <v>8.4444</v>
      </c>
      <c r="E158" t="n">
        <v>11.84</v>
      </c>
      <c r="F158" t="n">
        <v>8.83</v>
      </c>
      <c r="G158" t="n">
        <v>10.59</v>
      </c>
      <c r="H158" t="n">
        <v>0.18</v>
      </c>
      <c r="I158" t="n">
        <v>50</v>
      </c>
      <c r="J158" t="n">
        <v>98.70999999999999</v>
      </c>
      <c r="K158" t="n">
        <v>39.72</v>
      </c>
      <c r="L158" t="n">
        <v>1</v>
      </c>
      <c r="M158" t="n">
        <v>48</v>
      </c>
      <c r="N158" t="n">
        <v>12.99</v>
      </c>
      <c r="O158" t="n">
        <v>12407.75</v>
      </c>
      <c r="P158" t="n">
        <v>67.7</v>
      </c>
      <c r="Q158" t="n">
        <v>1324.45</v>
      </c>
      <c r="R158" t="n">
        <v>57.63</v>
      </c>
      <c r="S158" t="n">
        <v>27.17</v>
      </c>
      <c r="T158" t="n">
        <v>15254.94</v>
      </c>
      <c r="U158" t="n">
        <v>0.47</v>
      </c>
      <c r="V158" t="n">
        <v>0.88</v>
      </c>
      <c r="W158" t="n">
        <v>0.18</v>
      </c>
      <c r="X158" t="n">
        <v>0.97</v>
      </c>
      <c r="Y158" t="n">
        <v>1</v>
      </c>
      <c r="Z158" t="n">
        <v>10</v>
      </c>
    </row>
    <row r="159">
      <c r="A159" t="n">
        <v>1</v>
      </c>
      <c r="B159" t="n">
        <v>45</v>
      </c>
      <c r="C159" t="inlineStr">
        <is>
          <t xml:space="preserve">CONCLUIDO	</t>
        </is>
      </c>
      <c r="D159" t="n">
        <v>8.933</v>
      </c>
      <c r="E159" t="n">
        <v>11.19</v>
      </c>
      <c r="F159" t="n">
        <v>8.470000000000001</v>
      </c>
      <c r="G159" t="n">
        <v>14.11</v>
      </c>
      <c r="H159" t="n">
        <v>0.22</v>
      </c>
      <c r="I159" t="n">
        <v>36</v>
      </c>
      <c r="J159" t="n">
        <v>99.02</v>
      </c>
      <c r="K159" t="n">
        <v>39.72</v>
      </c>
      <c r="L159" t="n">
        <v>1.25</v>
      </c>
      <c r="M159" t="n">
        <v>34</v>
      </c>
      <c r="N159" t="n">
        <v>13.05</v>
      </c>
      <c r="O159" t="n">
        <v>12446.14</v>
      </c>
      <c r="P159" t="n">
        <v>60.35</v>
      </c>
      <c r="Q159" t="n">
        <v>1324</v>
      </c>
      <c r="R159" t="n">
        <v>46.47</v>
      </c>
      <c r="S159" t="n">
        <v>27.17</v>
      </c>
      <c r="T159" t="n">
        <v>9740.82</v>
      </c>
      <c r="U159" t="n">
        <v>0.58</v>
      </c>
      <c r="V159" t="n">
        <v>0.92</v>
      </c>
      <c r="W159" t="n">
        <v>0.15</v>
      </c>
      <c r="X159" t="n">
        <v>0.61</v>
      </c>
      <c r="Y159" t="n">
        <v>1</v>
      </c>
      <c r="Z159" t="n">
        <v>10</v>
      </c>
    </row>
    <row r="160">
      <c r="A160" t="n">
        <v>2</v>
      </c>
      <c r="B160" t="n">
        <v>45</v>
      </c>
      <c r="C160" t="inlineStr">
        <is>
          <t xml:space="preserve">CONCLUIDO	</t>
        </is>
      </c>
      <c r="D160" t="n">
        <v>9.001799999999999</v>
      </c>
      <c r="E160" t="n">
        <v>11.11</v>
      </c>
      <c r="F160" t="n">
        <v>8.48</v>
      </c>
      <c r="G160" t="n">
        <v>16.42</v>
      </c>
      <c r="H160" t="n">
        <v>0.27</v>
      </c>
      <c r="I160" t="n">
        <v>31</v>
      </c>
      <c r="J160" t="n">
        <v>99.33</v>
      </c>
      <c r="K160" t="n">
        <v>39.72</v>
      </c>
      <c r="L160" t="n">
        <v>1.5</v>
      </c>
      <c r="M160" t="n">
        <v>4</v>
      </c>
      <c r="N160" t="n">
        <v>13.11</v>
      </c>
      <c r="O160" t="n">
        <v>12484.55</v>
      </c>
      <c r="P160" t="n">
        <v>58.52</v>
      </c>
      <c r="Q160" t="n">
        <v>1323.99</v>
      </c>
      <c r="R160" t="n">
        <v>45.87</v>
      </c>
      <c r="S160" t="n">
        <v>27.17</v>
      </c>
      <c r="T160" t="n">
        <v>9469.91</v>
      </c>
      <c r="U160" t="n">
        <v>0.59</v>
      </c>
      <c r="V160" t="n">
        <v>0.92</v>
      </c>
      <c r="W160" t="n">
        <v>0.19</v>
      </c>
      <c r="X160" t="n">
        <v>0.63</v>
      </c>
      <c r="Y160" t="n">
        <v>1</v>
      </c>
      <c r="Z160" t="n">
        <v>10</v>
      </c>
    </row>
    <row r="161">
      <c r="A161" t="n">
        <v>3</v>
      </c>
      <c r="B161" t="n">
        <v>45</v>
      </c>
      <c r="C161" t="inlineStr">
        <is>
          <t xml:space="preserve">CONCLUIDO	</t>
        </is>
      </c>
      <c r="D161" t="n">
        <v>9.0002</v>
      </c>
      <c r="E161" t="n">
        <v>11.11</v>
      </c>
      <c r="F161" t="n">
        <v>8.49</v>
      </c>
      <c r="G161" t="n">
        <v>16.42</v>
      </c>
      <c r="H161" t="n">
        <v>0.31</v>
      </c>
      <c r="I161" t="n">
        <v>31</v>
      </c>
      <c r="J161" t="n">
        <v>99.64</v>
      </c>
      <c r="K161" t="n">
        <v>39.72</v>
      </c>
      <c r="L161" t="n">
        <v>1.75</v>
      </c>
      <c r="M161" t="n">
        <v>0</v>
      </c>
      <c r="N161" t="n">
        <v>13.18</v>
      </c>
      <c r="O161" t="n">
        <v>12522.99</v>
      </c>
      <c r="P161" t="n">
        <v>58.51</v>
      </c>
      <c r="Q161" t="n">
        <v>1323.94</v>
      </c>
      <c r="R161" t="n">
        <v>45.85</v>
      </c>
      <c r="S161" t="n">
        <v>27.17</v>
      </c>
      <c r="T161" t="n">
        <v>9456.82</v>
      </c>
      <c r="U161" t="n">
        <v>0.59</v>
      </c>
      <c r="V161" t="n">
        <v>0.92</v>
      </c>
      <c r="W161" t="n">
        <v>0.19</v>
      </c>
      <c r="X161" t="n">
        <v>0.63</v>
      </c>
      <c r="Y161" t="n">
        <v>1</v>
      </c>
      <c r="Z161" t="n">
        <v>10</v>
      </c>
    </row>
    <row r="162">
      <c r="A162" t="n">
        <v>0</v>
      </c>
      <c r="B162" t="n">
        <v>105</v>
      </c>
      <c r="C162" t="inlineStr">
        <is>
          <t xml:space="preserve">CONCLUIDO	</t>
        </is>
      </c>
      <c r="D162" t="n">
        <v>6.0854</v>
      </c>
      <c r="E162" t="n">
        <v>16.43</v>
      </c>
      <c r="F162" t="n">
        <v>9.85</v>
      </c>
      <c r="G162" t="n">
        <v>5.97</v>
      </c>
      <c r="H162" t="n">
        <v>0.09</v>
      </c>
      <c r="I162" t="n">
        <v>99</v>
      </c>
      <c r="J162" t="n">
        <v>204</v>
      </c>
      <c r="K162" t="n">
        <v>55.27</v>
      </c>
      <c r="L162" t="n">
        <v>1</v>
      </c>
      <c r="M162" t="n">
        <v>97</v>
      </c>
      <c r="N162" t="n">
        <v>42.72</v>
      </c>
      <c r="O162" t="n">
        <v>25393.6</v>
      </c>
      <c r="P162" t="n">
        <v>136.57</v>
      </c>
      <c r="Q162" t="n">
        <v>1324.33</v>
      </c>
      <c r="R162" t="n">
        <v>89.86</v>
      </c>
      <c r="S162" t="n">
        <v>27.17</v>
      </c>
      <c r="T162" t="n">
        <v>31120.98</v>
      </c>
      <c r="U162" t="n">
        <v>0.3</v>
      </c>
      <c r="V162" t="n">
        <v>0.79</v>
      </c>
      <c r="W162" t="n">
        <v>0.26</v>
      </c>
      <c r="X162" t="n">
        <v>2</v>
      </c>
      <c r="Y162" t="n">
        <v>1</v>
      </c>
      <c r="Z162" t="n">
        <v>10</v>
      </c>
    </row>
    <row r="163">
      <c r="A163" t="n">
        <v>1</v>
      </c>
      <c r="B163" t="n">
        <v>105</v>
      </c>
      <c r="C163" t="inlineStr">
        <is>
          <t xml:space="preserve">CONCLUIDO	</t>
        </is>
      </c>
      <c r="D163" t="n">
        <v>6.6828</v>
      </c>
      <c r="E163" t="n">
        <v>14.96</v>
      </c>
      <c r="F163" t="n">
        <v>9.359999999999999</v>
      </c>
      <c r="G163" t="n">
        <v>7.49</v>
      </c>
      <c r="H163" t="n">
        <v>0.11</v>
      </c>
      <c r="I163" t="n">
        <v>75</v>
      </c>
      <c r="J163" t="n">
        <v>204.39</v>
      </c>
      <c r="K163" t="n">
        <v>55.27</v>
      </c>
      <c r="L163" t="n">
        <v>1.25</v>
      </c>
      <c r="M163" t="n">
        <v>73</v>
      </c>
      <c r="N163" t="n">
        <v>42.87</v>
      </c>
      <c r="O163" t="n">
        <v>25442.42</v>
      </c>
      <c r="P163" t="n">
        <v>128.19</v>
      </c>
      <c r="Q163" t="n">
        <v>1324.2</v>
      </c>
      <c r="R163" t="n">
        <v>74.20999999999999</v>
      </c>
      <c r="S163" t="n">
        <v>27.17</v>
      </c>
      <c r="T163" t="n">
        <v>23417.31</v>
      </c>
      <c r="U163" t="n">
        <v>0.37</v>
      </c>
      <c r="V163" t="n">
        <v>0.83</v>
      </c>
      <c r="W163" t="n">
        <v>0.23</v>
      </c>
      <c r="X163" t="n">
        <v>1.5</v>
      </c>
      <c r="Y163" t="n">
        <v>1</v>
      </c>
      <c r="Z163" t="n">
        <v>10</v>
      </c>
    </row>
    <row r="164">
      <c r="A164" t="n">
        <v>2</v>
      </c>
      <c r="B164" t="n">
        <v>105</v>
      </c>
      <c r="C164" t="inlineStr">
        <is>
          <t xml:space="preserve">CONCLUIDO	</t>
        </is>
      </c>
      <c r="D164" t="n">
        <v>7.1221</v>
      </c>
      <c r="E164" t="n">
        <v>14.04</v>
      </c>
      <c r="F164" t="n">
        <v>9.039999999999999</v>
      </c>
      <c r="G164" t="n">
        <v>9.039999999999999</v>
      </c>
      <c r="H164" t="n">
        <v>0.13</v>
      </c>
      <c r="I164" t="n">
        <v>60</v>
      </c>
      <c r="J164" t="n">
        <v>204.79</v>
      </c>
      <c r="K164" t="n">
        <v>55.27</v>
      </c>
      <c r="L164" t="n">
        <v>1.5</v>
      </c>
      <c r="M164" t="n">
        <v>58</v>
      </c>
      <c r="N164" t="n">
        <v>43.02</v>
      </c>
      <c r="O164" t="n">
        <v>25491.3</v>
      </c>
      <c r="P164" t="n">
        <v>122.32</v>
      </c>
      <c r="Q164" t="n">
        <v>1324.31</v>
      </c>
      <c r="R164" t="n">
        <v>64.43000000000001</v>
      </c>
      <c r="S164" t="n">
        <v>27.17</v>
      </c>
      <c r="T164" t="n">
        <v>18601.11</v>
      </c>
      <c r="U164" t="n">
        <v>0.42</v>
      </c>
      <c r="V164" t="n">
        <v>0.86</v>
      </c>
      <c r="W164" t="n">
        <v>0.2</v>
      </c>
      <c r="X164" t="n">
        <v>1.19</v>
      </c>
      <c r="Y164" t="n">
        <v>1</v>
      </c>
      <c r="Z164" t="n">
        <v>10</v>
      </c>
    </row>
    <row r="165">
      <c r="A165" t="n">
        <v>3</v>
      </c>
      <c r="B165" t="n">
        <v>105</v>
      </c>
      <c r="C165" t="inlineStr">
        <is>
          <t xml:space="preserve">CONCLUIDO	</t>
        </is>
      </c>
      <c r="D165" t="n">
        <v>7.4456</v>
      </c>
      <c r="E165" t="n">
        <v>13.43</v>
      </c>
      <c r="F165" t="n">
        <v>8.84</v>
      </c>
      <c r="G165" t="n">
        <v>10.61</v>
      </c>
      <c r="H165" t="n">
        <v>0.15</v>
      </c>
      <c r="I165" t="n">
        <v>50</v>
      </c>
      <c r="J165" t="n">
        <v>205.18</v>
      </c>
      <c r="K165" t="n">
        <v>55.27</v>
      </c>
      <c r="L165" t="n">
        <v>1.75</v>
      </c>
      <c r="M165" t="n">
        <v>48</v>
      </c>
      <c r="N165" t="n">
        <v>43.16</v>
      </c>
      <c r="O165" t="n">
        <v>25540.22</v>
      </c>
      <c r="P165" t="n">
        <v>118.03</v>
      </c>
      <c r="Q165" t="n">
        <v>1324.28</v>
      </c>
      <c r="R165" t="n">
        <v>58.1</v>
      </c>
      <c r="S165" t="n">
        <v>27.17</v>
      </c>
      <c r="T165" t="n">
        <v>15489.94</v>
      </c>
      <c r="U165" t="n">
        <v>0.47</v>
      </c>
      <c r="V165" t="n">
        <v>0.88</v>
      </c>
      <c r="W165" t="n">
        <v>0.18</v>
      </c>
      <c r="X165" t="n">
        <v>0.98</v>
      </c>
      <c r="Y165" t="n">
        <v>1</v>
      </c>
      <c r="Z165" t="n">
        <v>10</v>
      </c>
    </row>
    <row r="166">
      <c r="A166" t="n">
        <v>4</v>
      </c>
      <c r="B166" t="n">
        <v>105</v>
      </c>
      <c r="C166" t="inlineStr">
        <is>
          <t xml:space="preserve">CONCLUIDO	</t>
        </is>
      </c>
      <c r="D166" t="n">
        <v>7.7409</v>
      </c>
      <c r="E166" t="n">
        <v>12.92</v>
      </c>
      <c r="F166" t="n">
        <v>8.65</v>
      </c>
      <c r="G166" t="n">
        <v>12.36</v>
      </c>
      <c r="H166" t="n">
        <v>0.17</v>
      </c>
      <c r="I166" t="n">
        <v>42</v>
      </c>
      <c r="J166" t="n">
        <v>205.58</v>
      </c>
      <c r="K166" t="n">
        <v>55.27</v>
      </c>
      <c r="L166" t="n">
        <v>2</v>
      </c>
      <c r="M166" t="n">
        <v>40</v>
      </c>
      <c r="N166" t="n">
        <v>43.31</v>
      </c>
      <c r="O166" t="n">
        <v>25589.2</v>
      </c>
      <c r="P166" t="n">
        <v>113.94</v>
      </c>
      <c r="Q166" t="n">
        <v>1324.06</v>
      </c>
      <c r="R166" t="n">
        <v>51.99</v>
      </c>
      <c r="S166" t="n">
        <v>27.17</v>
      </c>
      <c r="T166" t="n">
        <v>12472.93</v>
      </c>
      <c r="U166" t="n">
        <v>0.52</v>
      </c>
      <c r="V166" t="n">
        <v>0.9</v>
      </c>
      <c r="W166" t="n">
        <v>0.17</v>
      </c>
      <c r="X166" t="n">
        <v>0.8</v>
      </c>
      <c r="Y166" t="n">
        <v>1</v>
      </c>
      <c r="Z166" t="n">
        <v>10</v>
      </c>
    </row>
    <row r="167">
      <c r="A167" t="n">
        <v>5</v>
      </c>
      <c r="B167" t="n">
        <v>105</v>
      </c>
      <c r="C167" t="inlineStr">
        <is>
          <t xml:space="preserve">CONCLUIDO	</t>
        </is>
      </c>
      <c r="D167" t="n">
        <v>8.0296</v>
      </c>
      <c r="E167" t="n">
        <v>12.45</v>
      </c>
      <c r="F167" t="n">
        <v>8.43</v>
      </c>
      <c r="G167" t="n">
        <v>14.05</v>
      </c>
      <c r="H167" t="n">
        <v>0.19</v>
      </c>
      <c r="I167" t="n">
        <v>36</v>
      </c>
      <c r="J167" t="n">
        <v>205.98</v>
      </c>
      <c r="K167" t="n">
        <v>55.27</v>
      </c>
      <c r="L167" t="n">
        <v>2.25</v>
      </c>
      <c r="M167" t="n">
        <v>34</v>
      </c>
      <c r="N167" t="n">
        <v>43.46</v>
      </c>
      <c r="O167" t="n">
        <v>25638.22</v>
      </c>
      <c r="P167" t="n">
        <v>109.24</v>
      </c>
      <c r="Q167" t="n">
        <v>1324.11</v>
      </c>
      <c r="R167" t="n">
        <v>44.95</v>
      </c>
      <c r="S167" t="n">
        <v>27.17</v>
      </c>
      <c r="T167" t="n">
        <v>8984.9</v>
      </c>
      <c r="U167" t="n">
        <v>0.6</v>
      </c>
      <c r="V167" t="n">
        <v>0.93</v>
      </c>
      <c r="W167" t="n">
        <v>0.16</v>
      </c>
      <c r="X167" t="n">
        <v>0.58</v>
      </c>
      <c r="Y167" t="n">
        <v>1</v>
      </c>
      <c r="Z167" t="n">
        <v>10</v>
      </c>
    </row>
    <row r="168">
      <c r="A168" t="n">
        <v>6</v>
      </c>
      <c r="B168" t="n">
        <v>105</v>
      </c>
      <c r="C168" t="inlineStr">
        <is>
          <t xml:space="preserve">CONCLUIDO	</t>
        </is>
      </c>
      <c r="D168" t="n">
        <v>8.0436</v>
      </c>
      <c r="E168" t="n">
        <v>12.43</v>
      </c>
      <c r="F168" t="n">
        <v>8.529999999999999</v>
      </c>
      <c r="G168" t="n">
        <v>15.51</v>
      </c>
      <c r="H168" t="n">
        <v>0.22</v>
      </c>
      <c r="I168" t="n">
        <v>33</v>
      </c>
      <c r="J168" t="n">
        <v>206.38</v>
      </c>
      <c r="K168" t="n">
        <v>55.27</v>
      </c>
      <c r="L168" t="n">
        <v>2.5</v>
      </c>
      <c r="M168" t="n">
        <v>31</v>
      </c>
      <c r="N168" t="n">
        <v>43.6</v>
      </c>
      <c r="O168" t="n">
        <v>25687.3</v>
      </c>
      <c r="P168" t="n">
        <v>109.36</v>
      </c>
      <c r="Q168" t="n">
        <v>1324.1</v>
      </c>
      <c r="R168" t="n">
        <v>48.55</v>
      </c>
      <c r="S168" t="n">
        <v>27.17</v>
      </c>
      <c r="T168" t="n">
        <v>10798.95</v>
      </c>
      <c r="U168" t="n">
        <v>0.5600000000000001</v>
      </c>
      <c r="V168" t="n">
        <v>0.91</v>
      </c>
      <c r="W168" t="n">
        <v>0.16</v>
      </c>
      <c r="X168" t="n">
        <v>0.68</v>
      </c>
      <c r="Y168" t="n">
        <v>1</v>
      </c>
      <c r="Z168" t="n">
        <v>10</v>
      </c>
    </row>
    <row r="169">
      <c r="A169" t="n">
        <v>7</v>
      </c>
      <c r="B169" t="n">
        <v>105</v>
      </c>
      <c r="C169" t="inlineStr">
        <is>
          <t xml:space="preserve">CONCLUIDO	</t>
        </is>
      </c>
      <c r="D169" t="n">
        <v>8.2104</v>
      </c>
      <c r="E169" t="n">
        <v>12.18</v>
      </c>
      <c r="F169" t="n">
        <v>8.44</v>
      </c>
      <c r="G169" t="n">
        <v>17.46</v>
      </c>
      <c r="H169" t="n">
        <v>0.24</v>
      </c>
      <c r="I169" t="n">
        <v>29</v>
      </c>
      <c r="J169" t="n">
        <v>206.78</v>
      </c>
      <c r="K169" t="n">
        <v>55.27</v>
      </c>
      <c r="L169" t="n">
        <v>2.75</v>
      </c>
      <c r="M169" t="n">
        <v>27</v>
      </c>
      <c r="N169" t="n">
        <v>43.75</v>
      </c>
      <c r="O169" t="n">
        <v>25736.42</v>
      </c>
      <c r="P169" t="n">
        <v>106.43</v>
      </c>
      <c r="Q169" t="n">
        <v>1324.09</v>
      </c>
      <c r="R169" t="n">
        <v>45.58</v>
      </c>
      <c r="S169" t="n">
        <v>27.17</v>
      </c>
      <c r="T169" t="n">
        <v>9333.639999999999</v>
      </c>
      <c r="U169" t="n">
        <v>0.6</v>
      </c>
      <c r="V169" t="n">
        <v>0.92</v>
      </c>
      <c r="W169" t="n">
        <v>0.16</v>
      </c>
      <c r="X169" t="n">
        <v>0.59</v>
      </c>
      <c r="Y169" t="n">
        <v>1</v>
      </c>
      <c r="Z169" t="n">
        <v>10</v>
      </c>
    </row>
    <row r="170">
      <c r="A170" t="n">
        <v>8</v>
      </c>
      <c r="B170" t="n">
        <v>105</v>
      </c>
      <c r="C170" t="inlineStr">
        <is>
          <t xml:space="preserve">CONCLUIDO	</t>
        </is>
      </c>
      <c r="D170" t="n">
        <v>8.341100000000001</v>
      </c>
      <c r="E170" t="n">
        <v>11.99</v>
      </c>
      <c r="F170" t="n">
        <v>8.369999999999999</v>
      </c>
      <c r="G170" t="n">
        <v>19.31</v>
      </c>
      <c r="H170" t="n">
        <v>0.26</v>
      </c>
      <c r="I170" t="n">
        <v>26</v>
      </c>
      <c r="J170" t="n">
        <v>207.17</v>
      </c>
      <c r="K170" t="n">
        <v>55.27</v>
      </c>
      <c r="L170" t="n">
        <v>3</v>
      </c>
      <c r="M170" t="n">
        <v>24</v>
      </c>
      <c r="N170" t="n">
        <v>43.9</v>
      </c>
      <c r="O170" t="n">
        <v>25785.6</v>
      </c>
      <c r="P170" t="n">
        <v>104.04</v>
      </c>
      <c r="Q170" t="n">
        <v>1323.97</v>
      </c>
      <c r="R170" t="n">
        <v>43.36</v>
      </c>
      <c r="S170" t="n">
        <v>27.17</v>
      </c>
      <c r="T170" t="n">
        <v>8239.51</v>
      </c>
      <c r="U170" t="n">
        <v>0.63</v>
      </c>
      <c r="V170" t="n">
        <v>0.93</v>
      </c>
      <c r="W170" t="n">
        <v>0.15</v>
      </c>
      <c r="X170" t="n">
        <v>0.52</v>
      </c>
      <c r="Y170" t="n">
        <v>1</v>
      </c>
      <c r="Z170" t="n">
        <v>10</v>
      </c>
    </row>
    <row r="171">
      <c r="A171" t="n">
        <v>9</v>
      </c>
      <c r="B171" t="n">
        <v>105</v>
      </c>
      <c r="C171" t="inlineStr">
        <is>
          <t xml:space="preserve">CONCLUIDO	</t>
        </is>
      </c>
      <c r="D171" t="n">
        <v>8.4442</v>
      </c>
      <c r="E171" t="n">
        <v>11.84</v>
      </c>
      <c r="F171" t="n">
        <v>8.300000000000001</v>
      </c>
      <c r="G171" t="n">
        <v>20.76</v>
      </c>
      <c r="H171" t="n">
        <v>0.28</v>
      </c>
      <c r="I171" t="n">
        <v>24</v>
      </c>
      <c r="J171" t="n">
        <v>207.57</v>
      </c>
      <c r="K171" t="n">
        <v>55.27</v>
      </c>
      <c r="L171" t="n">
        <v>3.25</v>
      </c>
      <c r="M171" t="n">
        <v>22</v>
      </c>
      <c r="N171" t="n">
        <v>44.05</v>
      </c>
      <c r="O171" t="n">
        <v>25834.83</v>
      </c>
      <c r="P171" t="n">
        <v>101.46</v>
      </c>
      <c r="Q171" t="n">
        <v>1324</v>
      </c>
      <c r="R171" t="n">
        <v>41.33</v>
      </c>
      <c r="S171" t="n">
        <v>27.17</v>
      </c>
      <c r="T171" t="n">
        <v>7233.5</v>
      </c>
      <c r="U171" t="n">
        <v>0.66</v>
      </c>
      <c r="V171" t="n">
        <v>0.9399999999999999</v>
      </c>
      <c r="W171" t="n">
        <v>0.15</v>
      </c>
      <c r="X171" t="n">
        <v>0.45</v>
      </c>
      <c r="Y171" t="n">
        <v>1</v>
      </c>
      <c r="Z171" t="n">
        <v>10</v>
      </c>
    </row>
    <row r="172">
      <c r="A172" t="n">
        <v>10</v>
      </c>
      <c r="B172" t="n">
        <v>105</v>
      </c>
      <c r="C172" t="inlineStr">
        <is>
          <t xml:space="preserve">CONCLUIDO	</t>
        </is>
      </c>
      <c r="D172" t="n">
        <v>8.520300000000001</v>
      </c>
      <c r="E172" t="n">
        <v>11.74</v>
      </c>
      <c r="F172" t="n">
        <v>8.279999999999999</v>
      </c>
      <c r="G172" t="n">
        <v>22.58</v>
      </c>
      <c r="H172" t="n">
        <v>0.3</v>
      </c>
      <c r="I172" t="n">
        <v>22</v>
      </c>
      <c r="J172" t="n">
        <v>207.97</v>
      </c>
      <c r="K172" t="n">
        <v>55.27</v>
      </c>
      <c r="L172" t="n">
        <v>3.5</v>
      </c>
      <c r="M172" t="n">
        <v>20</v>
      </c>
      <c r="N172" t="n">
        <v>44.2</v>
      </c>
      <c r="O172" t="n">
        <v>25884.1</v>
      </c>
      <c r="P172" t="n">
        <v>99.48</v>
      </c>
      <c r="Q172" t="n">
        <v>1323.94</v>
      </c>
      <c r="R172" t="n">
        <v>40.56</v>
      </c>
      <c r="S172" t="n">
        <v>27.17</v>
      </c>
      <c r="T172" t="n">
        <v>6859.55</v>
      </c>
      <c r="U172" t="n">
        <v>0.67</v>
      </c>
      <c r="V172" t="n">
        <v>0.9399999999999999</v>
      </c>
      <c r="W172" t="n">
        <v>0.14</v>
      </c>
      <c r="X172" t="n">
        <v>0.43</v>
      </c>
      <c r="Y172" t="n">
        <v>1</v>
      </c>
      <c r="Z172" t="n">
        <v>10</v>
      </c>
    </row>
    <row r="173">
      <c r="A173" t="n">
        <v>11</v>
      </c>
      <c r="B173" t="n">
        <v>105</v>
      </c>
      <c r="C173" t="inlineStr">
        <is>
          <t xml:space="preserve">CONCLUIDO	</t>
        </is>
      </c>
      <c r="D173" t="n">
        <v>8.617800000000001</v>
      </c>
      <c r="E173" t="n">
        <v>11.6</v>
      </c>
      <c r="F173" t="n">
        <v>8.23</v>
      </c>
      <c r="G173" t="n">
        <v>24.68</v>
      </c>
      <c r="H173" t="n">
        <v>0.32</v>
      </c>
      <c r="I173" t="n">
        <v>20</v>
      </c>
      <c r="J173" t="n">
        <v>208.37</v>
      </c>
      <c r="K173" t="n">
        <v>55.27</v>
      </c>
      <c r="L173" t="n">
        <v>3.75</v>
      </c>
      <c r="M173" t="n">
        <v>18</v>
      </c>
      <c r="N173" t="n">
        <v>44.35</v>
      </c>
      <c r="O173" t="n">
        <v>25933.43</v>
      </c>
      <c r="P173" t="n">
        <v>96.8</v>
      </c>
      <c r="Q173" t="n">
        <v>1324.03</v>
      </c>
      <c r="R173" t="n">
        <v>38.95</v>
      </c>
      <c r="S173" t="n">
        <v>27.17</v>
      </c>
      <c r="T173" t="n">
        <v>6061.73</v>
      </c>
      <c r="U173" t="n">
        <v>0.7</v>
      </c>
      <c r="V173" t="n">
        <v>0.95</v>
      </c>
      <c r="W173" t="n">
        <v>0.14</v>
      </c>
      <c r="X173" t="n">
        <v>0.37</v>
      </c>
      <c r="Y173" t="n">
        <v>1</v>
      </c>
      <c r="Z173" t="n">
        <v>10</v>
      </c>
    </row>
    <row r="174">
      <c r="A174" t="n">
        <v>12</v>
      </c>
      <c r="B174" t="n">
        <v>105</v>
      </c>
      <c r="C174" t="inlineStr">
        <is>
          <t xml:space="preserve">CONCLUIDO	</t>
        </is>
      </c>
      <c r="D174" t="n">
        <v>8.7296</v>
      </c>
      <c r="E174" t="n">
        <v>11.46</v>
      </c>
      <c r="F174" t="n">
        <v>8.16</v>
      </c>
      <c r="G174" t="n">
        <v>27.2</v>
      </c>
      <c r="H174" t="n">
        <v>0.34</v>
      </c>
      <c r="I174" t="n">
        <v>18</v>
      </c>
      <c r="J174" t="n">
        <v>208.77</v>
      </c>
      <c r="K174" t="n">
        <v>55.27</v>
      </c>
      <c r="L174" t="n">
        <v>4</v>
      </c>
      <c r="M174" t="n">
        <v>16</v>
      </c>
      <c r="N174" t="n">
        <v>44.5</v>
      </c>
      <c r="O174" t="n">
        <v>25982.82</v>
      </c>
      <c r="P174" t="n">
        <v>93.73</v>
      </c>
      <c r="Q174" t="n">
        <v>1324.01</v>
      </c>
      <c r="R174" t="n">
        <v>37.07</v>
      </c>
      <c r="S174" t="n">
        <v>27.17</v>
      </c>
      <c r="T174" t="n">
        <v>5134.08</v>
      </c>
      <c r="U174" t="n">
        <v>0.73</v>
      </c>
      <c r="V174" t="n">
        <v>0.96</v>
      </c>
      <c r="W174" t="n">
        <v>0.13</v>
      </c>
      <c r="X174" t="n">
        <v>0.31</v>
      </c>
      <c r="Y174" t="n">
        <v>1</v>
      </c>
      <c r="Z174" t="n">
        <v>10</v>
      </c>
    </row>
    <row r="175">
      <c r="A175" t="n">
        <v>13</v>
      </c>
      <c r="B175" t="n">
        <v>105</v>
      </c>
      <c r="C175" t="inlineStr">
        <is>
          <t xml:space="preserve">CONCLUIDO	</t>
        </is>
      </c>
      <c r="D175" t="n">
        <v>8.7425</v>
      </c>
      <c r="E175" t="n">
        <v>11.44</v>
      </c>
      <c r="F175" t="n">
        <v>8.18</v>
      </c>
      <c r="G175" t="n">
        <v>28.89</v>
      </c>
      <c r="H175" t="n">
        <v>0.36</v>
      </c>
      <c r="I175" t="n">
        <v>17</v>
      </c>
      <c r="J175" t="n">
        <v>209.17</v>
      </c>
      <c r="K175" t="n">
        <v>55.27</v>
      </c>
      <c r="L175" t="n">
        <v>4.25</v>
      </c>
      <c r="M175" t="n">
        <v>15</v>
      </c>
      <c r="N175" t="n">
        <v>44.65</v>
      </c>
      <c r="O175" t="n">
        <v>26032.25</v>
      </c>
      <c r="P175" t="n">
        <v>92.70999999999999</v>
      </c>
      <c r="Q175" t="n">
        <v>1324.02</v>
      </c>
      <c r="R175" t="n">
        <v>37.69</v>
      </c>
      <c r="S175" t="n">
        <v>27.17</v>
      </c>
      <c r="T175" t="n">
        <v>5449.47</v>
      </c>
      <c r="U175" t="n">
        <v>0.72</v>
      </c>
      <c r="V175" t="n">
        <v>0.95</v>
      </c>
      <c r="W175" t="n">
        <v>0.13</v>
      </c>
      <c r="X175" t="n">
        <v>0.33</v>
      </c>
      <c r="Y175" t="n">
        <v>1</v>
      </c>
      <c r="Z175" t="n">
        <v>10</v>
      </c>
    </row>
    <row r="176">
      <c r="A176" t="n">
        <v>14</v>
      </c>
      <c r="B176" t="n">
        <v>105</v>
      </c>
      <c r="C176" t="inlineStr">
        <is>
          <t xml:space="preserve">CONCLUIDO	</t>
        </is>
      </c>
      <c r="D176" t="n">
        <v>8.787599999999999</v>
      </c>
      <c r="E176" t="n">
        <v>11.38</v>
      </c>
      <c r="F176" t="n">
        <v>8.17</v>
      </c>
      <c r="G176" t="n">
        <v>30.62</v>
      </c>
      <c r="H176" t="n">
        <v>0.38</v>
      </c>
      <c r="I176" t="n">
        <v>16</v>
      </c>
      <c r="J176" t="n">
        <v>209.58</v>
      </c>
      <c r="K176" t="n">
        <v>55.27</v>
      </c>
      <c r="L176" t="n">
        <v>4.5</v>
      </c>
      <c r="M176" t="n">
        <v>14</v>
      </c>
      <c r="N176" t="n">
        <v>44.8</v>
      </c>
      <c r="O176" t="n">
        <v>26081.73</v>
      </c>
      <c r="P176" t="n">
        <v>90.19</v>
      </c>
      <c r="Q176" t="n">
        <v>1324.14</v>
      </c>
      <c r="R176" t="n">
        <v>37.01</v>
      </c>
      <c r="S176" t="n">
        <v>27.17</v>
      </c>
      <c r="T176" t="n">
        <v>5111.19</v>
      </c>
      <c r="U176" t="n">
        <v>0.73</v>
      </c>
      <c r="V176" t="n">
        <v>0.96</v>
      </c>
      <c r="W176" t="n">
        <v>0.13</v>
      </c>
      <c r="X176" t="n">
        <v>0.31</v>
      </c>
      <c r="Y176" t="n">
        <v>1</v>
      </c>
      <c r="Z176" t="n">
        <v>10</v>
      </c>
    </row>
    <row r="177">
      <c r="A177" t="n">
        <v>15</v>
      </c>
      <c r="B177" t="n">
        <v>105</v>
      </c>
      <c r="C177" t="inlineStr">
        <is>
          <t xml:space="preserve">CONCLUIDO	</t>
        </is>
      </c>
      <c r="D177" t="n">
        <v>8.8376</v>
      </c>
      <c r="E177" t="n">
        <v>11.32</v>
      </c>
      <c r="F177" t="n">
        <v>8.140000000000001</v>
      </c>
      <c r="G177" t="n">
        <v>32.57</v>
      </c>
      <c r="H177" t="n">
        <v>0.4</v>
      </c>
      <c r="I177" t="n">
        <v>15</v>
      </c>
      <c r="J177" t="n">
        <v>209.98</v>
      </c>
      <c r="K177" t="n">
        <v>55.27</v>
      </c>
      <c r="L177" t="n">
        <v>4.75</v>
      </c>
      <c r="M177" t="n">
        <v>10</v>
      </c>
      <c r="N177" t="n">
        <v>44.95</v>
      </c>
      <c r="O177" t="n">
        <v>26131.27</v>
      </c>
      <c r="P177" t="n">
        <v>88.23999999999999</v>
      </c>
      <c r="Q177" t="n">
        <v>1323.98</v>
      </c>
      <c r="R177" t="n">
        <v>36.1</v>
      </c>
      <c r="S177" t="n">
        <v>27.17</v>
      </c>
      <c r="T177" t="n">
        <v>4663.43</v>
      </c>
      <c r="U177" t="n">
        <v>0.75</v>
      </c>
      <c r="V177" t="n">
        <v>0.96</v>
      </c>
      <c r="W177" t="n">
        <v>0.14</v>
      </c>
      <c r="X177" t="n">
        <v>0.29</v>
      </c>
      <c r="Y177" t="n">
        <v>1</v>
      </c>
      <c r="Z177" t="n">
        <v>10</v>
      </c>
    </row>
    <row r="178">
      <c r="A178" t="n">
        <v>16</v>
      </c>
      <c r="B178" t="n">
        <v>105</v>
      </c>
      <c r="C178" t="inlineStr">
        <is>
          <t xml:space="preserve">CONCLUIDO	</t>
        </is>
      </c>
      <c r="D178" t="n">
        <v>8.879200000000001</v>
      </c>
      <c r="E178" t="n">
        <v>11.26</v>
      </c>
      <c r="F178" t="n">
        <v>8.130000000000001</v>
      </c>
      <c r="G178" t="n">
        <v>34.84</v>
      </c>
      <c r="H178" t="n">
        <v>0.42</v>
      </c>
      <c r="I178" t="n">
        <v>14</v>
      </c>
      <c r="J178" t="n">
        <v>210.38</v>
      </c>
      <c r="K178" t="n">
        <v>55.27</v>
      </c>
      <c r="L178" t="n">
        <v>5</v>
      </c>
      <c r="M178" t="n">
        <v>4</v>
      </c>
      <c r="N178" t="n">
        <v>45.11</v>
      </c>
      <c r="O178" t="n">
        <v>26180.86</v>
      </c>
      <c r="P178" t="n">
        <v>87.12</v>
      </c>
      <c r="Q178" t="n">
        <v>1323.98</v>
      </c>
      <c r="R178" t="n">
        <v>35.55</v>
      </c>
      <c r="S178" t="n">
        <v>27.17</v>
      </c>
      <c r="T178" t="n">
        <v>4391.72</v>
      </c>
      <c r="U178" t="n">
        <v>0.76</v>
      </c>
      <c r="V178" t="n">
        <v>0.96</v>
      </c>
      <c r="W178" t="n">
        <v>0.14</v>
      </c>
      <c r="X178" t="n">
        <v>0.28</v>
      </c>
      <c r="Y178" t="n">
        <v>1</v>
      </c>
      <c r="Z178" t="n">
        <v>10</v>
      </c>
    </row>
    <row r="179">
      <c r="A179" t="n">
        <v>17</v>
      </c>
      <c r="B179" t="n">
        <v>105</v>
      </c>
      <c r="C179" t="inlineStr">
        <is>
          <t xml:space="preserve">CONCLUIDO	</t>
        </is>
      </c>
      <c r="D179" t="n">
        <v>8.8764</v>
      </c>
      <c r="E179" t="n">
        <v>11.27</v>
      </c>
      <c r="F179" t="n">
        <v>8.130000000000001</v>
      </c>
      <c r="G179" t="n">
        <v>34.86</v>
      </c>
      <c r="H179" t="n">
        <v>0.44</v>
      </c>
      <c r="I179" t="n">
        <v>14</v>
      </c>
      <c r="J179" t="n">
        <v>210.78</v>
      </c>
      <c r="K179" t="n">
        <v>55.27</v>
      </c>
      <c r="L179" t="n">
        <v>5.25</v>
      </c>
      <c r="M179" t="n">
        <v>1</v>
      </c>
      <c r="N179" t="n">
        <v>45.26</v>
      </c>
      <c r="O179" t="n">
        <v>26230.5</v>
      </c>
      <c r="P179" t="n">
        <v>87.03</v>
      </c>
      <c r="Q179" t="n">
        <v>1324.05</v>
      </c>
      <c r="R179" t="n">
        <v>35.59</v>
      </c>
      <c r="S179" t="n">
        <v>27.17</v>
      </c>
      <c r="T179" t="n">
        <v>4411.09</v>
      </c>
      <c r="U179" t="n">
        <v>0.76</v>
      </c>
      <c r="V179" t="n">
        <v>0.96</v>
      </c>
      <c r="W179" t="n">
        <v>0.14</v>
      </c>
      <c r="X179" t="n">
        <v>0.28</v>
      </c>
      <c r="Y179" t="n">
        <v>1</v>
      </c>
      <c r="Z179" t="n">
        <v>10</v>
      </c>
    </row>
    <row r="180">
      <c r="A180" t="n">
        <v>18</v>
      </c>
      <c r="B180" t="n">
        <v>105</v>
      </c>
      <c r="C180" t="inlineStr">
        <is>
          <t xml:space="preserve">CONCLUIDO	</t>
        </is>
      </c>
      <c r="D180" t="n">
        <v>8.8751</v>
      </c>
      <c r="E180" t="n">
        <v>11.27</v>
      </c>
      <c r="F180" t="n">
        <v>8.130000000000001</v>
      </c>
      <c r="G180" t="n">
        <v>34.86</v>
      </c>
      <c r="H180" t="n">
        <v>0.46</v>
      </c>
      <c r="I180" t="n">
        <v>14</v>
      </c>
      <c r="J180" t="n">
        <v>211.18</v>
      </c>
      <c r="K180" t="n">
        <v>55.27</v>
      </c>
      <c r="L180" t="n">
        <v>5.5</v>
      </c>
      <c r="M180" t="n">
        <v>0</v>
      </c>
      <c r="N180" t="n">
        <v>45.41</v>
      </c>
      <c r="O180" t="n">
        <v>26280.2</v>
      </c>
      <c r="P180" t="n">
        <v>87.19</v>
      </c>
      <c r="Q180" t="n">
        <v>1324.05</v>
      </c>
      <c r="R180" t="n">
        <v>35.58</v>
      </c>
      <c r="S180" t="n">
        <v>27.17</v>
      </c>
      <c r="T180" t="n">
        <v>4410.29</v>
      </c>
      <c r="U180" t="n">
        <v>0.76</v>
      </c>
      <c r="V180" t="n">
        <v>0.96</v>
      </c>
      <c r="W180" t="n">
        <v>0.15</v>
      </c>
      <c r="X180" t="n">
        <v>0.28</v>
      </c>
      <c r="Y180" t="n">
        <v>1</v>
      </c>
      <c r="Z180" t="n">
        <v>10</v>
      </c>
    </row>
    <row r="181">
      <c r="A181" t="n">
        <v>0</v>
      </c>
      <c r="B181" t="n">
        <v>60</v>
      </c>
      <c r="C181" t="inlineStr">
        <is>
          <t xml:space="preserve">CONCLUIDO	</t>
        </is>
      </c>
      <c r="D181" t="n">
        <v>7.7486</v>
      </c>
      <c r="E181" t="n">
        <v>12.91</v>
      </c>
      <c r="F181" t="n">
        <v>9.140000000000001</v>
      </c>
      <c r="G181" t="n">
        <v>8.57</v>
      </c>
      <c r="H181" t="n">
        <v>0.14</v>
      </c>
      <c r="I181" t="n">
        <v>64</v>
      </c>
      <c r="J181" t="n">
        <v>124.63</v>
      </c>
      <c r="K181" t="n">
        <v>45</v>
      </c>
      <c r="L181" t="n">
        <v>1</v>
      </c>
      <c r="M181" t="n">
        <v>62</v>
      </c>
      <c r="N181" t="n">
        <v>18.64</v>
      </c>
      <c r="O181" t="n">
        <v>15605.44</v>
      </c>
      <c r="P181" t="n">
        <v>87.15000000000001</v>
      </c>
      <c r="Q181" t="n">
        <v>1324.41</v>
      </c>
      <c r="R181" t="n">
        <v>67.09</v>
      </c>
      <c r="S181" t="n">
        <v>27.17</v>
      </c>
      <c r="T181" t="n">
        <v>19914.29</v>
      </c>
      <c r="U181" t="n">
        <v>0.4</v>
      </c>
      <c r="V181" t="n">
        <v>0.85</v>
      </c>
      <c r="W181" t="n">
        <v>0.21</v>
      </c>
      <c r="X181" t="n">
        <v>1.28</v>
      </c>
      <c r="Y181" t="n">
        <v>1</v>
      </c>
      <c r="Z181" t="n">
        <v>10</v>
      </c>
    </row>
    <row r="182">
      <c r="A182" t="n">
        <v>1</v>
      </c>
      <c r="B182" t="n">
        <v>60</v>
      </c>
      <c r="C182" t="inlineStr">
        <is>
          <t xml:space="preserve">CONCLUIDO	</t>
        </is>
      </c>
      <c r="D182" t="n">
        <v>8.228899999999999</v>
      </c>
      <c r="E182" t="n">
        <v>12.15</v>
      </c>
      <c r="F182" t="n">
        <v>8.789999999999999</v>
      </c>
      <c r="G182" t="n">
        <v>10.99</v>
      </c>
      <c r="H182" t="n">
        <v>0.18</v>
      </c>
      <c r="I182" t="n">
        <v>48</v>
      </c>
      <c r="J182" t="n">
        <v>124.96</v>
      </c>
      <c r="K182" t="n">
        <v>45</v>
      </c>
      <c r="L182" t="n">
        <v>1.25</v>
      </c>
      <c r="M182" t="n">
        <v>46</v>
      </c>
      <c r="N182" t="n">
        <v>18.71</v>
      </c>
      <c r="O182" t="n">
        <v>15645.96</v>
      </c>
      <c r="P182" t="n">
        <v>80.89</v>
      </c>
      <c r="Q182" t="n">
        <v>1324.03</v>
      </c>
      <c r="R182" t="n">
        <v>56.52</v>
      </c>
      <c r="S182" t="n">
        <v>27.17</v>
      </c>
      <c r="T182" t="n">
        <v>14706.14</v>
      </c>
      <c r="U182" t="n">
        <v>0.48</v>
      </c>
      <c r="V182" t="n">
        <v>0.89</v>
      </c>
      <c r="W182" t="n">
        <v>0.18</v>
      </c>
      <c r="X182" t="n">
        <v>0.9399999999999999</v>
      </c>
      <c r="Y182" t="n">
        <v>1</v>
      </c>
      <c r="Z182" t="n">
        <v>10</v>
      </c>
    </row>
    <row r="183">
      <c r="A183" t="n">
        <v>2</v>
      </c>
      <c r="B183" t="n">
        <v>60</v>
      </c>
      <c r="C183" t="inlineStr">
        <is>
          <t xml:space="preserve">CONCLUIDO	</t>
        </is>
      </c>
      <c r="D183" t="n">
        <v>8.6645</v>
      </c>
      <c r="E183" t="n">
        <v>11.54</v>
      </c>
      <c r="F183" t="n">
        <v>8.460000000000001</v>
      </c>
      <c r="G183" t="n">
        <v>13.72</v>
      </c>
      <c r="H183" t="n">
        <v>0.21</v>
      </c>
      <c r="I183" t="n">
        <v>37</v>
      </c>
      <c r="J183" t="n">
        <v>125.29</v>
      </c>
      <c r="K183" t="n">
        <v>45</v>
      </c>
      <c r="L183" t="n">
        <v>1.5</v>
      </c>
      <c r="M183" t="n">
        <v>35</v>
      </c>
      <c r="N183" t="n">
        <v>18.79</v>
      </c>
      <c r="O183" t="n">
        <v>15686.51</v>
      </c>
      <c r="P183" t="n">
        <v>74.40000000000001</v>
      </c>
      <c r="Q183" t="n">
        <v>1324.15</v>
      </c>
      <c r="R183" t="n">
        <v>45.93</v>
      </c>
      <c r="S183" t="n">
        <v>27.17</v>
      </c>
      <c r="T183" t="n">
        <v>9467.190000000001</v>
      </c>
      <c r="U183" t="n">
        <v>0.59</v>
      </c>
      <c r="V183" t="n">
        <v>0.92</v>
      </c>
      <c r="W183" t="n">
        <v>0.16</v>
      </c>
      <c r="X183" t="n">
        <v>0.61</v>
      </c>
      <c r="Y183" t="n">
        <v>1</v>
      </c>
      <c r="Z183" t="n">
        <v>10</v>
      </c>
    </row>
    <row r="184">
      <c r="A184" t="n">
        <v>3</v>
      </c>
      <c r="B184" t="n">
        <v>60</v>
      </c>
      <c r="C184" t="inlineStr">
        <is>
          <t xml:space="preserve">CONCLUIDO	</t>
        </is>
      </c>
      <c r="D184" t="n">
        <v>8.757400000000001</v>
      </c>
      <c r="E184" t="n">
        <v>11.42</v>
      </c>
      <c r="F184" t="n">
        <v>8.49</v>
      </c>
      <c r="G184" t="n">
        <v>16.44</v>
      </c>
      <c r="H184" t="n">
        <v>0.25</v>
      </c>
      <c r="I184" t="n">
        <v>31</v>
      </c>
      <c r="J184" t="n">
        <v>125.62</v>
      </c>
      <c r="K184" t="n">
        <v>45</v>
      </c>
      <c r="L184" t="n">
        <v>1.75</v>
      </c>
      <c r="M184" t="n">
        <v>29</v>
      </c>
      <c r="N184" t="n">
        <v>18.87</v>
      </c>
      <c r="O184" t="n">
        <v>15727.09</v>
      </c>
      <c r="P184" t="n">
        <v>72.34</v>
      </c>
      <c r="Q184" t="n">
        <v>1324.1</v>
      </c>
      <c r="R184" t="n">
        <v>47.24</v>
      </c>
      <c r="S184" t="n">
        <v>27.17</v>
      </c>
      <c r="T184" t="n">
        <v>10152.04</v>
      </c>
      <c r="U184" t="n">
        <v>0.58</v>
      </c>
      <c r="V184" t="n">
        <v>0.92</v>
      </c>
      <c r="W184" t="n">
        <v>0.16</v>
      </c>
      <c r="X184" t="n">
        <v>0.64</v>
      </c>
      <c r="Y184" t="n">
        <v>1</v>
      </c>
      <c r="Z184" t="n">
        <v>10</v>
      </c>
    </row>
    <row r="185">
      <c r="A185" t="n">
        <v>4</v>
      </c>
      <c r="B185" t="n">
        <v>60</v>
      </c>
      <c r="C185" t="inlineStr">
        <is>
          <t xml:space="preserve">CONCLUIDO	</t>
        </is>
      </c>
      <c r="D185" t="n">
        <v>8.954599999999999</v>
      </c>
      <c r="E185" t="n">
        <v>11.17</v>
      </c>
      <c r="F185" t="n">
        <v>8.369999999999999</v>
      </c>
      <c r="G185" t="n">
        <v>19.32</v>
      </c>
      <c r="H185" t="n">
        <v>0.28</v>
      </c>
      <c r="I185" t="n">
        <v>26</v>
      </c>
      <c r="J185" t="n">
        <v>125.95</v>
      </c>
      <c r="K185" t="n">
        <v>45</v>
      </c>
      <c r="L185" t="n">
        <v>2</v>
      </c>
      <c r="M185" t="n">
        <v>21</v>
      </c>
      <c r="N185" t="n">
        <v>18.95</v>
      </c>
      <c r="O185" t="n">
        <v>15767.7</v>
      </c>
      <c r="P185" t="n">
        <v>67.66</v>
      </c>
      <c r="Q185" t="n">
        <v>1324.11</v>
      </c>
      <c r="R185" t="n">
        <v>43.35</v>
      </c>
      <c r="S185" t="n">
        <v>27.17</v>
      </c>
      <c r="T185" t="n">
        <v>8231.040000000001</v>
      </c>
      <c r="U185" t="n">
        <v>0.63</v>
      </c>
      <c r="V185" t="n">
        <v>0.93</v>
      </c>
      <c r="W185" t="n">
        <v>0.15</v>
      </c>
      <c r="X185" t="n">
        <v>0.52</v>
      </c>
      <c r="Y185" t="n">
        <v>1</v>
      </c>
      <c r="Z185" t="n">
        <v>10</v>
      </c>
    </row>
    <row r="186">
      <c r="A186" t="n">
        <v>5</v>
      </c>
      <c r="B186" t="n">
        <v>60</v>
      </c>
      <c r="C186" t="inlineStr">
        <is>
          <t xml:space="preserve">CONCLUIDO	</t>
        </is>
      </c>
      <c r="D186" t="n">
        <v>9.005000000000001</v>
      </c>
      <c r="E186" t="n">
        <v>11.1</v>
      </c>
      <c r="F186" t="n">
        <v>8.359999999999999</v>
      </c>
      <c r="G186" t="n">
        <v>20.9</v>
      </c>
      <c r="H186" t="n">
        <v>0.31</v>
      </c>
      <c r="I186" t="n">
        <v>24</v>
      </c>
      <c r="J186" t="n">
        <v>126.28</v>
      </c>
      <c r="K186" t="n">
        <v>45</v>
      </c>
      <c r="L186" t="n">
        <v>2.25</v>
      </c>
      <c r="M186" t="n">
        <v>1</v>
      </c>
      <c r="N186" t="n">
        <v>19.03</v>
      </c>
      <c r="O186" t="n">
        <v>15808.34</v>
      </c>
      <c r="P186" t="n">
        <v>65.83</v>
      </c>
      <c r="Q186" t="n">
        <v>1324.09</v>
      </c>
      <c r="R186" t="n">
        <v>42.21</v>
      </c>
      <c r="S186" t="n">
        <v>27.17</v>
      </c>
      <c r="T186" t="n">
        <v>7675.01</v>
      </c>
      <c r="U186" t="n">
        <v>0.64</v>
      </c>
      <c r="V186" t="n">
        <v>0.93</v>
      </c>
      <c r="W186" t="n">
        <v>0.17</v>
      </c>
      <c r="X186" t="n">
        <v>0.51</v>
      </c>
      <c r="Y186" t="n">
        <v>1</v>
      </c>
      <c r="Z186" t="n">
        <v>10</v>
      </c>
    </row>
    <row r="187">
      <c r="A187" t="n">
        <v>6</v>
      </c>
      <c r="B187" t="n">
        <v>60</v>
      </c>
      <c r="C187" t="inlineStr">
        <is>
          <t xml:space="preserve">CONCLUIDO	</t>
        </is>
      </c>
      <c r="D187" t="n">
        <v>9.0036</v>
      </c>
      <c r="E187" t="n">
        <v>11.11</v>
      </c>
      <c r="F187" t="n">
        <v>8.359999999999999</v>
      </c>
      <c r="G187" t="n">
        <v>20.9</v>
      </c>
      <c r="H187" t="n">
        <v>0.35</v>
      </c>
      <c r="I187" t="n">
        <v>24</v>
      </c>
      <c r="J187" t="n">
        <v>126.61</v>
      </c>
      <c r="K187" t="n">
        <v>45</v>
      </c>
      <c r="L187" t="n">
        <v>2.5</v>
      </c>
      <c r="M187" t="n">
        <v>0</v>
      </c>
      <c r="N187" t="n">
        <v>19.11</v>
      </c>
      <c r="O187" t="n">
        <v>15849</v>
      </c>
      <c r="P187" t="n">
        <v>65.98</v>
      </c>
      <c r="Q187" t="n">
        <v>1324.07</v>
      </c>
      <c r="R187" t="n">
        <v>42.26</v>
      </c>
      <c r="S187" t="n">
        <v>27.17</v>
      </c>
      <c r="T187" t="n">
        <v>7700.37</v>
      </c>
      <c r="U187" t="n">
        <v>0.64</v>
      </c>
      <c r="V187" t="n">
        <v>0.93</v>
      </c>
      <c r="W187" t="n">
        <v>0.18</v>
      </c>
      <c r="X187" t="n">
        <v>0.51</v>
      </c>
      <c r="Y187" t="n">
        <v>1</v>
      </c>
      <c r="Z187" t="n">
        <v>10</v>
      </c>
    </row>
    <row r="188">
      <c r="A188" t="n">
        <v>0</v>
      </c>
      <c r="B188" t="n">
        <v>135</v>
      </c>
      <c r="C188" t="inlineStr">
        <is>
          <t xml:space="preserve">CONCLUIDO	</t>
        </is>
      </c>
      <c r="D188" t="n">
        <v>5.1028</v>
      </c>
      <c r="E188" t="n">
        <v>19.6</v>
      </c>
      <c r="F188" t="n">
        <v>10.42</v>
      </c>
      <c r="G188" t="n">
        <v>5</v>
      </c>
      <c r="H188" t="n">
        <v>0.07000000000000001</v>
      </c>
      <c r="I188" t="n">
        <v>125</v>
      </c>
      <c r="J188" t="n">
        <v>263.32</v>
      </c>
      <c r="K188" t="n">
        <v>59.89</v>
      </c>
      <c r="L188" t="n">
        <v>1</v>
      </c>
      <c r="M188" t="n">
        <v>123</v>
      </c>
      <c r="N188" t="n">
        <v>67.43000000000001</v>
      </c>
      <c r="O188" t="n">
        <v>32710.1</v>
      </c>
      <c r="P188" t="n">
        <v>172.18</v>
      </c>
      <c r="Q188" t="n">
        <v>1324.69</v>
      </c>
      <c r="R188" t="n">
        <v>107.52</v>
      </c>
      <c r="S188" t="n">
        <v>27.17</v>
      </c>
      <c r="T188" t="n">
        <v>39823.83</v>
      </c>
      <c r="U188" t="n">
        <v>0.25</v>
      </c>
      <c r="V188" t="n">
        <v>0.75</v>
      </c>
      <c r="W188" t="n">
        <v>0.31</v>
      </c>
      <c r="X188" t="n">
        <v>2.57</v>
      </c>
      <c r="Y188" t="n">
        <v>1</v>
      </c>
      <c r="Z188" t="n">
        <v>10</v>
      </c>
    </row>
    <row r="189">
      <c r="A189" t="n">
        <v>1</v>
      </c>
      <c r="B189" t="n">
        <v>135</v>
      </c>
      <c r="C189" t="inlineStr">
        <is>
          <t xml:space="preserve">CONCLUIDO	</t>
        </is>
      </c>
      <c r="D189" t="n">
        <v>5.7828</v>
      </c>
      <c r="E189" t="n">
        <v>17.29</v>
      </c>
      <c r="F189" t="n">
        <v>9.74</v>
      </c>
      <c r="G189" t="n">
        <v>6.28</v>
      </c>
      <c r="H189" t="n">
        <v>0.08</v>
      </c>
      <c r="I189" t="n">
        <v>93</v>
      </c>
      <c r="J189" t="n">
        <v>263.79</v>
      </c>
      <c r="K189" t="n">
        <v>59.89</v>
      </c>
      <c r="L189" t="n">
        <v>1.25</v>
      </c>
      <c r="M189" t="n">
        <v>91</v>
      </c>
      <c r="N189" t="n">
        <v>67.65000000000001</v>
      </c>
      <c r="O189" t="n">
        <v>32767.75</v>
      </c>
      <c r="P189" t="n">
        <v>159.59</v>
      </c>
      <c r="Q189" t="n">
        <v>1324.49</v>
      </c>
      <c r="R189" t="n">
        <v>86.12</v>
      </c>
      <c r="S189" t="n">
        <v>27.17</v>
      </c>
      <c r="T189" t="n">
        <v>29281.8</v>
      </c>
      <c r="U189" t="n">
        <v>0.32</v>
      </c>
      <c r="V189" t="n">
        <v>0.8</v>
      </c>
      <c r="W189" t="n">
        <v>0.26</v>
      </c>
      <c r="X189" t="n">
        <v>1.88</v>
      </c>
      <c r="Y189" t="n">
        <v>1</v>
      </c>
      <c r="Z189" t="n">
        <v>10</v>
      </c>
    </row>
    <row r="190">
      <c r="A190" t="n">
        <v>2</v>
      </c>
      <c r="B190" t="n">
        <v>135</v>
      </c>
      <c r="C190" t="inlineStr">
        <is>
          <t xml:space="preserve">CONCLUIDO	</t>
        </is>
      </c>
      <c r="D190" t="n">
        <v>6.2753</v>
      </c>
      <c r="E190" t="n">
        <v>15.94</v>
      </c>
      <c r="F190" t="n">
        <v>9.34</v>
      </c>
      <c r="G190" t="n">
        <v>7.57</v>
      </c>
      <c r="H190" t="n">
        <v>0.1</v>
      </c>
      <c r="I190" t="n">
        <v>74</v>
      </c>
      <c r="J190" t="n">
        <v>264.25</v>
      </c>
      <c r="K190" t="n">
        <v>59.89</v>
      </c>
      <c r="L190" t="n">
        <v>1.5</v>
      </c>
      <c r="M190" t="n">
        <v>72</v>
      </c>
      <c r="N190" t="n">
        <v>67.87</v>
      </c>
      <c r="O190" t="n">
        <v>32825.49</v>
      </c>
      <c r="P190" t="n">
        <v>151.94</v>
      </c>
      <c r="Q190" t="n">
        <v>1324.19</v>
      </c>
      <c r="R190" t="n">
        <v>73.54000000000001</v>
      </c>
      <c r="S190" t="n">
        <v>27.17</v>
      </c>
      <c r="T190" t="n">
        <v>23088.32</v>
      </c>
      <c r="U190" t="n">
        <v>0.37</v>
      </c>
      <c r="V190" t="n">
        <v>0.84</v>
      </c>
      <c r="W190" t="n">
        <v>0.23</v>
      </c>
      <c r="X190" t="n">
        <v>1.49</v>
      </c>
      <c r="Y190" t="n">
        <v>1</v>
      </c>
      <c r="Z190" t="n">
        <v>10</v>
      </c>
    </row>
    <row r="191">
      <c r="A191" t="n">
        <v>3</v>
      </c>
      <c r="B191" t="n">
        <v>135</v>
      </c>
      <c r="C191" t="inlineStr">
        <is>
          <t xml:space="preserve">CONCLUIDO	</t>
        </is>
      </c>
      <c r="D191" t="n">
        <v>6.6637</v>
      </c>
      <c r="E191" t="n">
        <v>15.01</v>
      </c>
      <c r="F191" t="n">
        <v>9.07</v>
      </c>
      <c r="G191" t="n">
        <v>8.92</v>
      </c>
      <c r="H191" t="n">
        <v>0.12</v>
      </c>
      <c r="I191" t="n">
        <v>61</v>
      </c>
      <c r="J191" t="n">
        <v>264.72</v>
      </c>
      <c r="K191" t="n">
        <v>59.89</v>
      </c>
      <c r="L191" t="n">
        <v>1.75</v>
      </c>
      <c r="M191" t="n">
        <v>59</v>
      </c>
      <c r="N191" t="n">
        <v>68.09</v>
      </c>
      <c r="O191" t="n">
        <v>32883.31</v>
      </c>
      <c r="P191" t="n">
        <v>146.36</v>
      </c>
      <c r="Q191" t="n">
        <v>1324.21</v>
      </c>
      <c r="R191" t="n">
        <v>65.12</v>
      </c>
      <c r="S191" t="n">
        <v>27.17</v>
      </c>
      <c r="T191" t="n">
        <v>18941.82</v>
      </c>
      <c r="U191" t="n">
        <v>0.42</v>
      </c>
      <c r="V191" t="n">
        <v>0.86</v>
      </c>
      <c r="W191" t="n">
        <v>0.21</v>
      </c>
      <c r="X191" t="n">
        <v>1.22</v>
      </c>
      <c r="Y191" t="n">
        <v>1</v>
      </c>
      <c r="Z191" t="n">
        <v>10</v>
      </c>
    </row>
    <row r="192">
      <c r="A192" t="n">
        <v>4</v>
      </c>
      <c r="B192" t="n">
        <v>135</v>
      </c>
      <c r="C192" t="inlineStr">
        <is>
          <t xml:space="preserve">CONCLUIDO	</t>
        </is>
      </c>
      <c r="D192" t="n">
        <v>6.9685</v>
      </c>
      <c r="E192" t="n">
        <v>14.35</v>
      </c>
      <c r="F192" t="n">
        <v>8.869999999999999</v>
      </c>
      <c r="G192" t="n">
        <v>10.23</v>
      </c>
      <c r="H192" t="n">
        <v>0.13</v>
      </c>
      <c r="I192" t="n">
        <v>52</v>
      </c>
      <c r="J192" t="n">
        <v>265.19</v>
      </c>
      <c r="K192" t="n">
        <v>59.89</v>
      </c>
      <c r="L192" t="n">
        <v>2</v>
      </c>
      <c r="M192" t="n">
        <v>50</v>
      </c>
      <c r="N192" t="n">
        <v>68.31</v>
      </c>
      <c r="O192" t="n">
        <v>32941.21</v>
      </c>
      <c r="P192" t="n">
        <v>142.01</v>
      </c>
      <c r="Q192" t="n">
        <v>1324.13</v>
      </c>
      <c r="R192" t="n">
        <v>58.92</v>
      </c>
      <c r="S192" t="n">
        <v>27.17</v>
      </c>
      <c r="T192" t="n">
        <v>15889.7</v>
      </c>
      <c r="U192" t="n">
        <v>0.46</v>
      </c>
      <c r="V192" t="n">
        <v>0.88</v>
      </c>
      <c r="W192" t="n">
        <v>0.19</v>
      </c>
      <c r="X192" t="n">
        <v>1.01</v>
      </c>
      <c r="Y192" t="n">
        <v>1</v>
      </c>
      <c r="Z192" t="n">
        <v>10</v>
      </c>
    </row>
    <row r="193">
      <c r="A193" t="n">
        <v>5</v>
      </c>
      <c r="B193" t="n">
        <v>135</v>
      </c>
      <c r="C193" t="inlineStr">
        <is>
          <t xml:space="preserve">CONCLUIDO	</t>
        </is>
      </c>
      <c r="D193" t="n">
        <v>7.1763</v>
      </c>
      <c r="E193" t="n">
        <v>13.93</v>
      </c>
      <c r="F193" t="n">
        <v>8.76</v>
      </c>
      <c r="G193" t="n">
        <v>11.42</v>
      </c>
      <c r="H193" t="n">
        <v>0.15</v>
      </c>
      <c r="I193" t="n">
        <v>46</v>
      </c>
      <c r="J193" t="n">
        <v>265.66</v>
      </c>
      <c r="K193" t="n">
        <v>59.89</v>
      </c>
      <c r="L193" t="n">
        <v>2.25</v>
      </c>
      <c r="M193" t="n">
        <v>44</v>
      </c>
      <c r="N193" t="n">
        <v>68.53</v>
      </c>
      <c r="O193" t="n">
        <v>32999.19</v>
      </c>
      <c r="P193" t="n">
        <v>139.21</v>
      </c>
      <c r="Q193" t="n">
        <v>1324.18</v>
      </c>
      <c r="R193" t="n">
        <v>55.27</v>
      </c>
      <c r="S193" t="n">
        <v>27.17</v>
      </c>
      <c r="T193" t="n">
        <v>14092.62</v>
      </c>
      <c r="U193" t="n">
        <v>0.49</v>
      </c>
      <c r="V193" t="n">
        <v>0.89</v>
      </c>
      <c r="W193" t="n">
        <v>0.18</v>
      </c>
      <c r="X193" t="n">
        <v>0.9</v>
      </c>
      <c r="Y193" t="n">
        <v>1</v>
      </c>
      <c r="Z193" t="n">
        <v>10</v>
      </c>
    </row>
    <row r="194">
      <c r="A194" t="n">
        <v>6</v>
      </c>
      <c r="B194" t="n">
        <v>135</v>
      </c>
      <c r="C194" t="inlineStr">
        <is>
          <t xml:space="preserve">CONCLUIDO	</t>
        </is>
      </c>
      <c r="D194" t="n">
        <v>7.4169</v>
      </c>
      <c r="E194" t="n">
        <v>13.48</v>
      </c>
      <c r="F194" t="n">
        <v>8.609999999999999</v>
      </c>
      <c r="G194" t="n">
        <v>12.91</v>
      </c>
      <c r="H194" t="n">
        <v>0.17</v>
      </c>
      <c r="I194" t="n">
        <v>40</v>
      </c>
      <c r="J194" t="n">
        <v>266.13</v>
      </c>
      <c r="K194" t="n">
        <v>59.89</v>
      </c>
      <c r="L194" t="n">
        <v>2.5</v>
      </c>
      <c r="M194" t="n">
        <v>38</v>
      </c>
      <c r="N194" t="n">
        <v>68.75</v>
      </c>
      <c r="O194" t="n">
        <v>33057.26</v>
      </c>
      <c r="P194" t="n">
        <v>135.66</v>
      </c>
      <c r="Q194" t="n">
        <v>1324.14</v>
      </c>
      <c r="R194" t="n">
        <v>50.52</v>
      </c>
      <c r="S194" t="n">
        <v>27.17</v>
      </c>
      <c r="T194" t="n">
        <v>11746.02</v>
      </c>
      <c r="U194" t="n">
        <v>0.54</v>
      </c>
      <c r="V194" t="n">
        <v>0.91</v>
      </c>
      <c r="W194" t="n">
        <v>0.17</v>
      </c>
      <c r="X194" t="n">
        <v>0.75</v>
      </c>
      <c r="Y194" t="n">
        <v>1</v>
      </c>
      <c r="Z194" t="n">
        <v>10</v>
      </c>
    </row>
    <row r="195">
      <c r="A195" t="n">
        <v>7</v>
      </c>
      <c r="B195" t="n">
        <v>135</v>
      </c>
      <c r="C195" t="inlineStr">
        <is>
          <t xml:space="preserve">CONCLUIDO	</t>
        </is>
      </c>
      <c r="D195" t="n">
        <v>7.6168</v>
      </c>
      <c r="E195" t="n">
        <v>13.13</v>
      </c>
      <c r="F195" t="n">
        <v>8.460000000000001</v>
      </c>
      <c r="G195" t="n">
        <v>14.09</v>
      </c>
      <c r="H195" t="n">
        <v>0.18</v>
      </c>
      <c r="I195" t="n">
        <v>36</v>
      </c>
      <c r="J195" t="n">
        <v>266.6</v>
      </c>
      <c r="K195" t="n">
        <v>59.89</v>
      </c>
      <c r="L195" t="n">
        <v>2.75</v>
      </c>
      <c r="M195" t="n">
        <v>34</v>
      </c>
      <c r="N195" t="n">
        <v>68.97</v>
      </c>
      <c r="O195" t="n">
        <v>33115.41</v>
      </c>
      <c r="P195" t="n">
        <v>131.82</v>
      </c>
      <c r="Q195" t="n">
        <v>1324.18</v>
      </c>
      <c r="R195" t="n">
        <v>45.96</v>
      </c>
      <c r="S195" t="n">
        <v>27.17</v>
      </c>
      <c r="T195" t="n">
        <v>9487.940000000001</v>
      </c>
      <c r="U195" t="n">
        <v>0.59</v>
      </c>
      <c r="V195" t="n">
        <v>0.92</v>
      </c>
      <c r="W195" t="n">
        <v>0.16</v>
      </c>
      <c r="X195" t="n">
        <v>0.6</v>
      </c>
      <c r="Y195" t="n">
        <v>1</v>
      </c>
      <c r="Z195" t="n">
        <v>10</v>
      </c>
    </row>
    <row r="196">
      <c r="A196" t="n">
        <v>8</v>
      </c>
      <c r="B196" t="n">
        <v>135</v>
      </c>
      <c r="C196" t="inlineStr">
        <is>
          <t xml:space="preserve">CONCLUIDO	</t>
        </is>
      </c>
      <c r="D196" t="n">
        <v>7.6321</v>
      </c>
      <c r="E196" t="n">
        <v>13.1</v>
      </c>
      <c r="F196" t="n">
        <v>8.58</v>
      </c>
      <c r="G196" t="n">
        <v>15.6</v>
      </c>
      <c r="H196" t="n">
        <v>0.2</v>
      </c>
      <c r="I196" t="n">
        <v>33</v>
      </c>
      <c r="J196" t="n">
        <v>267.08</v>
      </c>
      <c r="K196" t="n">
        <v>59.89</v>
      </c>
      <c r="L196" t="n">
        <v>3</v>
      </c>
      <c r="M196" t="n">
        <v>31</v>
      </c>
      <c r="N196" t="n">
        <v>69.19</v>
      </c>
      <c r="O196" t="n">
        <v>33173.65</v>
      </c>
      <c r="P196" t="n">
        <v>133.12</v>
      </c>
      <c r="Q196" t="n">
        <v>1324.14</v>
      </c>
      <c r="R196" t="n">
        <v>50.13</v>
      </c>
      <c r="S196" t="n">
        <v>27.17</v>
      </c>
      <c r="T196" t="n">
        <v>11588.53</v>
      </c>
      <c r="U196" t="n">
        <v>0.54</v>
      </c>
      <c r="V196" t="n">
        <v>0.91</v>
      </c>
      <c r="W196" t="n">
        <v>0.17</v>
      </c>
      <c r="X196" t="n">
        <v>0.73</v>
      </c>
      <c r="Y196" t="n">
        <v>1</v>
      </c>
      <c r="Z196" t="n">
        <v>10</v>
      </c>
    </row>
    <row r="197">
      <c r="A197" t="n">
        <v>9</v>
      </c>
      <c r="B197" t="n">
        <v>135</v>
      </c>
      <c r="C197" t="inlineStr">
        <is>
          <t xml:space="preserve">CONCLUIDO	</t>
        </is>
      </c>
      <c r="D197" t="n">
        <v>7.7954</v>
      </c>
      <c r="E197" t="n">
        <v>12.83</v>
      </c>
      <c r="F197" t="n">
        <v>8.460000000000001</v>
      </c>
      <c r="G197" t="n">
        <v>16.92</v>
      </c>
      <c r="H197" t="n">
        <v>0.22</v>
      </c>
      <c r="I197" t="n">
        <v>30</v>
      </c>
      <c r="J197" t="n">
        <v>267.55</v>
      </c>
      <c r="K197" t="n">
        <v>59.89</v>
      </c>
      <c r="L197" t="n">
        <v>3.25</v>
      </c>
      <c r="M197" t="n">
        <v>28</v>
      </c>
      <c r="N197" t="n">
        <v>69.41</v>
      </c>
      <c r="O197" t="n">
        <v>33231.97</v>
      </c>
      <c r="P197" t="n">
        <v>130.13</v>
      </c>
      <c r="Q197" t="n">
        <v>1324.03</v>
      </c>
      <c r="R197" t="n">
        <v>46.25</v>
      </c>
      <c r="S197" t="n">
        <v>27.17</v>
      </c>
      <c r="T197" t="n">
        <v>9663.68</v>
      </c>
      <c r="U197" t="n">
        <v>0.59</v>
      </c>
      <c r="V197" t="n">
        <v>0.92</v>
      </c>
      <c r="W197" t="n">
        <v>0.16</v>
      </c>
      <c r="X197" t="n">
        <v>0.6</v>
      </c>
      <c r="Y197" t="n">
        <v>1</v>
      </c>
      <c r="Z197" t="n">
        <v>10</v>
      </c>
    </row>
    <row r="198">
      <c r="A198" t="n">
        <v>10</v>
      </c>
      <c r="B198" t="n">
        <v>135</v>
      </c>
      <c r="C198" t="inlineStr">
        <is>
          <t xml:space="preserve">CONCLUIDO	</t>
        </is>
      </c>
      <c r="D198" t="n">
        <v>7.8868</v>
      </c>
      <c r="E198" t="n">
        <v>12.68</v>
      </c>
      <c r="F198" t="n">
        <v>8.41</v>
      </c>
      <c r="G198" t="n">
        <v>18.02</v>
      </c>
      <c r="H198" t="n">
        <v>0.23</v>
      </c>
      <c r="I198" t="n">
        <v>28</v>
      </c>
      <c r="J198" t="n">
        <v>268.02</v>
      </c>
      <c r="K198" t="n">
        <v>59.89</v>
      </c>
      <c r="L198" t="n">
        <v>3.5</v>
      </c>
      <c r="M198" t="n">
        <v>26</v>
      </c>
      <c r="N198" t="n">
        <v>69.64</v>
      </c>
      <c r="O198" t="n">
        <v>33290.38</v>
      </c>
      <c r="P198" t="n">
        <v>128.23</v>
      </c>
      <c r="Q198" t="n">
        <v>1323.98</v>
      </c>
      <c r="R198" t="n">
        <v>44.63</v>
      </c>
      <c r="S198" t="n">
        <v>27.17</v>
      </c>
      <c r="T198" t="n">
        <v>8863.27</v>
      </c>
      <c r="U198" t="n">
        <v>0.61</v>
      </c>
      <c r="V198" t="n">
        <v>0.93</v>
      </c>
      <c r="W198" t="n">
        <v>0.16</v>
      </c>
      <c r="X198" t="n">
        <v>0.5600000000000001</v>
      </c>
      <c r="Y198" t="n">
        <v>1</v>
      </c>
      <c r="Z198" t="n">
        <v>10</v>
      </c>
    </row>
    <row r="199">
      <c r="A199" t="n">
        <v>11</v>
      </c>
      <c r="B199" t="n">
        <v>135</v>
      </c>
      <c r="C199" t="inlineStr">
        <is>
          <t xml:space="preserve">CONCLUIDO	</t>
        </is>
      </c>
      <c r="D199" t="n">
        <v>8.029400000000001</v>
      </c>
      <c r="E199" t="n">
        <v>12.45</v>
      </c>
      <c r="F199" t="n">
        <v>8.34</v>
      </c>
      <c r="G199" t="n">
        <v>20.01</v>
      </c>
      <c r="H199" t="n">
        <v>0.25</v>
      </c>
      <c r="I199" t="n">
        <v>25</v>
      </c>
      <c r="J199" t="n">
        <v>268.5</v>
      </c>
      <c r="K199" t="n">
        <v>59.89</v>
      </c>
      <c r="L199" t="n">
        <v>3.75</v>
      </c>
      <c r="M199" t="n">
        <v>23</v>
      </c>
      <c r="N199" t="n">
        <v>69.86</v>
      </c>
      <c r="O199" t="n">
        <v>33348.87</v>
      </c>
      <c r="P199" t="n">
        <v>125.7</v>
      </c>
      <c r="Q199" t="n">
        <v>1324.01</v>
      </c>
      <c r="R199" t="n">
        <v>42.31</v>
      </c>
      <c r="S199" t="n">
        <v>27.17</v>
      </c>
      <c r="T199" t="n">
        <v>7717.62</v>
      </c>
      <c r="U199" t="n">
        <v>0.64</v>
      </c>
      <c r="V199" t="n">
        <v>0.9399999999999999</v>
      </c>
      <c r="W199" t="n">
        <v>0.15</v>
      </c>
      <c r="X199" t="n">
        <v>0.48</v>
      </c>
      <c r="Y199" t="n">
        <v>1</v>
      </c>
      <c r="Z199" t="n">
        <v>10</v>
      </c>
    </row>
    <row r="200">
      <c r="A200" t="n">
        <v>12</v>
      </c>
      <c r="B200" t="n">
        <v>135</v>
      </c>
      <c r="C200" t="inlineStr">
        <is>
          <t xml:space="preserve">CONCLUIDO	</t>
        </is>
      </c>
      <c r="D200" t="n">
        <v>8.075699999999999</v>
      </c>
      <c r="E200" t="n">
        <v>12.38</v>
      </c>
      <c r="F200" t="n">
        <v>8.32</v>
      </c>
      <c r="G200" t="n">
        <v>20.79</v>
      </c>
      <c r="H200" t="n">
        <v>0.26</v>
      </c>
      <c r="I200" t="n">
        <v>24</v>
      </c>
      <c r="J200" t="n">
        <v>268.97</v>
      </c>
      <c r="K200" t="n">
        <v>59.89</v>
      </c>
      <c r="L200" t="n">
        <v>4</v>
      </c>
      <c r="M200" t="n">
        <v>22</v>
      </c>
      <c r="N200" t="n">
        <v>70.09</v>
      </c>
      <c r="O200" t="n">
        <v>33407.45</v>
      </c>
      <c r="P200" t="n">
        <v>124.36</v>
      </c>
      <c r="Q200" t="n">
        <v>1324.09</v>
      </c>
      <c r="R200" t="n">
        <v>41.65</v>
      </c>
      <c r="S200" t="n">
        <v>27.17</v>
      </c>
      <c r="T200" t="n">
        <v>7392.92</v>
      </c>
      <c r="U200" t="n">
        <v>0.65</v>
      </c>
      <c r="V200" t="n">
        <v>0.9399999999999999</v>
      </c>
      <c r="W200" t="n">
        <v>0.15</v>
      </c>
      <c r="X200" t="n">
        <v>0.46</v>
      </c>
      <c r="Y200" t="n">
        <v>1</v>
      </c>
      <c r="Z200" t="n">
        <v>10</v>
      </c>
    </row>
    <row r="201">
      <c r="A201" t="n">
        <v>13</v>
      </c>
      <c r="B201" t="n">
        <v>135</v>
      </c>
      <c r="C201" t="inlineStr">
        <is>
          <t xml:space="preserve">CONCLUIDO	</t>
        </is>
      </c>
      <c r="D201" t="n">
        <v>8.1722</v>
      </c>
      <c r="E201" t="n">
        <v>12.24</v>
      </c>
      <c r="F201" t="n">
        <v>8.27</v>
      </c>
      <c r="G201" t="n">
        <v>22.56</v>
      </c>
      <c r="H201" t="n">
        <v>0.28</v>
      </c>
      <c r="I201" t="n">
        <v>22</v>
      </c>
      <c r="J201" t="n">
        <v>269.45</v>
      </c>
      <c r="K201" t="n">
        <v>59.89</v>
      </c>
      <c r="L201" t="n">
        <v>4.25</v>
      </c>
      <c r="M201" t="n">
        <v>20</v>
      </c>
      <c r="N201" t="n">
        <v>70.31</v>
      </c>
      <c r="O201" t="n">
        <v>33466.11</v>
      </c>
      <c r="P201" t="n">
        <v>122.53</v>
      </c>
      <c r="Q201" t="n">
        <v>1324.02</v>
      </c>
      <c r="R201" t="n">
        <v>40.36</v>
      </c>
      <c r="S201" t="n">
        <v>27.17</v>
      </c>
      <c r="T201" t="n">
        <v>6755.67</v>
      </c>
      <c r="U201" t="n">
        <v>0.67</v>
      </c>
      <c r="V201" t="n">
        <v>0.9399999999999999</v>
      </c>
      <c r="W201" t="n">
        <v>0.14</v>
      </c>
      <c r="X201" t="n">
        <v>0.42</v>
      </c>
      <c r="Y201" t="n">
        <v>1</v>
      </c>
      <c r="Z201" t="n">
        <v>10</v>
      </c>
    </row>
    <row r="202">
      <c r="A202" t="n">
        <v>14</v>
      </c>
      <c r="B202" t="n">
        <v>135</v>
      </c>
      <c r="C202" t="inlineStr">
        <is>
          <t xml:space="preserve">CONCLUIDO	</t>
        </is>
      </c>
      <c r="D202" t="n">
        <v>8.216699999999999</v>
      </c>
      <c r="E202" t="n">
        <v>12.17</v>
      </c>
      <c r="F202" t="n">
        <v>8.26</v>
      </c>
      <c r="G202" t="n">
        <v>23.59</v>
      </c>
      <c r="H202" t="n">
        <v>0.3</v>
      </c>
      <c r="I202" t="n">
        <v>21</v>
      </c>
      <c r="J202" t="n">
        <v>269.92</v>
      </c>
      <c r="K202" t="n">
        <v>59.89</v>
      </c>
      <c r="L202" t="n">
        <v>4.5</v>
      </c>
      <c r="M202" t="n">
        <v>19</v>
      </c>
      <c r="N202" t="n">
        <v>70.54000000000001</v>
      </c>
      <c r="O202" t="n">
        <v>33524.86</v>
      </c>
      <c r="P202" t="n">
        <v>121.04</v>
      </c>
      <c r="Q202" t="n">
        <v>1323.98</v>
      </c>
      <c r="R202" t="n">
        <v>39.82</v>
      </c>
      <c r="S202" t="n">
        <v>27.17</v>
      </c>
      <c r="T202" t="n">
        <v>6491.72</v>
      </c>
      <c r="U202" t="n">
        <v>0.68</v>
      </c>
      <c r="V202" t="n">
        <v>0.95</v>
      </c>
      <c r="W202" t="n">
        <v>0.14</v>
      </c>
      <c r="X202" t="n">
        <v>0.4</v>
      </c>
      <c r="Y202" t="n">
        <v>1</v>
      </c>
      <c r="Z202" t="n">
        <v>10</v>
      </c>
    </row>
    <row r="203">
      <c r="A203" t="n">
        <v>15</v>
      </c>
      <c r="B203" t="n">
        <v>135</v>
      </c>
      <c r="C203" t="inlineStr">
        <is>
          <t xml:space="preserve">CONCLUIDO	</t>
        </is>
      </c>
      <c r="D203" t="n">
        <v>8.3268</v>
      </c>
      <c r="E203" t="n">
        <v>12.01</v>
      </c>
      <c r="F203" t="n">
        <v>8.199999999999999</v>
      </c>
      <c r="G203" t="n">
        <v>25.88</v>
      </c>
      <c r="H203" t="n">
        <v>0.31</v>
      </c>
      <c r="I203" t="n">
        <v>19</v>
      </c>
      <c r="J203" t="n">
        <v>270.4</v>
      </c>
      <c r="K203" t="n">
        <v>59.89</v>
      </c>
      <c r="L203" t="n">
        <v>4.75</v>
      </c>
      <c r="M203" t="n">
        <v>17</v>
      </c>
      <c r="N203" t="n">
        <v>70.76000000000001</v>
      </c>
      <c r="O203" t="n">
        <v>33583.7</v>
      </c>
      <c r="P203" t="n">
        <v>118.86</v>
      </c>
      <c r="Q203" t="n">
        <v>1324.04</v>
      </c>
      <c r="R203" t="n">
        <v>37.68</v>
      </c>
      <c r="S203" t="n">
        <v>27.17</v>
      </c>
      <c r="T203" t="n">
        <v>5430.5</v>
      </c>
      <c r="U203" t="n">
        <v>0.72</v>
      </c>
      <c r="V203" t="n">
        <v>0.95</v>
      </c>
      <c r="W203" t="n">
        <v>0.14</v>
      </c>
      <c r="X203" t="n">
        <v>0.34</v>
      </c>
      <c r="Y203" t="n">
        <v>1</v>
      </c>
      <c r="Z203" t="n">
        <v>10</v>
      </c>
    </row>
    <row r="204">
      <c r="A204" t="n">
        <v>16</v>
      </c>
      <c r="B204" t="n">
        <v>135</v>
      </c>
      <c r="C204" t="inlineStr">
        <is>
          <t xml:space="preserve">CONCLUIDO	</t>
        </is>
      </c>
      <c r="D204" t="n">
        <v>8.3787</v>
      </c>
      <c r="E204" t="n">
        <v>11.94</v>
      </c>
      <c r="F204" t="n">
        <v>8.17</v>
      </c>
      <c r="G204" t="n">
        <v>27.24</v>
      </c>
      <c r="H204" t="n">
        <v>0.33</v>
      </c>
      <c r="I204" t="n">
        <v>18</v>
      </c>
      <c r="J204" t="n">
        <v>270.88</v>
      </c>
      <c r="K204" t="n">
        <v>59.89</v>
      </c>
      <c r="L204" t="n">
        <v>5</v>
      </c>
      <c r="M204" t="n">
        <v>16</v>
      </c>
      <c r="N204" t="n">
        <v>70.98999999999999</v>
      </c>
      <c r="O204" t="n">
        <v>33642.62</v>
      </c>
      <c r="P204" t="n">
        <v>116.87</v>
      </c>
      <c r="Q204" t="n">
        <v>1323.96</v>
      </c>
      <c r="R204" t="n">
        <v>37.43</v>
      </c>
      <c r="S204" t="n">
        <v>27.17</v>
      </c>
      <c r="T204" t="n">
        <v>5313.98</v>
      </c>
      <c r="U204" t="n">
        <v>0.73</v>
      </c>
      <c r="V204" t="n">
        <v>0.95</v>
      </c>
      <c r="W204" t="n">
        <v>0.13</v>
      </c>
      <c r="X204" t="n">
        <v>0.32</v>
      </c>
      <c r="Y204" t="n">
        <v>1</v>
      </c>
      <c r="Z204" t="n">
        <v>10</v>
      </c>
    </row>
    <row r="205">
      <c r="A205" t="n">
        <v>17</v>
      </c>
      <c r="B205" t="n">
        <v>135</v>
      </c>
      <c r="C205" t="inlineStr">
        <is>
          <t xml:space="preserve">CONCLUIDO	</t>
        </is>
      </c>
      <c r="D205" t="n">
        <v>8.392200000000001</v>
      </c>
      <c r="E205" t="n">
        <v>11.92</v>
      </c>
      <c r="F205" t="n">
        <v>8.199999999999999</v>
      </c>
      <c r="G205" t="n">
        <v>28.95</v>
      </c>
      <c r="H205" t="n">
        <v>0.34</v>
      </c>
      <c r="I205" t="n">
        <v>17</v>
      </c>
      <c r="J205" t="n">
        <v>271.36</v>
      </c>
      <c r="K205" t="n">
        <v>59.89</v>
      </c>
      <c r="L205" t="n">
        <v>5.25</v>
      </c>
      <c r="M205" t="n">
        <v>15</v>
      </c>
      <c r="N205" t="n">
        <v>71.22</v>
      </c>
      <c r="O205" t="n">
        <v>33701.64</v>
      </c>
      <c r="P205" t="n">
        <v>116.67</v>
      </c>
      <c r="Q205" t="n">
        <v>1324.07</v>
      </c>
      <c r="R205" t="n">
        <v>38.3</v>
      </c>
      <c r="S205" t="n">
        <v>27.17</v>
      </c>
      <c r="T205" t="n">
        <v>5754.14</v>
      </c>
      <c r="U205" t="n">
        <v>0.71</v>
      </c>
      <c r="V205" t="n">
        <v>0.95</v>
      </c>
      <c r="W205" t="n">
        <v>0.14</v>
      </c>
      <c r="X205" t="n">
        <v>0.35</v>
      </c>
      <c r="Y205" t="n">
        <v>1</v>
      </c>
      <c r="Z205" t="n">
        <v>10</v>
      </c>
    </row>
    <row r="206">
      <c r="A206" t="n">
        <v>18</v>
      </c>
      <c r="B206" t="n">
        <v>135</v>
      </c>
      <c r="C206" t="inlineStr">
        <is>
          <t xml:space="preserve">CONCLUIDO	</t>
        </is>
      </c>
      <c r="D206" t="n">
        <v>8.4549</v>
      </c>
      <c r="E206" t="n">
        <v>11.83</v>
      </c>
      <c r="F206" t="n">
        <v>8.17</v>
      </c>
      <c r="G206" t="n">
        <v>30.62</v>
      </c>
      <c r="H206" t="n">
        <v>0.36</v>
      </c>
      <c r="I206" t="n">
        <v>16</v>
      </c>
      <c r="J206" t="n">
        <v>271.84</v>
      </c>
      <c r="K206" t="n">
        <v>59.89</v>
      </c>
      <c r="L206" t="n">
        <v>5.5</v>
      </c>
      <c r="M206" t="n">
        <v>14</v>
      </c>
      <c r="N206" t="n">
        <v>71.45</v>
      </c>
      <c r="O206" t="n">
        <v>33760.74</v>
      </c>
      <c r="P206" t="n">
        <v>114.6</v>
      </c>
      <c r="Q206" t="n">
        <v>1323.94</v>
      </c>
      <c r="R206" t="n">
        <v>37.05</v>
      </c>
      <c r="S206" t="n">
        <v>27.17</v>
      </c>
      <c r="T206" t="n">
        <v>5131.61</v>
      </c>
      <c r="U206" t="n">
        <v>0.73</v>
      </c>
      <c r="V206" t="n">
        <v>0.96</v>
      </c>
      <c r="W206" t="n">
        <v>0.14</v>
      </c>
      <c r="X206" t="n">
        <v>0.31</v>
      </c>
      <c r="Y206" t="n">
        <v>1</v>
      </c>
      <c r="Z206" t="n">
        <v>10</v>
      </c>
    </row>
    <row r="207">
      <c r="A207" t="n">
        <v>19</v>
      </c>
      <c r="B207" t="n">
        <v>135</v>
      </c>
      <c r="C207" t="inlineStr">
        <is>
          <t xml:space="preserve">CONCLUIDO	</t>
        </is>
      </c>
      <c r="D207" t="n">
        <v>8.5124</v>
      </c>
      <c r="E207" t="n">
        <v>11.75</v>
      </c>
      <c r="F207" t="n">
        <v>8.140000000000001</v>
      </c>
      <c r="G207" t="n">
        <v>32.54</v>
      </c>
      <c r="H207" t="n">
        <v>0.38</v>
      </c>
      <c r="I207" t="n">
        <v>15</v>
      </c>
      <c r="J207" t="n">
        <v>272.32</v>
      </c>
      <c r="K207" t="n">
        <v>59.89</v>
      </c>
      <c r="L207" t="n">
        <v>5.75</v>
      </c>
      <c r="M207" t="n">
        <v>13</v>
      </c>
      <c r="N207" t="n">
        <v>71.68000000000001</v>
      </c>
      <c r="O207" t="n">
        <v>33820.05</v>
      </c>
      <c r="P207" t="n">
        <v>112.36</v>
      </c>
      <c r="Q207" t="n">
        <v>1324.01</v>
      </c>
      <c r="R207" t="n">
        <v>36.09</v>
      </c>
      <c r="S207" t="n">
        <v>27.17</v>
      </c>
      <c r="T207" t="n">
        <v>4658.29</v>
      </c>
      <c r="U207" t="n">
        <v>0.75</v>
      </c>
      <c r="V207" t="n">
        <v>0.96</v>
      </c>
      <c r="W207" t="n">
        <v>0.13</v>
      </c>
      <c r="X207" t="n">
        <v>0.28</v>
      </c>
      <c r="Y207" t="n">
        <v>1</v>
      </c>
      <c r="Z207" t="n">
        <v>10</v>
      </c>
    </row>
    <row r="208">
      <c r="A208" t="n">
        <v>20</v>
      </c>
      <c r="B208" t="n">
        <v>135</v>
      </c>
      <c r="C208" t="inlineStr">
        <is>
          <t xml:space="preserve">CONCLUIDO	</t>
        </is>
      </c>
      <c r="D208" t="n">
        <v>8.5098</v>
      </c>
      <c r="E208" t="n">
        <v>11.75</v>
      </c>
      <c r="F208" t="n">
        <v>8.140000000000001</v>
      </c>
      <c r="G208" t="n">
        <v>32.56</v>
      </c>
      <c r="H208" t="n">
        <v>0.39</v>
      </c>
      <c r="I208" t="n">
        <v>15</v>
      </c>
      <c r="J208" t="n">
        <v>272.8</v>
      </c>
      <c r="K208" t="n">
        <v>59.89</v>
      </c>
      <c r="L208" t="n">
        <v>6</v>
      </c>
      <c r="M208" t="n">
        <v>13</v>
      </c>
      <c r="N208" t="n">
        <v>71.91</v>
      </c>
      <c r="O208" t="n">
        <v>33879.33</v>
      </c>
      <c r="P208" t="n">
        <v>111.79</v>
      </c>
      <c r="Q208" t="n">
        <v>1323.94</v>
      </c>
      <c r="R208" t="n">
        <v>36.22</v>
      </c>
      <c r="S208" t="n">
        <v>27.17</v>
      </c>
      <c r="T208" t="n">
        <v>4721.63</v>
      </c>
      <c r="U208" t="n">
        <v>0.75</v>
      </c>
      <c r="V208" t="n">
        <v>0.96</v>
      </c>
      <c r="W208" t="n">
        <v>0.13</v>
      </c>
      <c r="X208" t="n">
        <v>0.29</v>
      </c>
      <c r="Y208" t="n">
        <v>1</v>
      </c>
      <c r="Z208" t="n">
        <v>10</v>
      </c>
    </row>
    <row r="209">
      <c r="A209" t="n">
        <v>21</v>
      </c>
      <c r="B209" t="n">
        <v>135</v>
      </c>
      <c r="C209" t="inlineStr">
        <is>
          <t xml:space="preserve">CONCLUIDO	</t>
        </is>
      </c>
      <c r="D209" t="n">
        <v>8.566700000000001</v>
      </c>
      <c r="E209" t="n">
        <v>11.67</v>
      </c>
      <c r="F209" t="n">
        <v>8.109999999999999</v>
      </c>
      <c r="G209" t="n">
        <v>34.77</v>
      </c>
      <c r="H209" t="n">
        <v>0.41</v>
      </c>
      <c r="I209" t="n">
        <v>14</v>
      </c>
      <c r="J209" t="n">
        <v>273.28</v>
      </c>
      <c r="K209" t="n">
        <v>59.89</v>
      </c>
      <c r="L209" t="n">
        <v>6.25</v>
      </c>
      <c r="M209" t="n">
        <v>12</v>
      </c>
      <c r="N209" t="n">
        <v>72.14</v>
      </c>
      <c r="O209" t="n">
        <v>33938.7</v>
      </c>
      <c r="P209" t="n">
        <v>110.12</v>
      </c>
      <c r="Q209" t="n">
        <v>1323.94</v>
      </c>
      <c r="R209" t="n">
        <v>35.31</v>
      </c>
      <c r="S209" t="n">
        <v>27.17</v>
      </c>
      <c r="T209" t="n">
        <v>4272.77</v>
      </c>
      <c r="U209" t="n">
        <v>0.77</v>
      </c>
      <c r="V209" t="n">
        <v>0.96</v>
      </c>
      <c r="W209" t="n">
        <v>0.13</v>
      </c>
      <c r="X209" t="n">
        <v>0.26</v>
      </c>
      <c r="Y209" t="n">
        <v>1</v>
      </c>
      <c r="Z209" t="n">
        <v>10</v>
      </c>
    </row>
    <row r="210">
      <c r="A210" t="n">
        <v>22</v>
      </c>
      <c r="B210" t="n">
        <v>135</v>
      </c>
      <c r="C210" t="inlineStr">
        <is>
          <t xml:space="preserve">CONCLUIDO	</t>
        </is>
      </c>
      <c r="D210" t="n">
        <v>8.6279</v>
      </c>
      <c r="E210" t="n">
        <v>11.59</v>
      </c>
      <c r="F210" t="n">
        <v>8.08</v>
      </c>
      <c r="G210" t="n">
        <v>37.29</v>
      </c>
      <c r="H210" t="n">
        <v>0.42</v>
      </c>
      <c r="I210" t="n">
        <v>13</v>
      </c>
      <c r="J210" t="n">
        <v>273.76</v>
      </c>
      <c r="K210" t="n">
        <v>59.89</v>
      </c>
      <c r="L210" t="n">
        <v>6.5</v>
      </c>
      <c r="M210" t="n">
        <v>11</v>
      </c>
      <c r="N210" t="n">
        <v>72.37</v>
      </c>
      <c r="O210" t="n">
        <v>33998.16</v>
      </c>
      <c r="P210" t="n">
        <v>107.9</v>
      </c>
      <c r="Q210" t="n">
        <v>1324.02</v>
      </c>
      <c r="R210" t="n">
        <v>34.26</v>
      </c>
      <c r="S210" t="n">
        <v>27.17</v>
      </c>
      <c r="T210" t="n">
        <v>3755.16</v>
      </c>
      <c r="U210" t="n">
        <v>0.79</v>
      </c>
      <c r="V210" t="n">
        <v>0.97</v>
      </c>
      <c r="W210" t="n">
        <v>0.13</v>
      </c>
      <c r="X210" t="n">
        <v>0.23</v>
      </c>
      <c r="Y210" t="n">
        <v>1</v>
      </c>
      <c r="Z210" t="n">
        <v>10</v>
      </c>
    </row>
    <row r="211">
      <c r="A211" t="n">
        <v>23</v>
      </c>
      <c r="B211" t="n">
        <v>135</v>
      </c>
      <c r="C211" t="inlineStr">
        <is>
          <t xml:space="preserve">CONCLUIDO	</t>
        </is>
      </c>
      <c r="D211" t="n">
        <v>8.629799999999999</v>
      </c>
      <c r="E211" t="n">
        <v>11.59</v>
      </c>
      <c r="F211" t="n">
        <v>8.08</v>
      </c>
      <c r="G211" t="n">
        <v>37.28</v>
      </c>
      <c r="H211" t="n">
        <v>0.44</v>
      </c>
      <c r="I211" t="n">
        <v>13</v>
      </c>
      <c r="J211" t="n">
        <v>274.24</v>
      </c>
      <c r="K211" t="n">
        <v>59.89</v>
      </c>
      <c r="L211" t="n">
        <v>6.75</v>
      </c>
      <c r="M211" t="n">
        <v>11</v>
      </c>
      <c r="N211" t="n">
        <v>72.61</v>
      </c>
      <c r="O211" t="n">
        <v>34057.71</v>
      </c>
      <c r="P211" t="n">
        <v>105.46</v>
      </c>
      <c r="Q211" t="n">
        <v>1323.99</v>
      </c>
      <c r="R211" t="n">
        <v>34.38</v>
      </c>
      <c r="S211" t="n">
        <v>27.17</v>
      </c>
      <c r="T211" t="n">
        <v>3814.43</v>
      </c>
      <c r="U211" t="n">
        <v>0.79</v>
      </c>
      <c r="V211" t="n">
        <v>0.97</v>
      </c>
      <c r="W211" t="n">
        <v>0.12</v>
      </c>
      <c r="X211" t="n">
        <v>0.22</v>
      </c>
      <c r="Y211" t="n">
        <v>1</v>
      </c>
      <c r="Z211" t="n">
        <v>10</v>
      </c>
    </row>
    <row r="212">
      <c r="A212" t="n">
        <v>24</v>
      </c>
      <c r="B212" t="n">
        <v>135</v>
      </c>
      <c r="C212" t="inlineStr">
        <is>
          <t xml:space="preserve">CONCLUIDO	</t>
        </is>
      </c>
      <c r="D212" t="n">
        <v>8.6553</v>
      </c>
      <c r="E212" t="n">
        <v>11.55</v>
      </c>
      <c r="F212" t="n">
        <v>8.09</v>
      </c>
      <c r="G212" t="n">
        <v>40.47</v>
      </c>
      <c r="H212" t="n">
        <v>0.45</v>
      </c>
      <c r="I212" t="n">
        <v>12</v>
      </c>
      <c r="J212" t="n">
        <v>274.73</v>
      </c>
      <c r="K212" t="n">
        <v>59.89</v>
      </c>
      <c r="L212" t="n">
        <v>7</v>
      </c>
      <c r="M212" t="n">
        <v>10</v>
      </c>
      <c r="N212" t="n">
        <v>72.84</v>
      </c>
      <c r="O212" t="n">
        <v>34117.35</v>
      </c>
      <c r="P212" t="n">
        <v>104.94</v>
      </c>
      <c r="Q212" t="n">
        <v>1323.94</v>
      </c>
      <c r="R212" t="n">
        <v>34.83</v>
      </c>
      <c r="S212" t="n">
        <v>27.17</v>
      </c>
      <c r="T212" t="n">
        <v>4042.42</v>
      </c>
      <c r="U212" t="n">
        <v>0.78</v>
      </c>
      <c r="V212" t="n">
        <v>0.96</v>
      </c>
      <c r="W212" t="n">
        <v>0.13</v>
      </c>
      <c r="X212" t="n">
        <v>0.24</v>
      </c>
      <c r="Y212" t="n">
        <v>1</v>
      </c>
      <c r="Z212" t="n">
        <v>10</v>
      </c>
    </row>
    <row r="213">
      <c r="A213" t="n">
        <v>25</v>
      </c>
      <c r="B213" t="n">
        <v>135</v>
      </c>
      <c r="C213" t="inlineStr">
        <is>
          <t xml:space="preserve">CONCLUIDO	</t>
        </is>
      </c>
      <c r="D213" t="n">
        <v>8.661099999999999</v>
      </c>
      <c r="E213" t="n">
        <v>11.55</v>
      </c>
      <c r="F213" t="n">
        <v>8.09</v>
      </c>
      <c r="G213" t="n">
        <v>40.43</v>
      </c>
      <c r="H213" t="n">
        <v>0.47</v>
      </c>
      <c r="I213" t="n">
        <v>12</v>
      </c>
      <c r="J213" t="n">
        <v>275.21</v>
      </c>
      <c r="K213" t="n">
        <v>59.89</v>
      </c>
      <c r="L213" t="n">
        <v>7.25</v>
      </c>
      <c r="M213" t="n">
        <v>8</v>
      </c>
      <c r="N213" t="n">
        <v>73.08</v>
      </c>
      <c r="O213" t="n">
        <v>34177.09</v>
      </c>
      <c r="P213" t="n">
        <v>102.91</v>
      </c>
      <c r="Q213" t="n">
        <v>1324</v>
      </c>
      <c r="R213" t="n">
        <v>34.54</v>
      </c>
      <c r="S213" t="n">
        <v>27.17</v>
      </c>
      <c r="T213" t="n">
        <v>3896.33</v>
      </c>
      <c r="U213" t="n">
        <v>0.79</v>
      </c>
      <c r="V213" t="n">
        <v>0.97</v>
      </c>
      <c r="W213" t="n">
        <v>0.13</v>
      </c>
      <c r="X213" t="n">
        <v>0.23</v>
      </c>
      <c r="Y213" t="n">
        <v>1</v>
      </c>
      <c r="Z213" t="n">
        <v>10</v>
      </c>
    </row>
    <row r="214">
      <c r="A214" t="n">
        <v>26</v>
      </c>
      <c r="B214" t="n">
        <v>135</v>
      </c>
      <c r="C214" t="inlineStr">
        <is>
          <t xml:space="preserve">CONCLUIDO	</t>
        </is>
      </c>
      <c r="D214" t="n">
        <v>8.715199999999999</v>
      </c>
      <c r="E214" t="n">
        <v>11.47</v>
      </c>
      <c r="F214" t="n">
        <v>8.06</v>
      </c>
      <c r="G214" t="n">
        <v>43.99</v>
      </c>
      <c r="H214" t="n">
        <v>0.48</v>
      </c>
      <c r="I214" t="n">
        <v>11</v>
      </c>
      <c r="J214" t="n">
        <v>275.7</v>
      </c>
      <c r="K214" t="n">
        <v>59.89</v>
      </c>
      <c r="L214" t="n">
        <v>7.5</v>
      </c>
      <c r="M214" t="n">
        <v>1</v>
      </c>
      <c r="N214" t="n">
        <v>73.31</v>
      </c>
      <c r="O214" t="n">
        <v>34236.91</v>
      </c>
      <c r="P214" t="n">
        <v>101.97</v>
      </c>
      <c r="Q214" t="n">
        <v>1324.01</v>
      </c>
      <c r="R214" t="n">
        <v>33.55</v>
      </c>
      <c r="S214" t="n">
        <v>27.17</v>
      </c>
      <c r="T214" t="n">
        <v>3409.94</v>
      </c>
      <c r="U214" t="n">
        <v>0.8100000000000001</v>
      </c>
      <c r="V214" t="n">
        <v>0.97</v>
      </c>
      <c r="W214" t="n">
        <v>0.14</v>
      </c>
      <c r="X214" t="n">
        <v>0.21</v>
      </c>
      <c r="Y214" t="n">
        <v>1</v>
      </c>
      <c r="Z214" t="n">
        <v>10</v>
      </c>
    </row>
    <row r="215">
      <c r="A215" t="n">
        <v>27</v>
      </c>
      <c r="B215" t="n">
        <v>135</v>
      </c>
      <c r="C215" t="inlineStr">
        <is>
          <t xml:space="preserve">CONCLUIDO	</t>
        </is>
      </c>
      <c r="D215" t="n">
        <v>8.714399999999999</v>
      </c>
      <c r="E215" t="n">
        <v>11.48</v>
      </c>
      <c r="F215" t="n">
        <v>8.07</v>
      </c>
      <c r="G215" t="n">
        <v>44</v>
      </c>
      <c r="H215" t="n">
        <v>0.5</v>
      </c>
      <c r="I215" t="n">
        <v>11</v>
      </c>
      <c r="J215" t="n">
        <v>276.18</v>
      </c>
      <c r="K215" t="n">
        <v>59.89</v>
      </c>
      <c r="L215" t="n">
        <v>7.75</v>
      </c>
      <c r="M215" t="n">
        <v>1</v>
      </c>
      <c r="N215" t="n">
        <v>73.55</v>
      </c>
      <c r="O215" t="n">
        <v>34296.82</v>
      </c>
      <c r="P215" t="n">
        <v>102.06</v>
      </c>
      <c r="Q215" t="n">
        <v>1324.01</v>
      </c>
      <c r="R215" t="n">
        <v>33.65</v>
      </c>
      <c r="S215" t="n">
        <v>27.17</v>
      </c>
      <c r="T215" t="n">
        <v>3456.69</v>
      </c>
      <c r="U215" t="n">
        <v>0.8100000000000001</v>
      </c>
      <c r="V215" t="n">
        <v>0.97</v>
      </c>
      <c r="W215" t="n">
        <v>0.13</v>
      </c>
      <c r="X215" t="n">
        <v>0.21</v>
      </c>
      <c r="Y215" t="n">
        <v>1</v>
      </c>
      <c r="Z215" t="n">
        <v>10</v>
      </c>
    </row>
    <row r="216">
      <c r="A216" t="n">
        <v>28</v>
      </c>
      <c r="B216" t="n">
        <v>135</v>
      </c>
      <c r="C216" t="inlineStr">
        <is>
          <t xml:space="preserve">CONCLUIDO	</t>
        </is>
      </c>
      <c r="D216" t="n">
        <v>8.7125</v>
      </c>
      <c r="E216" t="n">
        <v>11.48</v>
      </c>
      <c r="F216" t="n">
        <v>8.07</v>
      </c>
      <c r="G216" t="n">
        <v>44.01</v>
      </c>
      <c r="H216" t="n">
        <v>0.51</v>
      </c>
      <c r="I216" t="n">
        <v>11</v>
      </c>
      <c r="J216" t="n">
        <v>276.67</v>
      </c>
      <c r="K216" t="n">
        <v>59.89</v>
      </c>
      <c r="L216" t="n">
        <v>8</v>
      </c>
      <c r="M216" t="n">
        <v>0</v>
      </c>
      <c r="N216" t="n">
        <v>73.78</v>
      </c>
      <c r="O216" t="n">
        <v>34356.83</v>
      </c>
      <c r="P216" t="n">
        <v>102.28</v>
      </c>
      <c r="Q216" t="n">
        <v>1324.01</v>
      </c>
      <c r="R216" t="n">
        <v>33.67</v>
      </c>
      <c r="S216" t="n">
        <v>27.17</v>
      </c>
      <c r="T216" t="n">
        <v>3468.09</v>
      </c>
      <c r="U216" t="n">
        <v>0.8100000000000001</v>
      </c>
      <c r="V216" t="n">
        <v>0.97</v>
      </c>
      <c r="W216" t="n">
        <v>0.14</v>
      </c>
      <c r="X216" t="n">
        <v>0.22</v>
      </c>
      <c r="Y216" t="n">
        <v>1</v>
      </c>
      <c r="Z216" t="n">
        <v>10</v>
      </c>
    </row>
    <row r="217">
      <c r="A217" t="n">
        <v>0</v>
      </c>
      <c r="B217" t="n">
        <v>80</v>
      </c>
      <c r="C217" t="inlineStr">
        <is>
          <t xml:space="preserve">CONCLUIDO	</t>
        </is>
      </c>
      <c r="D217" t="n">
        <v>6.9622</v>
      </c>
      <c r="E217" t="n">
        <v>14.36</v>
      </c>
      <c r="F217" t="n">
        <v>9.460000000000001</v>
      </c>
      <c r="G217" t="n">
        <v>7.1</v>
      </c>
      <c r="H217" t="n">
        <v>0.11</v>
      </c>
      <c r="I217" t="n">
        <v>80</v>
      </c>
      <c r="J217" t="n">
        <v>159.12</v>
      </c>
      <c r="K217" t="n">
        <v>50.28</v>
      </c>
      <c r="L217" t="n">
        <v>1</v>
      </c>
      <c r="M217" t="n">
        <v>78</v>
      </c>
      <c r="N217" t="n">
        <v>27.84</v>
      </c>
      <c r="O217" t="n">
        <v>19859.16</v>
      </c>
      <c r="P217" t="n">
        <v>109.53</v>
      </c>
      <c r="Q217" t="n">
        <v>1324.24</v>
      </c>
      <c r="R217" t="n">
        <v>77.54000000000001</v>
      </c>
      <c r="S217" t="n">
        <v>27.17</v>
      </c>
      <c r="T217" t="n">
        <v>25055.52</v>
      </c>
      <c r="U217" t="n">
        <v>0.35</v>
      </c>
      <c r="V217" t="n">
        <v>0.83</v>
      </c>
      <c r="W217" t="n">
        <v>0.23</v>
      </c>
      <c r="X217" t="n">
        <v>1.61</v>
      </c>
      <c r="Y217" t="n">
        <v>1</v>
      </c>
      <c r="Z217" t="n">
        <v>10</v>
      </c>
    </row>
    <row r="218">
      <c r="A218" t="n">
        <v>1</v>
      </c>
      <c r="B218" t="n">
        <v>80</v>
      </c>
      <c r="C218" t="inlineStr">
        <is>
          <t xml:space="preserve">CONCLUIDO	</t>
        </is>
      </c>
      <c r="D218" t="n">
        <v>7.5191</v>
      </c>
      <c r="E218" t="n">
        <v>13.3</v>
      </c>
      <c r="F218" t="n">
        <v>9.039999999999999</v>
      </c>
      <c r="G218" t="n">
        <v>9.039999999999999</v>
      </c>
      <c r="H218" t="n">
        <v>0.14</v>
      </c>
      <c r="I218" t="n">
        <v>60</v>
      </c>
      <c r="J218" t="n">
        <v>159.48</v>
      </c>
      <c r="K218" t="n">
        <v>50.28</v>
      </c>
      <c r="L218" t="n">
        <v>1.25</v>
      </c>
      <c r="M218" t="n">
        <v>58</v>
      </c>
      <c r="N218" t="n">
        <v>27.95</v>
      </c>
      <c r="O218" t="n">
        <v>19902.91</v>
      </c>
      <c r="P218" t="n">
        <v>102.62</v>
      </c>
      <c r="Q218" t="n">
        <v>1324.19</v>
      </c>
      <c r="R218" t="n">
        <v>64.31</v>
      </c>
      <c r="S218" t="n">
        <v>27.17</v>
      </c>
      <c r="T218" t="n">
        <v>18540.96</v>
      </c>
      <c r="U218" t="n">
        <v>0.42</v>
      </c>
      <c r="V218" t="n">
        <v>0.86</v>
      </c>
      <c r="W218" t="n">
        <v>0.2</v>
      </c>
      <c r="X218" t="n">
        <v>1.19</v>
      </c>
      <c r="Y218" t="n">
        <v>1</v>
      </c>
      <c r="Z218" t="n">
        <v>10</v>
      </c>
    </row>
    <row r="219">
      <c r="A219" t="n">
        <v>2</v>
      </c>
      <c r="B219" t="n">
        <v>80</v>
      </c>
      <c r="C219" t="inlineStr">
        <is>
          <t xml:space="preserve">CONCLUIDO	</t>
        </is>
      </c>
      <c r="D219" t="n">
        <v>7.8966</v>
      </c>
      <c r="E219" t="n">
        <v>12.66</v>
      </c>
      <c r="F219" t="n">
        <v>8.789999999999999</v>
      </c>
      <c r="G219" t="n">
        <v>10.99</v>
      </c>
      <c r="H219" t="n">
        <v>0.17</v>
      </c>
      <c r="I219" t="n">
        <v>48</v>
      </c>
      <c r="J219" t="n">
        <v>159.83</v>
      </c>
      <c r="K219" t="n">
        <v>50.28</v>
      </c>
      <c r="L219" t="n">
        <v>1.5</v>
      </c>
      <c r="M219" t="n">
        <v>46</v>
      </c>
      <c r="N219" t="n">
        <v>28.05</v>
      </c>
      <c r="O219" t="n">
        <v>19946.71</v>
      </c>
      <c r="P219" t="n">
        <v>97.73999999999999</v>
      </c>
      <c r="Q219" t="n">
        <v>1324.04</v>
      </c>
      <c r="R219" t="n">
        <v>56.6</v>
      </c>
      <c r="S219" t="n">
        <v>27.17</v>
      </c>
      <c r="T219" t="n">
        <v>14746.59</v>
      </c>
      <c r="U219" t="n">
        <v>0.48</v>
      </c>
      <c r="V219" t="n">
        <v>0.89</v>
      </c>
      <c r="W219" t="n">
        <v>0.18</v>
      </c>
      <c r="X219" t="n">
        <v>0.9399999999999999</v>
      </c>
      <c r="Y219" t="n">
        <v>1</v>
      </c>
      <c r="Z219" t="n">
        <v>10</v>
      </c>
    </row>
    <row r="220">
      <c r="A220" t="n">
        <v>3</v>
      </c>
      <c r="B220" t="n">
        <v>80</v>
      </c>
      <c r="C220" t="inlineStr">
        <is>
          <t xml:space="preserve">CONCLUIDO	</t>
        </is>
      </c>
      <c r="D220" t="n">
        <v>8.2278</v>
      </c>
      <c r="E220" t="n">
        <v>12.15</v>
      </c>
      <c r="F220" t="n">
        <v>8.57</v>
      </c>
      <c r="G220" t="n">
        <v>13.19</v>
      </c>
      <c r="H220" t="n">
        <v>0.19</v>
      </c>
      <c r="I220" t="n">
        <v>39</v>
      </c>
      <c r="J220" t="n">
        <v>160.19</v>
      </c>
      <c r="K220" t="n">
        <v>50.28</v>
      </c>
      <c r="L220" t="n">
        <v>1.75</v>
      </c>
      <c r="M220" t="n">
        <v>37</v>
      </c>
      <c r="N220" t="n">
        <v>28.16</v>
      </c>
      <c r="O220" t="n">
        <v>19990.53</v>
      </c>
      <c r="P220" t="n">
        <v>92.92</v>
      </c>
      <c r="Q220" t="n">
        <v>1324.13</v>
      </c>
      <c r="R220" t="n">
        <v>49.49</v>
      </c>
      <c r="S220" t="n">
        <v>27.17</v>
      </c>
      <c r="T220" t="n">
        <v>11237.62</v>
      </c>
      <c r="U220" t="n">
        <v>0.55</v>
      </c>
      <c r="V220" t="n">
        <v>0.91</v>
      </c>
      <c r="W220" t="n">
        <v>0.17</v>
      </c>
      <c r="X220" t="n">
        <v>0.72</v>
      </c>
      <c r="Y220" t="n">
        <v>1</v>
      </c>
      <c r="Z220" t="n">
        <v>10</v>
      </c>
    </row>
    <row r="221">
      <c r="A221" t="n">
        <v>4</v>
      </c>
      <c r="B221" t="n">
        <v>80</v>
      </c>
      <c r="C221" t="inlineStr">
        <is>
          <t xml:space="preserve">CONCLUIDO	</t>
        </is>
      </c>
      <c r="D221" t="n">
        <v>8.223100000000001</v>
      </c>
      <c r="E221" t="n">
        <v>12.16</v>
      </c>
      <c r="F221" t="n">
        <v>8.710000000000001</v>
      </c>
      <c r="G221" t="n">
        <v>14.93</v>
      </c>
      <c r="H221" t="n">
        <v>0.22</v>
      </c>
      <c r="I221" t="n">
        <v>35</v>
      </c>
      <c r="J221" t="n">
        <v>160.54</v>
      </c>
      <c r="K221" t="n">
        <v>50.28</v>
      </c>
      <c r="L221" t="n">
        <v>2</v>
      </c>
      <c r="M221" t="n">
        <v>33</v>
      </c>
      <c r="N221" t="n">
        <v>28.26</v>
      </c>
      <c r="O221" t="n">
        <v>20034.4</v>
      </c>
      <c r="P221" t="n">
        <v>92.76000000000001</v>
      </c>
      <c r="Q221" t="n">
        <v>1324.01</v>
      </c>
      <c r="R221" t="n">
        <v>55.45</v>
      </c>
      <c r="S221" t="n">
        <v>27.17</v>
      </c>
      <c r="T221" t="n">
        <v>14240.18</v>
      </c>
      <c r="U221" t="n">
        <v>0.49</v>
      </c>
      <c r="V221" t="n">
        <v>0.9</v>
      </c>
      <c r="W221" t="n">
        <v>0.14</v>
      </c>
      <c r="X221" t="n">
        <v>0.86</v>
      </c>
      <c r="Y221" t="n">
        <v>1</v>
      </c>
      <c r="Z221" t="n">
        <v>10</v>
      </c>
    </row>
    <row r="222">
      <c r="A222" t="n">
        <v>5</v>
      </c>
      <c r="B222" t="n">
        <v>80</v>
      </c>
      <c r="C222" t="inlineStr">
        <is>
          <t xml:space="preserve">CONCLUIDO	</t>
        </is>
      </c>
      <c r="D222" t="n">
        <v>8.5472</v>
      </c>
      <c r="E222" t="n">
        <v>11.7</v>
      </c>
      <c r="F222" t="n">
        <v>8.44</v>
      </c>
      <c r="G222" t="n">
        <v>17.46</v>
      </c>
      <c r="H222" t="n">
        <v>0.25</v>
      </c>
      <c r="I222" t="n">
        <v>29</v>
      </c>
      <c r="J222" t="n">
        <v>160.9</v>
      </c>
      <c r="K222" t="n">
        <v>50.28</v>
      </c>
      <c r="L222" t="n">
        <v>2.25</v>
      </c>
      <c r="M222" t="n">
        <v>27</v>
      </c>
      <c r="N222" t="n">
        <v>28.37</v>
      </c>
      <c r="O222" t="n">
        <v>20078.3</v>
      </c>
      <c r="P222" t="n">
        <v>87.2</v>
      </c>
      <c r="Q222" t="n">
        <v>1324.19</v>
      </c>
      <c r="R222" t="n">
        <v>45.66</v>
      </c>
      <c r="S222" t="n">
        <v>27.17</v>
      </c>
      <c r="T222" t="n">
        <v>9372.91</v>
      </c>
      <c r="U222" t="n">
        <v>0.6</v>
      </c>
      <c r="V222" t="n">
        <v>0.92</v>
      </c>
      <c r="W222" t="n">
        <v>0.15</v>
      </c>
      <c r="X222" t="n">
        <v>0.59</v>
      </c>
      <c r="Y222" t="n">
        <v>1</v>
      </c>
      <c r="Z222" t="n">
        <v>10</v>
      </c>
    </row>
    <row r="223">
      <c r="A223" t="n">
        <v>6</v>
      </c>
      <c r="B223" t="n">
        <v>80</v>
      </c>
      <c r="C223" t="inlineStr">
        <is>
          <t xml:space="preserve">CONCLUIDO	</t>
        </is>
      </c>
      <c r="D223" t="n">
        <v>8.7188</v>
      </c>
      <c r="E223" t="n">
        <v>11.47</v>
      </c>
      <c r="F223" t="n">
        <v>8.34</v>
      </c>
      <c r="G223" t="n">
        <v>20.01</v>
      </c>
      <c r="H223" t="n">
        <v>0.27</v>
      </c>
      <c r="I223" t="n">
        <v>25</v>
      </c>
      <c r="J223" t="n">
        <v>161.26</v>
      </c>
      <c r="K223" t="n">
        <v>50.28</v>
      </c>
      <c r="L223" t="n">
        <v>2.5</v>
      </c>
      <c r="M223" t="n">
        <v>23</v>
      </c>
      <c r="N223" t="n">
        <v>28.48</v>
      </c>
      <c r="O223" t="n">
        <v>20122.23</v>
      </c>
      <c r="P223" t="n">
        <v>83.78</v>
      </c>
      <c r="Q223" t="n">
        <v>1324.09</v>
      </c>
      <c r="R223" t="n">
        <v>42.33</v>
      </c>
      <c r="S223" t="n">
        <v>27.17</v>
      </c>
      <c r="T223" t="n">
        <v>7728.35</v>
      </c>
      <c r="U223" t="n">
        <v>0.64</v>
      </c>
      <c r="V223" t="n">
        <v>0.9399999999999999</v>
      </c>
      <c r="W223" t="n">
        <v>0.15</v>
      </c>
      <c r="X223" t="n">
        <v>0.49</v>
      </c>
      <c r="Y223" t="n">
        <v>1</v>
      </c>
      <c r="Z223" t="n">
        <v>10</v>
      </c>
    </row>
    <row r="224">
      <c r="A224" t="n">
        <v>7</v>
      </c>
      <c r="B224" t="n">
        <v>80</v>
      </c>
      <c r="C224" t="inlineStr">
        <is>
          <t xml:space="preserve">CONCLUIDO	</t>
        </is>
      </c>
      <c r="D224" t="n">
        <v>8.842599999999999</v>
      </c>
      <c r="E224" t="n">
        <v>11.31</v>
      </c>
      <c r="F224" t="n">
        <v>8.279999999999999</v>
      </c>
      <c r="G224" t="n">
        <v>22.57</v>
      </c>
      <c r="H224" t="n">
        <v>0.3</v>
      </c>
      <c r="I224" t="n">
        <v>22</v>
      </c>
      <c r="J224" t="n">
        <v>161.61</v>
      </c>
      <c r="K224" t="n">
        <v>50.28</v>
      </c>
      <c r="L224" t="n">
        <v>2.75</v>
      </c>
      <c r="M224" t="n">
        <v>20</v>
      </c>
      <c r="N224" t="n">
        <v>28.58</v>
      </c>
      <c r="O224" t="n">
        <v>20166.2</v>
      </c>
      <c r="P224" t="n">
        <v>80.54000000000001</v>
      </c>
      <c r="Q224" t="n">
        <v>1324</v>
      </c>
      <c r="R224" t="n">
        <v>40.36</v>
      </c>
      <c r="S224" t="n">
        <v>27.17</v>
      </c>
      <c r="T224" t="n">
        <v>6757.74</v>
      </c>
      <c r="U224" t="n">
        <v>0.67</v>
      </c>
      <c r="V224" t="n">
        <v>0.9399999999999999</v>
      </c>
      <c r="W224" t="n">
        <v>0.14</v>
      </c>
      <c r="X224" t="n">
        <v>0.42</v>
      </c>
      <c r="Y224" t="n">
        <v>1</v>
      </c>
      <c r="Z224" t="n">
        <v>10</v>
      </c>
    </row>
    <row r="225">
      <c r="A225" t="n">
        <v>8</v>
      </c>
      <c r="B225" t="n">
        <v>80</v>
      </c>
      <c r="C225" t="inlineStr">
        <is>
          <t xml:space="preserve">CONCLUIDO	</t>
        </is>
      </c>
      <c r="D225" t="n">
        <v>8.929</v>
      </c>
      <c r="E225" t="n">
        <v>11.2</v>
      </c>
      <c r="F225" t="n">
        <v>8.23</v>
      </c>
      <c r="G225" t="n">
        <v>24.69</v>
      </c>
      <c r="H225" t="n">
        <v>0.33</v>
      </c>
      <c r="I225" t="n">
        <v>20</v>
      </c>
      <c r="J225" t="n">
        <v>161.97</v>
      </c>
      <c r="K225" t="n">
        <v>50.28</v>
      </c>
      <c r="L225" t="n">
        <v>3</v>
      </c>
      <c r="M225" t="n">
        <v>18</v>
      </c>
      <c r="N225" t="n">
        <v>28.69</v>
      </c>
      <c r="O225" t="n">
        <v>20210.21</v>
      </c>
      <c r="P225" t="n">
        <v>77.23</v>
      </c>
      <c r="Q225" t="n">
        <v>1323.97</v>
      </c>
      <c r="R225" t="n">
        <v>38.91</v>
      </c>
      <c r="S225" t="n">
        <v>27.17</v>
      </c>
      <c r="T225" t="n">
        <v>6040.77</v>
      </c>
      <c r="U225" t="n">
        <v>0.7</v>
      </c>
      <c r="V225" t="n">
        <v>0.95</v>
      </c>
      <c r="W225" t="n">
        <v>0.14</v>
      </c>
      <c r="X225" t="n">
        <v>0.38</v>
      </c>
      <c r="Y225" t="n">
        <v>1</v>
      </c>
      <c r="Z225" t="n">
        <v>10</v>
      </c>
    </row>
    <row r="226">
      <c r="A226" t="n">
        <v>9</v>
      </c>
      <c r="B226" t="n">
        <v>80</v>
      </c>
      <c r="C226" t="inlineStr">
        <is>
          <t xml:space="preserve">CONCLUIDO	</t>
        </is>
      </c>
      <c r="D226" t="n">
        <v>9.0543</v>
      </c>
      <c r="E226" t="n">
        <v>11.04</v>
      </c>
      <c r="F226" t="n">
        <v>8.140000000000001</v>
      </c>
      <c r="G226" t="n">
        <v>27.13</v>
      </c>
      <c r="H226" t="n">
        <v>0.35</v>
      </c>
      <c r="I226" t="n">
        <v>18</v>
      </c>
      <c r="J226" t="n">
        <v>162.33</v>
      </c>
      <c r="K226" t="n">
        <v>50.28</v>
      </c>
      <c r="L226" t="n">
        <v>3.25</v>
      </c>
      <c r="M226" t="n">
        <v>4</v>
      </c>
      <c r="N226" t="n">
        <v>28.8</v>
      </c>
      <c r="O226" t="n">
        <v>20254.26</v>
      </c>
      <c r="P226" t="n">
        <v>73.93000000000001</v>
      </c>
      <c r="Q226" t="n">
        <v>1324.12</v>
      </c>
      <c r="R226" t="n">
        <v>35.76</v>
      </c>
      <c r="S226" t="n">
        <v>27.17</v>
      </c>
      <c r="T226" t="n">
        <v>4478.23</v>
      </c>
      <c r="U226" t="n">
        <v>0.76</v>
      </c>
      <c r="V226" t="n">
        <v>0.96</v>
      </c>
      <c r="W226" t="n">
        <v>0.14</v>
      </c>
      <c r="X226" t="n">
        <v>0.29</v>
      </c>
      <c r="Y226" t="n">
        <v>1</v>
      </c>
      <c r="Z226" t="n">
        <v>10</v>
      </c>
    </row>
    <row r="227">
      <c r="A227" t="n">
        <v>10</v>
      </c>
      <c r="B227" t="n">
        <v>80</v>
      </c>
      <c r="C227" t="inlineStr">
        <is>
          <t xml:space="preserve">CONCLUIDO	</t>
        </is>
      </c>
      <c r="D227" t="n">
        <v>9.008599999999999</v>
      </c>
      <c r="E227" t="n">
        <v>11.1</v>
      </c>
      <c r="F227" t="n">
        <v>8.199999999999999</v>
      </c>
      <c r="G227" t="n">
        <v>27.32</v>
      </c>
      <c r="H227" t="n">
        <v>0.38</v>
      </c>
      <c r="I227" t="n">
        <v>18</v>
      </c>
      <c r="J227" t="n">
        <v>162.68</v>
      </c>
      <c r="K227" t="n">
        <v>50.28</v>
      </c>
      <c r="L227" t="n">
        <v>3.5</v>
      </c>
      <c r="M227" t="n">
        <v>0</v>
      </c>
      <c r="N227" t="n">
        <v>28.9</v>
      </c>
      <c r="O227" t="n">
        <v>20298.34</v>
      </c>
      <c r="P227" t="n">
        <v>74.64</v>
      </c>
      <c r="Q227" t="n">
        <v>1324.09</v>
      </c>
      <c r="R227" t="n">
        <v>37.51</v>
      </c>
      <c r="S227" t="n">
        <v>27.17</v>
      </c>
      <c r="T227" t="n">
        <v>5353.85</v>
      </c>
      <c r="U227" t="n">
        <v>0.72</v>
      </c>
      <c r="V227" t="n">
        <v>0.95</v>
      </c>
      <c r="W227" t="n">
        <v>0.15</v>
      </c>
      <c r="X227" t="n">
        <v>0.34</v>
      </c>
      <c r="Y227" t="n">
        <v>1</v>
      </c>
      <c r="Z227" t="n">
        <v>10</v>
      </c>
    </row>
    <row r="228">
      <c r="A228" t="n">
        <v>0</v>
      </c>
      <c r="B228" t="n">
        <v>115</v>
      </c>
      <c r="C228" t="inlineStr">
        <is>
          <t xml:space="preserve">CONCLUIDO	</t>
        </is>
      </c>
      <c r="D228" t="n">
        <v>5.7224</v>
      </c>
      <c r="E228" t="n">
        <v>17.48</v>
      </c>
      <c r="F228" t="n">
        <v>10.07</v>
      </c>
      <c r="G228" t="n">
        <v>5.6</v>
      </c>
      <c r="H228" t="n">
        <v>0.08</v>
      </c>
      <c r="I228" t="n">
        <v>108</v>
      </c>
      <c r="J228" t="n">
        <v>222.93</v>
      </c>
      <c r="K228" t="n">
        <v>56.94</v>
      </c>
      <c r="L228" t="n">
        <v>1</v>
      </c>
      <c r="M228" t="n">
        <v>106</v>
      </c>
      <c r="N228" t="n">
        <v>49.99</v>
      </c>
      <c r="O228" t="n">
        <v>27728.69</v>
      </c>
      <c r="P228" t="n">
        <v>148.61</v>
      </c>
      <c r="Q228" t="n">
        <v>1324.56</v>
      </c>
      <c r="R228" t="n">
        <v>96.73</v>
      </c>
      <c r="S228" t="n">
        <v>27.17</v>
      </c>
      <c r="T228" t="n">
        <v>34510.92</v>
      </c>
      <c r="U228" t="n">
        <v>0.28</v>
      </c>
      <c r="V228" t="n">
        <v>0.77</v>
      </c>
      <c r="W228" t="n">
        <v>0.28</v>
      </c>
      <c r="X228" t="n">
        <v>2.22</v>
      </c>
      <c r="Y228" t="n">
        <v>1</v>
      </c>
      <c r="Z228" t="n">
        <v>10</v>
      </c>
    </row>
    <row r="229">
      <c r="A229" t="n">
        <v>1</v>
      </c>
      <c r="B229" t="n">
        <v>115</v>
      </c>
      <c r="C229" t="inlineStr">
        <is>
          <t xml:space="preserve">CONCLUIDO	</t>
        </is>
      </c>
      <c r="D229" t="n">
        <v>6.3655</v>
      </c>
      <c r="E229" t="n">
        <v>15.71</v>
      </c>
      <c r="F229" t="n">
        <v>9.49</v>
      </c>
      <c r="G229" t="n">
        <v>7.03</v>
      </c>
      <c r="H229" t="n">
        <v>0.1</v>
      </c>
      <c r="I229" t="n">
        <v>81</v>
      </c>
      <c r="J229" t="n">
        <v>223.35</v>
      </c>
      <c r="K229" t="n">
        <v>56.94</v>
      </c>
      <c r="L229" t="n">
        <v>1.25</v>
      </c>
      <c r="M229" t="n">
        <v>79</v>
      </c>
      <c r="N229" t="n">
        <v>50.15</v>
      </c>
      <c r="O229" t="n">
        <v>27780.03</v>
      </c>
      <c r="P229" t="n">
        <v>138.62</v>
      </c>
      <c r="Q229" t="n">
        <v>1324.24</v>
      </c>
      <c r="R229" t="n">
        <v>78.3</v>
      </c>
      <c r="S229" t="n">
        <v>27.17</v>
      </c>
      <c r="T229" t="n">
        <v>25431.67</v>
      </c>
      <c r="U229" t="n">
        <v>0.35</v>
      </c>
      <c r="V229" t="n">
        <v>0.82</v>
      </c>
      <c r="W229" t="n">
        <v>0.24</v>
      </c>
      <c r="X229" t="n">
        <v>1.64</v>
      </c>
      <c r="Y229" t="n">
        <v>1</v>
      </c>
      <c r="Z229" t="n">
        <v>10</v>
      </c>
    </row>
    <row r="230">
      <c r="A230" t="n">
        <v>2</v>
      </c>
      <c r="B230" t="n">
        <v>115</v>
      </c>
      <c r="C230" t="inlineStr">
        <is>
          <t xml:space="preserve">CONCLUIDO	</t>
        </is>
      </c>
      <c r="D230" t="n">
        <v>6.8046</v>
      </c>
      <c r="E230" t="n">
        <v>14.7</v>
      </c>
      <c r="F230" t="n">
        <v>9.18</v>
      </c>
      <c r="G230" t="n">
        <v>8.48</v>
      </c>
      <c r="H230" t="n">
        <v>0.12</v>
      </c>
      <c r="I230" t="n">
        <v>65</v>
      </c>
      <c r="J230" t="n">
        <v>223.76</v>
      </c>
      <c r="K230" t="n">
        <v>56.94</v>
      </c>
      <c r="L230" t="n">
        <v>1.5</v>
      </c>
      <c r="M230" t="n">
        <v>63</v>
      </c>
      <c r="N230" t="n">
        <v>50.32</v>
      </c>
      <c r="O230" t="n">
        <v>27831.42</v>
      </c>
      <c r="P230" t="n">
        <v>132.67</v>
      </c>
      <c r="Q230" t="n">
        <v>1324.13</v>
      </c>
      <c r="R230" t="n">
        <v>68.76000000000001</v>
      </c>
      <c r="S230" t="n">
        <v>27.17</v>
      </c>
      <c r="T230" t="n">
        <v>20741.27</v>
      </c>
      <c r="U230" t="n">
        <v>0.4</v>
      </c>
      <c r="V230" t="n">
        <v>0.85</v>
      </c>
      <c r="W230" t="n">
        <v>0.21</v>
      </c>
      <c r="X230" t="n">
        <v>1.33</v>
      </c>
      <c r="Y230" t="n">
        <v>1</v>
      </c>
      <c r="Z230" t="n">
        <v>10</v>
      </c>
    </row>
    <row r="231">
      <c r="A231" t="n">
        <v>3</v>
      </c>
      <c r="B231" t="n">
        <v>115</v>
      </c>
      <c r="C231" t="inlineStr">
        <is>
          <t xml:space="preserve">CONCLUIDO	</t>
        </is>
      </c>
      <c r="D231" t="n">
        <v>7.2088</v>
      </c>
      <c r="E231" t="n">
        <v>13.87</v>
      </c>
      <c r="F231" t="n">
        <v>8.880000000000001</v>
      </c>
      <c r="G231" t="n">
        <v>10.06</v>
      </c>
      <c r="H231" t="n">
        <v>0.14</v>
      </c>
      <c r="I231" t="n">
        <v>53</v>
      </c>
      <c r="J231" t="n">
        <v>224.18</v>
      </c>
      <c r="K231" t="n">
        <v>56.94</v>
      </c>
      <c r="L231" t="n">
        <v>1.75</v>
      </c>
      <c r="M231" t="n">
        <v>51</v>
      </c>
      <c r="N231" t="n">
        <v>50.49</v>
      </c>
      <c r="O231" t="n">
        <v>27882.87</v>
      </c>
      <c r="P231" t="n">
        <v>126.91</v>
      </c>
      <c r="Q231" t="n">
        <v>1324.32</v>
      </c>
      <c r="R231" t="n">
        <v>59.4</v>
      </c>
      <c r="S231" t="n">
        <v>27.17</v>
      </c>
      <c r="T231" t="n">
        <v>16123.5</v>
      </c>
      <c r="U231" t="n">
        <v>0.46</v>
      </c>
      <c r="V231" t="n">
        <v>0.88</v>
      </c>
      <c r="W231" t="n">
        <v>0.19</v>
      </c>
      <c r="X231" t="n">
        <v>1.03</v>
      </c>
      <c r="Y231" t="n">
        <v>1</v>
      </c>
      <c r="Z231" t="n">
        <v>10</v>
      </c>
    </row>
    <row r="232">
      <c r="A232" t="n">
        <v>4</v>
      </c>
      <c r="B232" t="n">
        <v>115</v>
      </c>
      <c r="C232" t="inlineStr">
        <is>
          <t xml:space="preserve">CONCLUIDO	</t>
        </is>
      </c>
      <c r="D232" t="n">
        <v>7.4445</v>
      </c>
      <c r="E232" t="n">
        <v>13.43</v>
      </c>
      <c r="F232" t="n">
        <v>8.75</v>
      </c>
      <c r="G232" t="n">
        <v>11.42</v>
      </c>
      <c r="H232" t="n">
        <v>0.16</v>
      </c>
      <c r="I232" t="n">
        <v>46</v>
      </c>
      <c r="J232" t="n">
        <v>224.6</v>
      </c>
      <c r="K232" t="n">
        <v>56.94</v>
      </c>
      <c r="L232" t="n">
        <v>2</v>
      </c>
      <c r="M232" t="n">
        <v>44</v>
      </c>
      <c r="N232" t="n">
        <v>50.65</v>
      </c>
      <c r="O232" t="n">
        <v>27934.37</v>
      </c>
      <c r="P232" t="n">
        <v>123.81</v>
      </c>
      <c r="Q232" t="n">
        <v>1324.11</v>
      </c>
      <c r="R232" t="n">
        <v>55.25</v>
      </c>
      <c r="S232" t="n">
        <v>27.17</v>
      </c>
      <c r="T232" t="n">
        <v>14080.6</v>
      </c>
      <c r="U232" t="n">
        <v>0.49</v>
      </c>
      <c r="V232" t="n">
        <v>0.89</v>
      </c>
      <c r="W232" t="n">
        <v>0.18</v>
      </c>
      <c r="X232" t="n">
        <v>0.9</v>
      </c>
      <c r="Y232" t="n">
        <v>1</v>
      </c>
      <c r="Z232" t="n">
        <v>10</v>
      </c>
    </row>
    <row r="233">
      <c r="A233" t="n">
        <v>5</v>
      </c>
      <c r="B233" t="n">
        <v>115</v>
      </c>
      <c r="C233" t="inlineStr">
        <is>
          <t xml:space="preserve">CONCLUIDO	</t>
        </is>
      </c>
      <c r="D233" t="n">
        <v>7.6733</v>
      </c>
      <c r="E233" t="n">
        <v>13.03</v>
      </c>
      <c r="F233" t="n">
        <v>8.619999999999999</v>
      </c>
      <c r="G233" t="n">
        <v>12.92</v>
      </c>
      <c r="H233" t="n">
        <v>0.18</v>
      </c>
      <c r="I233" t="n">
        <v>40</v>
      </c>
      <c r="J233" t="n">
        <v>225.01</v>
      </c>
      <c r="K233" t="n">
        <v>56.94</v>
      </c>
      <c r="L233" t="n">
        <v>2.25</v>
      </c>
      <c r="M233" t="n">
        <v>38</v>
      </c>
      <c r="N233" t="n">
        <v>50.82</v>
      </c>
      <c r="O233" t="n">
        <v>27985.94</v>
      </c>
      <c r="P233" t="n">
        <v>120.3</v>
      </c>
      <c r="Q233" t="n">
        <v>1324.14</v>
      </c>
      <c r="R233" t="n">
        <v>50.78</v>
      </c>
      <c r="S233" t="n">
        <v>27.17</v>
      </c>
      <c r="T233" t="n">
        <v>11876.13</v>
      </c>
      <c r="U233" t="n">
        <v>0.54</v>
      </c>
      <c r="V233" t="n">
        <v>0.91</v>
      </c>
      <c r="W233" t="n">
        <v>0.18</v>
      </c>
      <c r="X233" t="n">
        <v>0.76</v>
      </c>
      <c r="Y233" t="n">
        <v>1</v>
      </c>
      <c r="Z233" t="n">
        <v>10</v>
      </c>
    </row>
    <row r="234">
      <c r="A234" t="n">
        <v>6</v>
      </c>
      <c r="B234" t="n">
        <v>115</v>
      </c>
      <c r="C234" t="inlineStr">
        <is>
          <t xml:space="preserve">CONCLUIDO	</t>
        </is>
      </c>
      <c r="D234" t="n">
        <v>7.8787</v>
      </c>
      <c r="E234" t="n">
        <v>12.69</v>
      </c>
      <c r="F234" t="n">
        <v>8.5</v>
      </c>
      <c r="G234" t="n">
        <v>14.56</v>
      </c>
      <c r="H234" t="n">
        <v>0.2</v>
      </c>
      <c r="I234" t="n">
        <v>35</v>
      </c>
      <c r="J234" t="n">
        <v>225.43</v>
      </c>
      <c r="K234" t="n">
        <v>56.94</v>
      </c>
      <c r="L234" t="n">
        <v>2.5</v>
      </c>
      <c r="M234" t="n">
        <v>33</v>
      </c>
      <c r="N234" t="n">
        <v>50.99</v>
      </c>
      <c r="O234" t="n">
        <v>28037.57</v>
      </c>
      <c r="P234" t="n">
        <v>117.15</v>
      </c>
      <c r="Q234" t="n">
        <v>1323.94</v>
      </c>
      <c r="R234" t="n">
        <v>47.84</v>
      </c>
      <c r="S234" t="n">
        <v>27.17</v>
      </c>
      <c r="T234" t="n">
        <v>10431.13</v>
      </c>
      <c r="U234" t="n">
        <v>0.57</v>
      </c>
      <c r="V234" t="n">
        <v>0.92</v>
      </c>
      <c r="W234" t="n">
        <v>0.14</v>
      </c>
      <c r="X234" t="n">
        <v>0.64</v>
      </c>
      <c r="Y234" t="n">
        <v>1</v>
      </c>
      <c r="Z234" t="n">
        <v>10</v>
      </c>
    </row>
    <row r="235">
      <c r="A235" t="n">
        <v>7</v>
      </c>
      <c r="B235" t="n">
        <v>115</v>
      </c>
      <c r="C235" t="inlineStr">
        <is>
          <t xml:space="preserve">CONCLUIDO	</t>
        </is>
      </c>
      <c r="D235" t="n">
        <v>7.9546</v>
      </c>
      <c r="E235" t="n">
        <v>12.57</v>
      </c>
      <c r="F235" t="n">
        <v>8.51</v>
      </c>
      <c r="G235" t="n">
        <v>15.95</v>
      </c>
      <c r="H235" t="n">
        <v>0.22</v>
      </c>
      <c r="I235" t="n">
        <v>32</v>
      </c>
      <c r="J235" t="n">
        <v>225.85</v>
      </c>
      <c r="K235" t="n">
        <v>56.94</v>
      </c>
      <c r="L235" t="n">
        <v>2.75</v>
      </c>
      <c r="M235" t="n">
        <v>30</v>
      </c>
      <c r="N235" t="n">
        <v>51.16</v>
      </c>
      <c r="O235" t="n">
        <v>28089.25</v>
      </c>
      <c r="P235" t="n">
        <v>116.24</v>
      </c>
      <c r="Q235" t="n">
        <v>1324.11</v>
      </c>
      <c r="R235" t="n">
        <v>47.79</v>
      </c>
      <c r="S235" t="n">
        <v>27.17</v>
      </c>
      <c r="T235" t="n">
        <v>10422.21</v>
      </c>
      <c r="U235" t="n">
        <v>0.57</v>
      </c>
      <c r="V235" t="n">
        <v>0.92</v>
      </c>
      <c r="W235" t="n">
        <v>0.16</v>
      </c>
      <c r="X235" t="n">
        <v>0.65</v>
      </c>
      <c r="Y235" t="n">
        <v>1</v>
      </c>
      <c r="Z235" t="n">
        <v>10</v>
      </c>
    </row>
    <row r="236">
      <c r="A236" t="n">
        <v>8</v>
      </c>
      <c r="B236" t="n">
        <v>115</v>
      </c>
      <c r="C236" t="inlineStr">
        <is>
          <t xml:space="preserve">CONCLUIDO	</t>
        </is>
      </c>
      <c r="D236" t="n">
        <v>8.1372</v>
      </c>
      <c r="E236" t="n">
        <v>12.29</v>
      </c>
      <c r="F236" t="n">
        <v>8.4</v>
      </c>
      <c r="G236" t="n">
        <v>18</v>
      </c>
      <c r="H236" t="n">
        <v>0.24</v>
      </c>
      <c r="I236" t="n">
        <v>28</v>
      </c>
      <c r="J236" t="n">
        <v>226.27</v>
      </c>
      <c r="K236" t="n">
        <v>56.94</v>
      </c>
      <c r="L236" t="n">
        <v>3</v>
      </c>
      <c r="M236" t="n">
        <v>26</v>
      </c>
      <c r="N236" t="n">
        <v>51.33</v>
      </c>
      <c r="O236" t="n">
        <v>28140.99</v>
      </c>
      <c r="P236" t="n">
        <v>113.12</v>
      </c>
      <c r="Q236" t="n">
        <v>1324.04</v>
      </c>
      <c r="R236" t="n">
        <v>44.39</v>
      </c>
      <c r="S236" t="n">
        <v>27.17</v>
      </c>
      <c r="T236" t="n">
        <v>8743.879999999999</v>
      </c>
      <c r="U236" t="n">
        <v>0.61</v>
      </c>
      <c r="V236" t="n">
        <v>0.93</v>
      </c>
      <c r="W236" t="n">
        <v>0.15</v>
      </c>
      <c r="X236" t="n">
        <v>0.55</v>
      </c>
      <c r="Y236" t="n">
        <v>1</v>
      </c>
      <c r="Z236" t="n">
        <v>10</v>
      </c>
    </row>
    <row r="237">
      <c r="A237" t="n">
        <v>9</v>
      </c>
      <c r="B237" t="n">
        <v>115</v>
      </c>
      <c r="C237" t="inlineStr">
        <is>
          <t xml:space="preserve">CONCLUIDO	</t>
        </is>
      </c>
      <c r="D237" t="n">
        <v>8.2201</v>
      </c>
      <c r="E237" t="n">
        <v>12.17</v>
      </c>
      <c r="F237" t="n">
        <v>8.359999999999999</v>
      </c>
      <c r="G237" t="n">
        <v>19.3</v>
      </c>
      <c r="H237" t="n">
        <v>0.25</v>
      </c>
      <c r="I237" t="n">
        <v>26</v>
      </c>
      <c r="J237" t="n">
        <v>226.69</v>
      </c>
      <c r="K237" t="n">
        <v>56.94</v>
      </c>
      <c r="L237" t="n">
        <v>3.25</v>
      </c>
      <c r="M237" t="n">
        <v>24</v>
      </c>
      <c r="N237" t="n">
        <v>51.5</v>
      </c>
      <c r="O237" t="n">
        <v>28192.8</v>
      </c>
      <c r="P237" t="n">
        <v>111.29</v>
      </c>
      <c r="Q237" t="n">
        <v>1323.98</v>
      </c>
      <c r="R237" t="n">
        <v>43.14</v>
      </c>
      <c r="S237" t="n">
        <v>27.17</v>
      </c>
      <c r="T237" t="n">
        <v>8125.55</v>
      </c>
      <c r="U237" t="n">
        <v>0.63</v>
      </c>
      <c r="V237" t="n">
        <v>0.93</v>
      </c>
      <c r="W237" t="n">
        <v>0.15</v>
      </c>
      <c r="X237" t="n">
        <v>0.51</v>
      </c>
      <c r="Y237" t="n">
        <v>1</v>
      </c>
      <c r="Z237" t="n">
        <v>10</v>
      </c>
    </row>
    <row r="238">
      <c r="A238" t="n">
        <v>10</v>
      </c>
      <c r="B238" t="n">
        <v>115</v>
      </c>
      <c r="C238" t="inlineStr">
        <is>
          <t xml:space="preserve">CONCLUIDO	</t>
        </is>
      </c>
      <c r="D238" t="n">
        <v>8.316599999999999</v>
      </c>
      <c r="E238" t="n">
        <v>12.02</v>
      </c>
      <c r="F238" t="n">
        <v>8.31</v>
      </c>
      <c r="G238" t="n">
        <v>20.77</v>
      </c>
      <c r="H238" t="n">
        <v>0.27</v>
      </c>
      <c r="I238" t="n">
        <v>24</v>
      </c>
      <c r="J238" t="n">
        <v>227.11</v>
      </c>
      <c r="K238" t="n">
        <v>56.94</v>
      </c>
      <c r="L238" t="n">
        <v>3.5</v>
      </c>
      <c r="M238" t="n">
        <v>22</v>
      </c>
      <c r="N238" t="n">
        <v>51.67</v>
      </c>
      <c r="O238" t="n">
        <v>28244.66</v>
      </c>
      <c r="P238" t="n">
        <v>109.01</v>
      </c>
      <c r="Q238" t="n">
        <v>1324.09</v>
      </c>
      <c r="R238" t="n">
        <v>41.41</v>
      </c>
      <c r="S238" t="n">
        <v>27.17</v>
      </c>
      <c r="T238" t="n">
        <v>7274.45</v>
      </c>
      <c r="U238" t="n">
        <v>0.66</v>
      </c>
      <c r="V238" t="n">
        <v>0.9399999999999999</v>
      </c>
      <c r="W238" t="n">
        <v>0.15</v>
      </c>
      <c r="X238" t="n">
        <v>0.46</v>
      </c>
      <c r="Y238" t="n">
        <v>1</v>
      </c>
      <c r="Z238" t="n">
        <v>10</v>
      </c>
    </row>
    <row r="239">
      <c r="A239" t="n">
        <v>11</v>
      </c>
      <c r="B239" t="n">
        <v>115</v>
      </c>
      <c r="C239" t="inlineStr">
        <is>
          <t xml:space="preserve">CONCLUIDO	</t>
        </is>
      </c>
      <c r="D239" t="n">
        <v>8.4061</v>
      </c>
      <c r="E239" t="n">
        <v>11.9</v>
      </c>
      <c r="F239" t="n">
        <v>8.27</v>
      </c>
      <c r="G239" t="n">
        <v>22.55</v>
      </c>
      <c r="H239" t="n">
        <v>0.29</v>
      </c>
      <c r="I239" t="n">
        <v>22</v>
      </c>
      <c r="J239" t="n">
        <v>227.53</v>
      </c>
      <c r="K239" t="n">
        <v>56.94</v>
      </c>
      <c r="L239" t="n">
        <v>3.75</v>
      </c>
      <c r="M239" t="n">
        <v>20</v>
      </c>
      <c r="N239" t="n">
        <v>51.84</v>
      </c>
      <c r="O239" t="n">
        <v>28296.58</v>
      </c>
      <c r="P239" t="n">
        <v>106.9</v>
      </c>
      <c r="Q239" t="n">
        <v>1324.04</v>
      </c>
      <c r="R239" t="n">
        <v>40.26</v>
      </c>
      <c r="S239" t="n">
        <v>27.17</v>
      </c>
      <c r="T239" t="n">
        <v>6707.57</v>
      </c>
      <c r="U239" t="n">
        <v>0.67</v>
      </c>
      <c r="V239" t="n">
        <v>0.9399999999999999</v>
      </c>
      <c r="W239" t="n">
        <v>0.14</v>
      </c>
      <c r="X239" t="n">
        <v>0.42</v>
      </c>
      <c r="Y239" t="n">
        <v>1</v>
      </c>
      <c r="Z239" t="n">
        <v>10</v>
      </c>
    </row>
    <row r="240">
      <c r="A240" t="n">
        <v>12</v>
      </c>
      <c r="B240" t="n">
        <v>115</v>
      </c>
      <c r="C240" t="inlineStr">
        <is>
          <t xml:space="preserve">CONCLUIDO	</t>
        </is>
      </c>
      <c r="D240" t="n">
        <v>8.4964</v>
      </c>
      <c r="E240" t="n">
        <v>11.77</v>
      </c>
      <c r="F240" t="n">
        <v>8.23</v>
      </c>
      <c r="G240" t="n">
        <v>24.69</v>
      </c>
      <c r="H240" t="n">
        <v>0.31</v>
      </c>
      <c r="I240" t="n">
        <v>20</v>
      </c>
      <c r="J240" t="n">
        <v>227.95</v>
      </c>
      <c r="K240" t="n">
        <v>56.94</v>
      </c>
      <c r="L240" t="n">
        <v>4</v>
      </c>
      <c r="M240" t="n">
        <v>18</v>
      </c>
      <c r="N240" t="n">
        <v>52.01</v>
      </c>
      <c r="O240" t="n">
        <v>28348.56</v>
      </c>
      <c r="P240" t="n">
        <v>104.95</v>
      </c>
      <c r="Q240" t="n">
        <v>1323.96</v>
      </c>
      <c r="R240" t="n">
        <v>38.97</v>
      </c>
      <c r="S240" t="n">
        <v>27.17</v>
      </c>
      <c r="T240" t="n">
        <v>6074.12</v>
      </c>
      <c r="U240" t="n">
        <v>0.7</v>
      </c>
      <c r="V240" t="n">
        <v>0.95</v>
      </c>
      <c r="W240" t="n">
        <v>0.14</v>
      </c>
      <c r="X240" t="n">
        <v>0.38</v>
      </c>
      <c r="Y240" t="n">
        <v>1</v>
      </c>
      <c r="Z240" t="n">
        <v>10</v>
      </c>
    </row>
    <row r="241">
      <c r="A241" t="n">
        <v>13</v>
      </c>
      <c r="B241" t="n">
        <v>115</v>
      </c>
      <c r="C241" t="inlineStr">
        <is>
          <t xml:space="preserve">CONCLUIDO	</t>
        </is>
      </c>
      <c r="D241" t="n">
        <v>8.6449</v>
      </c>
      <c r="E241" t="n">
        <v>11.57</v>
      </c>
      <c r="F241" t="n">
        <v>8.119999999999999</v>
      </c>
      <c r="G241" t="n">
        <v>27.06</v>
      </c>
      <c r="H241" t="n">
        <v>0.33</v>
      </c>
      <c r="I241" t="n">
        <v>18</v>
      </c>
      <c r="J241" t="n">
        <v>228.38</v>
      </c>
      <c r="K241" t="n">
        <v>56.94</v>
      </c>
      <c r="L241" t="n">
        <v>4.25</v>
      </c>
      <c r="M241" t="n">
        <v>16</v>
      </c>
      <c r="N241" t="n">
        <v>52.18</v>
      </c>
      <c r="O241" t="n">
        <v>28400.61</v>
      </c>
      <c r="P241" t="n">
        <v>100.99</v>
      </c>
      <c r="Q241" t="n">
        <v>1324.03</v>
      </c>
      <c r="R241" t="n">
        <v>35.23</v>
      </c>
      <c r="S241" t="n">
        <v>27.17</v>
      </c>
      <c r="T241" t="n">
        <v>4212.6</v>
      </c>
      <c r="U241" t="n">
        <v>0.77</v>
      </c>
      <c r="V241" t="n">
        <v>0.96</v>
      </c>
      <c r="W241" t="n">
        <v>0.13</v>
      </c>
      <c r="X241" t="n">
        <v>0.26</v>
      </c>
      <c r="Y241" t="n">
        <v>1</v>
      </c>
      <c r="Z241" t="n">
        <v>10</v>
      </c>
    </row>
    <row r="242">
      <c r="A242" t="n">
        <v>14</v>
      </c>
      <c r="B242" t="n">
        <v>115</v>
      </c>
      <c r="C242" t="inlineStr">
        <is>
          <t xml:space="preserve">CONCLUIDO	</t>
        </is>
      </c>
      <c r="D242" t="n">
        <v>8.5761</v>
      </c>
      <c r="E242" t="n">
        <v>11.66</v>
      </c>
      <c r="F242" t="n">
        <v>8.210000000000001</v>
      </c>
      <c r="G242" t="n">
        <v>27.36</v>
      </c>
      <c r="H242" t="n">
        <v>0.35</v>
      </c>
      <c r="I242" t="n">
        <v>18</v>
      </c>
      <c r="J242" t="n">
        <v>228.8</v>
      </c>
      <c r="K242" t="n">
        <v>56.94</v>
      </c>
      <c r="L242" t="n">
        <v>4.5</v>
      </c>
      <c r="M242" t="n">
        <v>16</v>
      </c>
      <c r="N242" t="n">
        <v>52.36</v>
      </c>
      <c r="O242" t="n">
        <v>28452.71</v>
      </c>
      <c r="P242" t="n">
        <v>101.41</v>
      </c>
      <c r="Q242" t="n">
        <v>1323.94</v>
      </c>
      <c r="R242" t="n">
        <v>38.56</v>
      </c>
      <c r="S242" t="n">
        <v>27.17</v>
      </c>
      <c r="T242" t="n">
        <v>5875.68</v>
      </c>
      <c r="U242" t="n">
        <v>0.7</v>
      </c>
      <c r="V242" t="n">
        <v>0.95</v>
      </c>
      <c r="W242" t="n">
        <v>0.13</v>
      </c>
      <c r="X242" t="n">
        <v>0.36</v>
      </c>
      <c r="Y242" t="n">
        <v>1</v>
      </c>
      <c r="Z242" t="n">
        <v>10</v>
      </c>
    </row>
    <row r="243">
      <c r="A243" t="n">
        <v>15</v>
      </c>
      <c r="B243" t="n">
        <v>115</v>
      </c>
      <c r="C243" t="inlineStr">
        <is>
          <t xml:space="preserve">CONCLUIDO	</t>
        </is>
      </c>
      <c r="D243" t="n">
        <v>8.6701</v>
      </c>
      <c r="E243" t="n">
        <v>11.53</v>
      </c>
      <c r="F243" t="n">
        <v>8.17</v>
      </c>
      <c r="G243" t="n">
        <v>30.64</v>
      </c>
      <c r="H243" t="n">
        <v>0.37</v>
      </c>
      <c r="I243" t="n">
        <v>16</v>
      </c>
      <c r="J243" t="n">
        <v>229.22</v>
      </c>
      <c r="K243" t="n">
        <v>56.94</v>
      </c>
      <c r="L243" t="n">
        <v>4.75</v>
      </c>
      <c r="M243" t="n">
        <v>14</v>
      </c>
      <c r="N243" t="n">
        <v>52.53</v>
      </c>
      <c r="O243" t="n">
        <v>28504.87</v>
      </c>
      <c r="P243" t="n">
        <v>99.02</v>
      </c>
      <c r="Q243" t="n">
        <v>1324.03</v>
      </c>
      <c r="R243" t="n">
        <v>37.1</v>
      </c>
      <c r="S243" t="n">
        <v>27.17</v>
      </c>
      <c r="T243" t="n">
        <v>5160.29</v>
      </c>
      <c r="U243" t="n">
        <v>0.73</v>
      </c>
      <c r="V243" t="n">
        <v>0.96</v>
      </c>
      <c r="W243" t="n">
        <v>0.14</v>
      </c>
      <c r="X243" t="n">
        <v>0.32</v>
      </c>
      <c r="Y243" t="n">
        <v>1</v>
      </c>
      <c r="Z243" t="n">
        <v>10</v>
      </c>
    </row>
    <row r="244">
      <c r="A244" t="n">
        <v>16</v>
      </c>
      <c r="B244" t="n">
        <v>115</v>
      </c>
      <c r="C244" t="inlineStr">
        <is>
          <t xml:space="preserve">CONCLUIDO	</t>
        </is>
      </c>
      <c r="D244" t="n">
        <v>8.7235</v>
      </c>
      <c r="E244" t="n">
        <v>11.46</v>
      </c>
      <c r="F244" t="n">
        <v>8.140000000000001</v>
      </c>
      <c r="G244" t="n">
        <v>32.58</v>
      </c>
      <c r="H244" t="n">
        <v>0.39</v>
      </c>
      <c r="I244" t="n">
        <v>15</v>
      </c>
      <c r="J244" t="n">
        <v>229.65</v>
      </c>
      <c r="K244" t="n">
        <v>56.94</v>
      </c>
      <c r="L244" t="n">
        <v>5</v>
      </c>
      <c r="M244" t="n">
        <v>13</v>
      </c>
      <c r="N244" t="n">
        <v>52.7</v>
      </c>
      <c r="O244" t="n">
        <v>28557.1</v>
      </c>
      <c r="P244" t="n">
        <v>96.44</v>
      </c>
      <c r="Q244" t="n">
        <v>1324.12</v>
      </c>
      <c r="R244" t="n">
        <v>36.33</v>
      </c>
      <c r="S244" t="n">
        <v>27.17</v>
      </c>
      <c r="T244" t="n">
        <v>4777.9</v>
      </c>
      <c r="U244" t="n">
        <v>0.75</v>
      </c>
      <c r="V244" t="n">
        <v>0.96</v>
      </c>
      <c r="W244" t="n">
        <v>0.13</v>
      </c>
      <c r="X244" t="n">
        <v>0.29</v>
      </c>
      <c r="Y244" t="n">
        <v>1</v>
      </c>
      <c r="Z244" t="n">
        <v>10</v>
      </c>
    </row>
    <row r="245">
      <c r="A245" t="n">
        <v>17</v>
      </c>
      <c r="B245" t="n">
        <v>115</v>
      </c>
      <c r="C245" t="inlineStr">
        <is>
          <t xml:space="preserve">CONCLUIDO	</t>
        </is>
      </c>
      <c r="D245" t="n">
        <v>8.783300000000001</v>
      </c>
      <c r="E245" t="n">
        <v>11.39</v>
      </c>
      <c r="F245" t="n">
        <v>8.109999999999999</v>
      </c>
      <c r="G245" t="n">
        <v>34.76</v>
      </c>
      <c r="H245" t="n">
        <v>0.41</v>
      </c>
      <c r="I245" t="n">
        <v>14</v>
      </c>
      <c r="J245" t="n">
        <v>230.07</v>
      </c>
      <c r="K245" t="n">
        <v>56.94</v>
      </c>
      <c r="L245" t="n">
        <v>5.25</v>
      </c>
      <c r="M245" t="n">
        <v>11</v>
      </c>
      <c r="N245" t="n">
        <v>52.88</v>
      </c>
      <c r="O245" t="n">
        <v>28609.38</v>
      </c>
      <c r="P245" t="n">
        <v>94.76000000000001</v>
      </c>
      <c r="Q245" t="n">
        <v>1323.94</v>
      </c>
      <c r="R245" t="n">
        <v>35.23</v>
      </c>
      <c r="S245" t="n">
        <v>27.17</v>
      </c>
      <c r="T245" t="n">
        <v>4232.77</v>
      </c>
      <c r="U245" t="n">
        <v>0.77</v>
      </c>
      <c r="V245" t="n">
        <v>0.96</v>
      </c>
      <c r="W245" t="n">
        <v>0.13</v>
      </c>
      <c r="X245" t="n">
        <v>0.26</v>
      </c>
      <c r="Y245" t="n">
        <v>1</v>
      </c>
      <c r="Z245" t="n">
        <v>10</v>
      </c>
    </row>
    <row r="246">
      <c r="A246" t="n">
        <v>18</v>
      </c>
      <c r="B246" t="n">
        <v>115</v>
      </c>
      <c r="C246" t="inlineStr">
        <is>
          <t xml:space="preserve">CONCLUIDO	</t>
        </is>
      </c>
      <c r="D246" t="n">
        <v>8.8337</v>
      </c>
      <c r="E246" t="n">
        <v>11.32</v>
      </c>
      <c r="F246" t="n">
        <v>8.09</v>
      </c>
      <c r="G246" t="n">
        <v>37.33</v>
      </c>
      <c r="H246" t="n">
        <v>0.42</v>
      </c>
      <c r="I246" t="n">
        <v>13</v>
      </c>
      <c r="J246" t="n">
        <v>230.49</v>
      </c>
      <c r="K246" t="n">
        <v>56.94</v>
      </c>
      <c r="L246" t="n">
        <v>5.5</v>
      </c>
      <c r="M246" t="n">
        <v>8</v>
      </c>
      <c r="N246" t="n">
        <v>53.05</v>
      </c>
      <c r="O246" t="n">
        <v>28661.73</v>
      </c>
      <c r="P246" t="n">
        <v>92.05</v>
      </c>
      <c r="Q246" t="n">
        <v>1324.02</v>
      </c>
      <c r="R246" t="n">
        <v>34.46</v>
      </c>
      <c r="S246" t="n">
        <v>27.17</v>
      </c>
      <c r="T246" t="n">
        <v>3852.68</v>
      </c>
      <c r="U246" t="n">
        <v>0.79</v>
      </c>
      <c r="V246" t="n">
        <v>0.96</v>
      </c>
      <c r="W246" t="n">
        <v>0.13</v>
      </c>
      <c r="X246" t="n">
        <v>0.24</v>
      </c>
      <c r="Y246" t="n">
        <v>1</v>
      </c>
      <c r="Z246" t="n">
        <v>10</v>
      </c>
    </row>
    <row r="247">
      <c r="A247" t="n">
        <v>19</v>
      </c>
      <c r="B247" t="n">
        <v>115</v>
      </c>
      <c r="C247" t="inlineStr">
        <is>
          <t xml:space="preserve">CONCLUIDO	</t>
        </is>
      </c>
      <c r="D247" t="n">
        <v>8.836499999999999</v>
      </c>
      <c r="E247" t="n">
        <v>11.32</v>
      </c>
      <c r="F247" t="n">
        <v>8.09</v>
      </c>
      <c r="G247" t="n">
        <v>37.32</v>
      </c>
      <c r="H247" t="n">
        <v>0.44</v>
      </c>
      <c r="I247" t="n">
        <v>13</v>
      </c>
      <c r="J247" t="n">
        <v>230.92</v>
      </c>
      <c r="K247" t="n">
        <v>56.94</v>
      </c>
      <c r="L247" t="n">
        <v>5.75</v>
      </c>
      <c r="M247" t="n">
        <v>4</v>
      </c>
      <c r="N247" t="n">
        <v>53.23</v>
      </c>
      <c r="O247" t="n">
        <v>28714.14</v>
      </c>
      <c r="P247" t="n">
        <v>91.94</v>
      </c>
      <c r="Q247" t="n">
        <v>1323.94</v>
      </c>
      <c r="R247" t="n">
        <v>34.13</v>
      </c>
      <c r="S247" t="n">
        <v>27.17</v>
      </c>
      <c r="T247" t="n">
        <v>3686.38</v>
      </c>
      <c r="U247" t="n">
        <v>0.8</v>
      </c>
      <c r="V247" t="n">
        <v>0.97</v>
      </c>
      <c r="W247" t="n">
        <v>0.14</v>
      </c>
      <c r="X247" t="n">
        <v>0.23</v>
      </c>
      <c r="Y247" t="n">
        <v>1</v>
      </c>
      <c r="Z247" t="n">
        <v>10</v>
      </c>
    </row>
    <row r="248">
      <c r="A248" t="n">
        <v>20</v>
      </c>
      <c r="B248" t="n">
        <v>115</v>
      </c>
      <c r="C248" t="inlineStr">
        <is>
          <t xml:space="preserve">CONCLUIDO	</t>
        </is>
      </c>
      <c r="D248" t="n">
        <v>8.8203</v>
      </c>
      <c r="E248" t="n">
        <v>11.34</v>
      </c>
      <c r="F248" t="n">
        <v>8.109999999999999</v>
      </c>
      <c r="G248" t="n">
        <v>37.41</v>
      </c>
      <c r="H248" t="n">
        <v>0.46</v>
      </c>
      <c r="I248" t="n">
        <v>13</v>
      </c>
      <c r="J248" t="n">
        <v>231.34</v>
      </c>
      <c r="K248" t="n">
        <v>56.94</v>
      </c>
      <c r="L248" t="n">
        <v>6</v>
      </c>
      <c r="M248" t="n">
        <v>1</v>
      </c>
      <c r="N248" t="n">
        <v>53.4</v>
      </c>
      <c r="O248" t="n">
        <v>28766.61</v>
      </c>
      <c r="P248" t="n">
        <v>92.04000000000001</v>
      </c>
      <c r="Q248" t="n">
        <v>1323.94</v>
      </c>
      <c r="R248" t="n">
        <v>34.74</v>
      </c>
      <c r="S248" t="n">
        <v>27.17</v>
      </c>
      <c r="T248" t="n">
        <v>3991.41</v>
      </c>
      <c r="U248" t="n">
        <v>0.78</v>
      </c>
      <c r="V248" t="n">
        <v>0.96</v>
      </c>
      <c r="W248" t="n">
        <v>0.14</v>
      </c>
      <c r="X248" t="n">
        <v>0.25</v>
      </c>
      <c r="Y248" t="n">
        <v>1</v>
      </c>
      <c r="Z248" t="n">
        <v>10</v>
      </c>
    </row>
    <row r="249">
      <c r="A249" t="n">
        <v>21</v>
      </c>
      <c r="B249" t="n">
        <v>115</v>
      </c>
      <c r="C249" t="inlineStr">
        <is>
          <t xml:space="preserve">CONCLUIDO	</t>
        </is>
      </c>
      <c r="D249" t="n">
        <v>8.8123</v>
      </c>
      <c r="E249" t="n">
        <v>11.35</v>
      </c>
      <c r="F249" t="n">
        <v>8.119999999999999</v>
      </c>
      <c r="G249" t="n">
        <v>37.46</v>
      </c>
      <c r="H249" t="n">
        <v>0.48</v>
      </c>
      <c r="I249" t="n">
        <v>13</v>
      </c>
      <c r="J249" t="n">
        <v>231.77</v>
      </c>
      <c r="K249" t="n">
        <v>56.94</v>
      </c>
      <c r="L249" t="n">
        <v>6.25</v>
      </c>
      <c r="M249" t="n">
        <v>0</v>
      </c>
      <c r="N249" t="n">
        <v>53.58</v>
      </c>
      <c r="O249" t="n">
        <v>28819.14</v>
      </c>
      <c r="P249" t="n">
        <v>92.09999999999999</v>
      </c>
      <c r="Q249" t="n">
        <v>1323.94</v>
      </c>
      <c r="R249" t="n">
        <v>35.08</v>
      </c>
      <c r="S249" t="n">
        <v>27.17</v>
      </c>
      <c r="T249" t="n">
        <v>4165.1</v>
      </c>
      <c r="U249" t="n">
        <v>0.77</v>
      </c>
      <c r="V249" t="n">
        <v>0.96</v>
      </c>
      <c r="W249" t="n">
        <v>0.14</v>
      </c>
      <c r="X249" t="n">
        <v>0.26</v>
      </c>
      <c r="Y249" t="n">
        <v>1</v>
      </c>
      <c r="Z249" t="n">
        <v>10</v>
      </c>
    </row>
    <row r="250">
      <c r="A250" t="n">
        <v>0</v>
      </c>
      <c r="B250" t="n">
        <v>35</v>
      </c>
      <c r="C250" t="inlineStr">
        <is>
          <t xml:space="preserve">CONCLUIDO	</t>
        </is>
      </c>
      <c r="D250" t="n">
        <v>8.854100000000001</v>
      </c>
      <c r="E250" t="n">
        <v>11.29</v>
      </c>
      <c r="F250" t="n">
        <v>8.699999999999999</v>
      </c>
      <c r="G250" t="n">
        <v>12.73</v>
      </c>
      <c r="H250" t="n">
        <v>0.22</v>
      </c>
      <c r="I250" t="n">
        <v>41</v>
      </c>
      <c r="J250" t="n">
        <v>80.84</v>
      </c>
      <c r="K250" t="n">
        <v>35.1</v>
      </c>
      <c r="L250" t="n">
        <v>1</v>
      </c>
      <c r="M250" t="n">
        <v>17</v>
      </c>
      <c r="N250" t="n">
        <v>9.74</v>
      </c>
      <c r="O250" t="n">
        <v>10204.21</v>
      </c>
      <c r="P250" t="n">
        <v>53.36</v>
      </c>
      <c r="Q250" t="n">
        <v>1324.13</v>
      </c>
      <c r="R250" t="n">
        <v>52.64</v>
      </c>
      <c r="S250" t="n">
        <v>27.17</v>
      </c>
      <c r="T250" t="n">
        <v>12801.1</v>
      </c>
      <c r="U250" t="n">
        <v>0.52</v>
      </c>
      <c r="V250" t="n">
        <v>0.9</v>
      </c>
      <c r="W250" t="n">
        <v>0.2</v>
      </c>
      <c r="X250" t="n">
        <v>0.84</v>
      </c>
      <c r="Y250" t="n">
        <v>1</v>
      </c>
      <c r="Z250" t="n">
        <v>10</v>
      </c>
    </row>
    <row r="251">
      <c r="A251" t="n">
        <v>1</v>
      </c>
      <c r="B251" t="n">
        <v>35</v>
      </c>
      <c r="C251" t="inlineStr">
        <is>
          <t xml:space="preserve">CONCLUIDO	</t>
        </is>
      </c>
      <c r="D251" t="n">
        <v>8.8931</v>
      </c>
      <c r="E251" t="n">
        <v>11.24</v>
      </c>
      <c r="F251" t="n">
        <v>8.68</v>
      </c>
      <c r="G251" t="n">
        <v>13.36</v>
      </c>
      <c r="H251" t="n">
        <v>0.27</v>
      </c>
      <c r="I251" t="n">
        <v>39</v>
      </c>
      <c r="J251" t="n">
        <v>81.14</v>
      </c>
      <c r="K251" t="n">
        <v>35.1</v>
      </c>
      <c r="L251" t="n">
        <v>1.25</v>
      </c>
      <c r="M251" t="n">
        <v>0</v>
      </c>
      <c r="N251" t="n">
        <v>9.789999999999999</v>
      </c>
      <c r="O251" t="n">
        <v>10241.25</v>
      </c>
      <c r="P251" t="n">
        <v>53.1</v>
      </c>
      <c r="Q251" t="n">
        <v>1323.98</v>
      </c>
      <c r="R251" t="n">
        <v>51.73</v>
      </c>
      <c r="S251" t="n">
        <v>27.17</v>
      </c>
      <c r="T251" t="n">
        <v>12360.36</v>
      </c>
      <c r="U251" t="n">
        <v>0.53</v>
      </c>
      <c r="V251" t="n">
        <v>0.9</v>
      </c>
      <c r="W251" t="n">
        <v>0.22</v>
      </c>
      <c r="X251" t="n">
        <v>0.83</v>
      </c>
      <c r="Y251" t="n">
        <v>1</v>
      </c>
      <c r="Z251" t="n">
        <v>10</v>
      </c>
    </row>
    <row r="252">
      <c r="A252" t="n">
        <v>0</v>
      </c>
      <c r="B252" t="n">
        <v>50</v>
      </c>
      <c r="C252" t="inlineStr">
        <is>
          <t xml:space="preserve">CONCLUIDO	</t>
        </is>
      </c>
      <c r="D252" t="n">
        <v>8.200100000000001</v>
      </c>
      <c r="E252" t="n">
        <v>12.2</v>
      </c>
      <c r="F252" t="n">
        <v>8.94</v>
      </c>
      <c r="G252" t="n">
        <v>9.75</v>
      </c>
      <c r="H252" t="n">
        <v>0.16</v>
      </c>
      <c r="I252" t="n">
        <v>55</v>
      </c>
      <c r="J252" t="n">
        <v>107.41</v>
      </c>
      <c r="K252" t="n">
        <v>41.65</v>
      </c>
      <c r="L252" t="n">
        <v>1</v>
      </c>
      <c r="M252" t="n">
        <v>53</v>
      </c>
      <c r="N252" t="n">
        <v>14.77</v>
      </c>
      <c r="O252" t="n">
        <v>13481.73</v>
      </c>
      <c r="P252" t="n">
        <v>74.51000000000001</v>
      </c>
      <c r="Q252" t="n">
        <v>1324.44</v>
      </c>
      <c r="R252" t="n">
        <v>60.92</v>
      </c>
      <c r="S252" t="n">
        <v>27.17</v>
      </c>
      <c r="T252" t="n">
        <v>16874.98</v>
      </c>
      <c r="U252" t="n">
        <v>0.45</v>
      </c>
      <c r="V252" t="n">
        <v>0.87</v>
      </c>
      <c r="W252" t="n">
        <v>0.2</v>
      </c>
      <c r="X252" t="n">
        <v>1.08</v>
      </c>
      <c r="Y252" t="n">
        <v>1</v>
      </c>
      <c r="Z252" t="n">
        <v>10</v>
      </c>
    </row>
    <row r="253">
      <c r="A253" t="n">
        <v>1</v>
      </c>
      <c r="B253" t="n">
        <v>50</v>
      </c>
      <c r="C253" t="inlineStr">
        <is>
          <t xml:space="preserve">CONCLUIDO	</t>
        </is>
      </c>
      <c r="D253" t="n">
        <v>8.6797</v>
      </c>
      <c r="E253" t="n">
        <v>11.52</v>
      </c>
      <c r="F253" t="n">
        <v>8.6</v>
      </c>
      <c r="G253" t="n">
        <v>12.89</v>
      </c>
      <c r="H253" t="n">
        <v>0.2</v>
      </c>
      <c r="I253" t="n">
        <v>40</v>
      </c>
      <c r="J253" t="n">
        <v>107.73</v>
      </c>
      <c r="K253" t="n">
        <v>41.65</v>
      </c>
      <c r="L253" t="n">
        <v>1.25</v>
      </c>
      <c r="M253" t="n">
        <v>38</v>
      </c>
      <c r="N253" t="n">
        <v>14.83</v>
      </c>
      <c r="O253" t="n">
        <v>13520.81</v>
      </c>
      <c r="P253" t="n">
        <v>68.01000000000001</v>
      </c>
      <c r="Q253" t="n">
        <v>1324.16</v>
      </c>
      <c r="R253" t="n">
        <v>50.2</v>
      </c>
      <c r="S253" t="n">
        <v>27.17</v>
      </c>
      <c r="T253" t="n">
        <v>11589.08</v>
      </c>
      <c r="U253" t="n">
        <v>0.54</v>
      </c>
      <c r="V253" t="n">
        <v>0.91</v>
      </c>
      <c r="W253" t="n">
        <v>0.17</v>
      </c>
      <c r="X253" t="n">
        <v>0.74</v>
      </c>
      <c r="Y253" t="n">
        <v>1</v>
      </c>
      <c r="Z253" t="n">
        <v>10</v>
      </c>
    </row>
    <row r="254">
      <c r="A254" t="n">
        <v>2</v>
      </c>
      <c r="B254" t="n">
        <v>50</v>
      </c>
      <c r="C254" t="inlineStr">
        <is>
          <t xml:space="preserve">CONCLUIDO	</t>
        </is>
      </c>
      <c r="D254" t="n">
        <v>8.880800000000001</v>
      </c>
      <c r="E254" t="n">
        <v>11.26</v>
      </c>
      <c r="F254" t="n">
        <v>8.51</v>
      </c>
      <c r="G254" t="n">
        <v>15.96</v>
      </c>
      <c r="H254" t="n">
        <v>0.24</v>
      </c>
      <c r="I254" t="n">
        <v>32</v>
      </c>
      <c r="J254" t="n">
        <v>108.05</v>
      </c>
      <c r="K254" t="n">
        <v>41.65</v>
      </c>
      <c r="L254" t="n">
        <v>1.5</v>
      </c>
      <c r="M254" t="n">
        <v>29</v>
      </c>
      <c r="N254" t="n">
        <v>14.9</v>
      </c>
      <c r="O254" t="n">
        <v>13559.91</v>
      </c>
      <c r="P254" t="n">
        <v>63.86</v>
      </c>
      <c r="Q254" t="n">
        <v>1323.94</v>
      </c>
      <c r="R254" t="n">
        <v>47.95</v>
      </c>
      <c r="S254" t="n">
        <v>27.17</v>
      </c>
      <c r="T254" t="n">
        <v>10504.98</v>
      </c>
      <c r="U254" t="n">
        <v>0.57</v>
      </c>
      <c r="V254" t="n">
        <v>0.92</v>
      </c>
      <c r="W254" t="n">
        <v>0.16</v>
      </c>
      <c r="X254" t="n">
        <v>0.66</v>
      </c>
      <c r="Y254" t="n">
        <v>1</v>
      </c>
      <c r="Z254" t="n">
        <v>10</v>
      </c>
    </row>
    <row r="255">
      <c r="A255" t="n">
        <v>3</v>
      </c>
      <c r="B255" t="n">
        <v>50</v>
      </c>
      <c r="C255" t="inlineStr">
        <is>
          <t xml:space="preserve">CONCLUIDO	</t>
        </is>
      </c>
      <c r="D255" t="n">
        <v>9.0176</v>
      </c>
      <c r="E255" t="n">
        <v>11.09</v>
      </c>
      <c r="F255" t="n">
        <v>8.43</v>
      </c>
      <c r="G255" t="n">
        <v>18.07</v>
      </c>
      <c r="H255" t="n">
        <v>0.28</v>
      </c>
      <c r="I255" t="n">
        <v>28</v>
      </c>
      <c r="J255" t="n">
        <v>108.37</v>
      </c>
      <c r="K255" t="n">
        <v>41.65</v>
      </c>
      <c r="L255" t="n">
        <v>1.75</v>
      </c>
      <c r="M255" t="n">
        <v>4</v>
      </c>
      <c r="N255" t="n">
        <v>14.97</v>
      </c>
      <c r="O255" t="n">
        <v>13599.17</v>
      </c>
      <c r="P255" t="n">
        <v>61.01</v>
      </c>
      <c r="Q255" t="n">
        <v>1324.1</v>
      </c>
      <c r="R255" t="n">
        <v>44.37</v>
      </c>
      <c r="S255" t="n">
        <v>27.17</v>
      </c>
      <c r="T255" t="n">
        <v>8733.700000000001</v>
      </c>
      <c r="U255" t="n">
        <v>0.61</v>
      </c>
      <c r="V255" t="n">
        <v>0.93</v>
      </c>
      <c r="W255" t="n">
        <v>0.18</v>
      </c>
      <c r="X255" t="n">
        <v>0.58</v>
      </c>
      <c r="Y255" t="n">
        <v>1</v>
      </c>
      <c r="Z255" t="n">
        <v>10</v>
      </c>
    </row>
    <row r="256">
      <c r="A256" t="n">
        <v>4</v>
      </c>
      <c r="B256" t="n">
        <v>50</v>
      </c>
      <c r="C256" t="inlineStr">
        <is>
          <t xml:space="preserve">CONCLUIDO	</t>
        </is>
      </c>
      <c r="D256" t="n">
        <v>9.013299999999999</v>
      </c>
      <c r="E256" t="n">
        <v>11.09</v>
      </c>
      <c r="F256" t="n">
        <v>8.44</v>
      </c>
      <c r="G256" t="n">
        <v>18.08</v>
      </c>
      <c r="H256" t="n">
        <v>0.32</v>
      </c>
      <c r="I256" t="n">
        <v>28</v>
      </c>
      <c r="J256" t="n">
        <v>108.68</v>
      </c>
      <c r="K256" t="n">
        <v>41.65</v>
      </c>
      <c r="L256" t="n">
        <v>2</v>
      </c>
      <c r="M256" t="n">
        <v>0</v>
      </c>
      <c r="N256" t="n">
        <v>15.03</v>
      </c>
      <c r="O256" t="n">
        <v>13638.32</v>
      </c>
      <c r="P256" t="n">
        <v>61.16</v>
      </c>
      <c r="Q256" t="n">
        <v>1323.94</v>
      </c>
      <c r="R256" t="n">
        <v>44.42</v>
      </c>
      <c r="S256" t="n">
        <v>27.17</v>
      </c>
      <c r="T256" t="n">
        <v>8755.92</v>
      </c>
      <c r="U256" t="n">
        <v>0.61</v>
      </c>
      <c r="V256" t="n">
        <v>0.92</v>
      </c>
      <c r="W256" t="n">
        <v>0.19</v>
      </c>
      <c r="X256" t="n">
        <v>0.58</v>
      </c>
      <c r="Y256" t="n">
        <v>1</v>
      </c>
      <c r="Z256" t="n">
        <v>10</v>
      </c>
    </row>
    <row r="257">
      <c r="A257" t="n">
        <v>0</v>
      </c>
      <c r="B257" t="n">
        <v>25</v>
      </c>
      <c r="C257" t="inlineStr">
        <is>
          <t xml:space="preserve">CONCLUIDO	</t>
        </is>
      </c>
      <c r="D257" t="n">
        <v>8.662599999999999</v>
      </c>
      <c r="E257" t="n">
        <v>11.54</v>
      </c>
      <c r="F257" t="n">
        <v>9</v>
      </c>
      <c r="G257" t="n">
        <v>10</v>
      </c>
      <c r="H257" t="n">
        <v>0.28</v>
      </c>
      <c r="I257" t="n">
        <v>54</v>
      </c>
      <c r="J257" t="n">
        <v>61.76</v>
      </c>
      <c r="K257" t="n">
        <v>28.92</v>
      </c>
      <c r="L257" t="n">
        <v>1</v>
      </c>
      <c r="M257" t="n">
        <v>0</v>
      </c>
      <c r="N257" t="n">
        <v>6.84</v>
      </c>
      <c r="O257" t="n">
        <v>7851.41</v>
      </c>
      <c r="P257" t="n">
        <v>46.86</v>
      </c>
      <c r="Q257" t="n">
        <v>1324.17</v>
      </c>
      <c r="R257" t="n">
        <v>60.78</v>
      </c>
      <c r="S257" t="n">
        <v>27.17</v>
      </c>
      <c r="T257" t="n">
        <v>16807.07</v>
      </c>
      <c r="U257" t="n">
        <v>0.45</v>
      </c>
      <c r="V257" t="n">
        <v>0.87</v>
      </c>
      <c r="W257" t="n">
        <v>0.26</v>
      </c>
      <c r="X257" t="n">
        <v>1.14</v>
      </c>
      <c r="Y257" t="n">
        <v>1</v>
      </c>
      <c r="Z257" t="n">
        <v>10</v>
      </c>
    </row>
    <row r="258">
      <c r="A258" t="n">
        <v>0</v>
      </c>
      <c r="B258" t="n">
        <v>85</v>
      </c>
      <c r="C258" t="inlineStr">
        <is>
          <t xml:space="preserve">CONCLUIDO	</t>
        </is>
      </c>
      <c r="D258" t="n">
        <v>6.7658</v>
      </c>
      <c r="E258" t="n">
        <v>14.78</v>
      </c>
      <c r="F258" t="n">
        <v>9.56</v>
      </c>
      <c r="G258" t="n">
        <v>6.83</v>
      </c>
      <c r="H258" t="n">
        <v>0.11</v>
      </c>
      <c r="I258" t="n">
        <v>84</v>
      </c>
      <c r="J258" t="n">
        <v>167.88</v>
      </c>
      <c r="K258" t="n">
        <v>51.39</v>
      </c>
      <c r="L258" t="n">
        <v>1</v>
      </c>
      <c r="M258" t="n">
        <v>82</v>
      </c>
      <c r="N258" t="n">
        <v>30.49</v>
      </c>
      <c r="O258" t="n">
        <v>20939.59</v>
      </c>
      <c r="P258" t="n">
        <v>115.17</v>
      </c>
      <c r="Q258" t="n">
        <v>1324.17</v>
      </c>
      <c r="R258" t="n">
        <v>80.34999999999999</v>
      </c>
      <c r="S258" t="n">
        <v>27.17</v>
      </c>
      <c r="T258" t="n">
        <v>26440.95</v>
      </c>
      <c r="U258" t="n">
        <v>0.34</v>
      </c>
      <c r="V258" t="n">
        <v>0.82</v>
      </c>
      <c r="W258" t="n">
        <v>0.25</v>
      </c>
      <c r="X258" t="n">
        <v>1.71</v>
      </c>
      <c r="Y258" t="n">
        <v>1</v>
      </c>
      <c r="Z258" t="n">
        <v>10</v>
      </c>
    </row>
    <row r="259">
      <c r="A259" t="n">
        <v>1</v>
      </c>
      <c r="B259" t="n">
        <v>85</v>
      </c>
      <c r="C259" t="inlineStr">
        <is>
          <t xml:space="preserve">CONCLUIDO	</t>
        </is>
      </c>
      <c r="D259" t="n">
        <v>7.3424</v>
      </c>
      <c r="E259" t="n">
        <v>13.62</v>
      </c>
      <c r="F259" t="n">
        <v>9.109999999999999</v>
      </c>
      <c r="G259" t="n">
        <v>8.68</v>
      </c>
      <c r="H259" t="n">
        <v>0.13</v>
      </c>
      <c r="I259" t="n">
        <v>63</v>
      </c>
      <c r="J259" t="n">
        <v>168.25</v>
      </c>
      <c r="K259" t="n">
        <v>51.39</v>
      </c>
      <c r="L259" t="n">
        <v>1.25</v>
      </c>
      <c r="M259" t="n">
        <v>61</v>
      </c>
      <c r="N259" t="n">
        <v>30.6</v>
      </c>
      <c r="O259" t="n">
        <v>20984.25</v>
      </c>
      <c r="P259" t="n">
        <v>107.82</v>
      </c>
      <c r="Q259" t="n">
        <v>1324.44</v>
      </c>
      <c r="R259" t="n">
        <v>66.51000000000001</v>
      </c>
      <c r="S259" t="n">
        <v>27.17</v>
      </c>
      <c r="T259" t="n">
        <v>19628.27</v>
      </c>
      <c r="U259" t="n">
        <v>0.41</v>
      </c>
      <c r="V259" t="n">
        <v>0.86</v>
      </c>
      <c r="W259" t="n">
        <v>0.21</v>
      </c>
      <c r="X259" t="n">
        <v>1.26</v>
      </c>
      <c r="Y259" t="n">
        <v>1</v>
      </c>
      <c r="Z259" t="n">
        <v>10</v>
      </c>
    </row>
    <row r="260">
      <c r="A260" t="n">
        <v>2</v>
      </c>
      <c r="B260" t="n">
        <v>85</v>
      </c>
      <c r="C260" t="inlineStr">
        <is>
          <t xml:space="preserve">CONCLUIDO	</t>
        </is>
      </c>
      <c r="D260" t="n">
        <v>7.7564</v>
      </c>
      <c r="E260" t="n">
        <v>12.89</v>
      </c>
      <c r="F260" t="n">
        <v>8.83</v>
      </c>
      <c r="G260" t="n">
        <v>10.59</v>
      </c>
      <c r="H260" t="n">
        <v>0.16</v>
      </c>
      <c r="I260" t="n">
        <v>50</v>
      </c>
      <c r="J260" t="n">
        <v>168.61</v>
      </c>
      <c r="K260" t="n">
        <v>51.39</v>
      </c>
      <c r="L260" t="n">
        <v>1.5</v>
      </c>
      <c r="M260" t="n">
        <v>48</v>
      </c>
      <c r="N260" t="n">
        <v>30.71</v>
      </c>
      <c r="O260" t="n">
        <v>21028.94</v>
      </c>
      <c r="P260" t="n">
        <v>102.46</v>
      </c>
      <c r="Q260" t="n">
        <v>1324.13</v>
      </c>
      <c r="R260" t="n">
        <v>57.46</v>
      </c>
      <c r="S260" t="n">
        <v>27.17</v>
      </c>
      <c r="T260" t="n">
        <v>15166.83</v>
      </c>
      <c r="U260" t="n">
        <v>0.47</v>
      </c>
      <c r="V260" t="n">
        <v>0.88</v>
      </c>
      <c r="W260" t="n">
        <v>0.19</v>
      </c>
      <c r="X260" t="n">
        <v>0.97</v>
      </c>
      <c r="Y260" t="n">
        <v>1</v>
      </c>
      <c r="Z260" t="n">
        <v>10</v>
      </c>
    </row>
    <row r="261">
      <c r="A261" t="n">
        <v>3</v>
      </c>
      <c r="B261" t="n">
        <v>85</v>
      </c>
      <c r="C261" t="inlineStr">
        <is>
          <t xml:space="preserve">CONCLUIDO	</t>
        </is>
      </c>
      <c r="D261" t="n">
        <v>8.0223</v>
      </c>
      <c r="E261" t="n">
        <v>12.47</v>
      </c>
      <c r="F261" t="n">
        <v>8.67</v>
      </c>
      <c r="G261" t="n">
        <v>12.38</v>
      </c>
      <c r="H261" t="n">
        <v>0.18</v>
      </c>
      <c r="I261" t="n">
        <v>42</v>
      </c>
      <c r="J261" t="n">
        <v>168.97</v>
      </c>
      <c r="K261" t="n">
        <v>51.39</v>
      </c>
      <c r="L261" t="n">
        <v>1.75</v>
      </c>
      <c r="M261" t="n">
        <v>40</v>
      </c>
      <c r="N261" t="n">
        <v>30.83</v>
      </c>
      <c r="O261" t="n">
        <v>21073.68</v>
      </c>
      <c r="P261" t="n">
        <v>98.73</v>
      </c>
      <c r="Q261" t="n">
        <v>1324.08</v>
      </c>
      <c r="R261" t="n">
        <v>52.44</v>
      </c>
      <c r="S261" t="n">
        <v>27.17</v>
      </c>
      <c r="T261" t="n">
        <v>12695.9</v>
      </c>
      <c r="U261" t="n">
        <v>0.52</v>
      </c>
      <c r="V261" t="n">
        <v>0.9</v>
      </c>
      <c r="W261" t="n">
        <v>0.18</v>
      </c>
      <c r="X261" t="n">
        <v>0.82</v>
      </c>
      <c r="Y261" t="n">
        <v>1</v>
      </c>
      <c r="Z261" t="n">
        <v>10</v>
      </c>
    </row>
    <row r="262">
      <c r="A262" t="n">
        <v>4</v>
      </c>
      <c r="B262" t="n">
        <v>85</v>
      </c>
      <c r="C262" t="inlineStr">
        <is>
          <t xml:space="preserve">CONCLUIDO	</t>
        </is>
      </c>
      <c r="D262" t="n">
        <v>8.318899999999999</v>
      </c>
      <c r="E262" t="n">
        <v>12.02</v>
      </c>
      <c r="F262" t="n">
        <v>8.460000000000001</v>
      </c>
      <c r="G262" t="n">
        <v>14.51</v>
      </c>
      <c r="H262" t="n">
        <v>0.21</v>
      </c>
      <c r="I262" t="n">
        <v>35</v>
      </c>
      <c r="J262" t="n">
        <v>169.33</v>
      </c>
      <c r="K262" t="n">
        <v>51.39</v>
      </c>
      <c r="L262" t="n">
        <v>2</v>
      </c>
      <c r="M262" t="n">
        <v>33</v>
      </c>
      <c r="N262" t="n">
        <v>30.94</v>
      </c>
      <c r="O262" t="n">
        <v>21118.46</v>
      </c>
      <c r="P262" t="n">
        <v>94.13</v>
      </c>
      <c r="Q262" t="n">
        <v>1324.07</v>
      </c>
      <c r="R262" t="n">
        <v>46.6</v>
      </c>
      <c r="S262" t="n">
        <v>27.17</v>
      </c>
      <c r="T262" t="n">
        <v>9812.129999999999</v>
      </c>
      <c r="U262" t="n">
        <v>0.58</v>
      </c>
      <c r="V262" t="n">
        <v>0.92</v>
      </c>
      <c r="W262" t="n">
        <v>0.14</v>
      </c>
      <c r="X262" t="n">
        <v>0.61</v>
      </c>
      <c r="Y262" t="n">
        <v>1</v>
      </c>
      <c r="Z262" t="n">
        <v>10</v>
      </c>
    </row>
    <row r="263">
      <c r="A263" t="n">
        <v>5</v>
      </c>
      <c r="B263" t="n">
        <v>85</v>
      </c>
      <c r="C263" t="inlineStr">
        <is>
          <t xml:space="preserve">CONCLUIDO	</t>
        </is>
      </c>
      <c r="D263" t="n">
        <v>8.3963</v>
      </c>
      <c r="E263" t="n">
        <v>11.91</v>
      </c>
      <c r="F263" t="n">
        <v>8.49</v>
      </c>
      <c r="G263" t="n">
        <v>16.43</v>
      </c>
      <c r="H263" t="n">
        <v>0.24</v>
      </c>
      <c r="I263" t="n">
        <v>31</v>
      </c>
      <c r="J263" t="n">
        <v>169.7</v>
      </c>
      <c r="K263" t="n">
        <v>51.39</v>
      </c>
      <c r="L263" t="n">
        <v>2.25</v>
      </c>
      <c r="M263" t="n">
        <v>29</v>
      </c>
      <c r="N263" t="n">
        <v>31.05</v>
      </c>
      <c r="O263" t="n">
        <v>21163.27</v>
      </c>
      <c r="P263" t="n">
        <v>92.8</v>
      </c>
      <c r="Q263" t="n">
        <v>1324.05</v>
      </c>
      <c r="R263" t="n">
        <v>47.08</v>
      </c>
      <c r="S263" t="n">
        <v>27.17</v>
      </c>
      <c r="T263" t="n">
        <v>10071.28</v>
      </c>
      <c r="U263" t="n">
        <v>0.58</v>
      </c>
      <c r="V263" t="n">
        <v>0.92</v>
      </c>
      <c r="W263" t="n">
        <v>0.16</v>
      </c>
      <c r="X263" t="n">
        <v>0.63</v>
      </c>
      <c r="Y263" t="n">
        <v>1</v>
      </c>
      <c r="Z263" t="n">
        <v>10</v>
      </c>
    </row>
    <row r="264">
      <c r="A264" t="n">
        <v>6</v>
      </c>
      <c r="B264" t="n">
        <v>85</v>
      </c>
      <c r="C264" t="inlineStr">
        <is>
          <t xml:space="preserve">CONCLUIDO	</t>
        </is>
      </c>
      <c r="D264" t="n">
        <v>8.569000000000001</v>
      </c>
      <c r="E264" t="n">
        <v>11.67</v>
      </c>
      <c r="F264" t="n">
        <v>8.380000000000001</v>
      </c>
      <c r="G264" t="n">
        <v>18.63</v>
      </c>
      <c r="H264" t="n">
        <v>0.26</v>
      </c>
      <c r="I264" t="n">
        <v>27</v>
      </c>
      <c r="J264" t="n">
        <v>170.06</v>
      </c>
      <c r="K264" t="n">
        <v>51.39</v>
      </c>
      <c r="L264" t="n">
        <v>2.5</v>
      </c>
      <c r="M264" t="n">
        <v>25</v>
      </c>
      <c r="N264" t="n">
        <v>31.17</v>
      </c>
      <c r="O264" t="n">
        <v>21208.12</v>
      </c>
      <c r="P264" t="n">
        <v>89.45</v>
      </c>
      <c r="Q264" t="n">
        <v>1324.08</v>
      </c>
      <c r="R264" t="n">
        <v>43.83</v>
      </c>
      <c r="S264" t="n">
        <v>27.17</v>
      </c>
      <c r="T264" t="n">
        <v>8468.059999999999</v>
      </c>
      <c r="U264" t="n">
        <v>0.62</v>
      </c>
      <c r="V264" t="n">
        <v>0.93</v>
      </c>
      <c r="W264" t="n">
        <v>0.15</v>
      </c>
      <c r="X264" t="n">
        <v>0.53</v>
      </c>
      <c r="Y264" t="n">
        <v>1</v>
      </c>
      <c r="Z264" t="n">
        <v>10</v>
      </c>
    </row>
    <row r="265">
      <c r="A265" t="n">
        <v>7</v>
      </c>
      <c r="B265" t="n">
        <v>85</v>
      </c>
      <c r="C265" t="inlineStr">
        <is>
          <t xml:space="preserve">CONCLUIDO	</t>
        </is>
      </c>
      <c r="D265" t="n">
        <v>8.698600000000001</v>
      </c>
      <c r="E265" t="n">
        <v>11.5</v>
      </c>
      <c r="F265" t="n">
        <v>8.31</v>
      </c>
      <c r="G265" t="n">
        <v>20.78</v>
      </c>
      <c r="H265" t="n">
        <v>0.29</v>
      </c>
      <c r="I265" t="n">
        <v>24</v>
      </c>
      <c r="J265" t="n">
        <v>170.42</v>
      </c>
      <c r="K265" t="n">
        <v>51.39</v>
      </c>
      <c r="L265" t="n">
        <v>2.75</v>
      </c>
      <c r="M265" t="n">
        <v>22</v>
      </c>
      <c r="N265" t="n">
        <v>31.28</v>
      </c>
      <c r="O265" t="n">
        <v>21253.01</v>
      </c>
      <c r="P265" t="n">
        <v>86.31999999999999</v>
      </c>
      <c r="Q265" t="n">
        <v>1324.06</v>
      </c>
      <c r="R265" t="n">
        <v>41.43</v>
      </c>
      <c r="S265" t="n">
        <v>27.17</v>
      </c>
      <c r="T265" t="n">
        <v>7281.93</v>
      </c>
      <c r="U265" t="n">
        <v>0.66</v>
      </c>
      <c r="V265" t="n">
        <v>0.9399999999999999</v>
      </c>
      <c r="W265" t="n">
        <v>0.15</v>
      </c>
      <c r="X265" t="n">
        <v>0.46</v>
      </c>
      <c r="Y265" t="n">
        <v>1</v>
      </c>
      <c r="Z265" t="n">
        <v>10</v>
      </c>
    </row>
    <row r="266">
      <c r="A266" t="n">
        <v>8</v>
      </c>
      <c r="B266" t="n">
        <v>85</v>
      </c>
      <c r="C266" t="inlineStr">
        <is>
          <t xml:space="preserve">CONCLUIDO	</t>
        </is>
      </c>
      <c r="D266" t="n">
        <v>8.823499999999999</v>
      </c>
      <c r="E266" t="n">
        <v>11.33</v>
      </c>
      <c r="F266" t="n">
        <v>8.25</v>
      </c>
      <c r="G266" t="n">
        <v>23.57</v>
      </c>
      <c r="H266" t="n">
        <v>0.31</v>
      </c>
      <c r="I266" t="n">
        <v>21</v>
      </c>
      <c r="J266" t="n">
        <v>170.79</v>
      </c>
      <c r="K266" t="n">
        <v>51.39</v>
      </c>
      <c r="L266" t="n">
        <v>3</v>
      </c>
      <c r="M266" t="n">
        <v>19</v>
      </c>
      <c r="N266" t="n">
        <v>31.4</v>
      </c>
      <c r="O266" t="n">
        <v>21297.94</v>
      </c>
      <c r="P266" t="n">
        <v>83.05</v>
      </c>
      <c r="Q266" t="n">
        <v>1324.1</v>
      </c>
      <c r="R266" t="n">
        <v>39.52</v>
      </c>
      <c r="S266" t="n">
        <v>27.17</v>
      </c>
      <c r="T266" t="n">
        <v>6342.82</v>
      </c>
      <c r="U266" t="n">
        <v>0.6899999999999999</v>
      </c>
      <c r="V266" t="n">
        <v>0.95</v>
      </c>
      <c r="W266" t="n">
        <v>0.14</v>
      </c>
      <c r="X266" t="n">
        <v>0.4</v>
      </c>
      <c r="Y266" t="n">
        <v>1</v>
      </c>
      <c r="Z266" t="n">
        <v>10</v>
      </c>
    </row>
    <row r="267">
      <c r="A267" t="n">
        <v>9</v>
      </c>
      <c r="B267" t="n">
        <v>85</v>
      </c>
      <c r="C267" t="inlineStr">
        <is>
          <t xml:space="preserve">CONCLUIDO	</t>
        </is>
      </c>
      <c r="D267" t="n">
        <v>8.9528</v>
      </c>
      <c r="E267" t="n">
        <v>11.17</v>
      </c>
      <c r="F267" t="n">
        <v>8.15</v>
      </c>
      <c r="G267" t="n">
        <v>25.75</v>
      </c>
      <c r="H267" t="n">
        <v>0.34</v>
      </c>
      <c r="I267" t="n">
        <v>19</v>
      </c>
      <c r="J267" t="n">
        <v>171.15</v>
      </c>
      <c r="K267" t="n">
        <v>51.39</v>
      </c>
      <c r="L267" t="n">
        <v>3.25</v>
      </c>
      <c r="M267" t="n">
        <v>16</v>
      </c>
      <c r="N267" t="n">
        <v>31.51</v>
      </c>
      <c r="O267" t="n">
        <v>21342.91</v>
      </c>
      <c r="P267" t="n">
        <v>79.31999999999999</v>
      </c>
      <c r="Q267" t="n">
        <v>1323.95</v>
      </c>
      <c r="R267" t="n">
        <v>36.24</v>
      </c>
      <c r="S267" t="n">
        <v>27.17</v>
      </c>
      <c r="T267" t="n">
        <v>4713.54</v>
      </c>
      <c r="U267" t="n">
        <v>0.75</v>
      </c>
      <c r="V267" t="n">
        <v>0.96</v>
      </c>
      <c r="W267" t="n">
        <v>0.14</v>
      </c>
      <c r="X267" t="n">
        <v>0.3</v>
      </c>
      <c r="Y267" t="n">
        <v>1</v>
      </c>
      <c r="Z267" t="n">
        <v>10</v>
      </c>
    </row>
    <row r="268">
      <c r="A268" t="n">
        <v>10</v>
      </c>
      <c r="B268" t="n">
        <v>85</v>
      </c>
      <c r="C268" t="inlineStr">
        <is>
          <t xml:space="preserve">CONCLUIDO	</t>
        </is>
      </c>
      <c r="D268" t="n">
        <v>8.922800000000001</v>
      </c>
      <c r="E268" t="n">
        <v>11.21</v>
      </c>
      <c r="F268" t="n">
        <v>8.220000000000001</v>
      </c>
      <c r="G268" t="n">
        <v>27.42</v>
      </c>
      <c r="H268" t="n">
        <v>0.36</v>
      </c>
      <c r="I268" t="n">
        <v>18</v>
      </c>
      <c r="J268" t="n">
        <v>171.52</v>
      </c>
      <c r="K268" t="n">
        <v>51.39</v>
      </c>
      <c r="L268" t="n">
        <v>3.5</v>
      </c>
      <c r="M268" t="n">
        <v>10</v>
      </c>
      <c r="N268" t="n">
        <v>31.63</v>
      </c>
      <c r="O268" t="n">
        <v>21387.92</v>
      </c>
      <c r="P268" t="n">
        <v>78.11</v>
      </c>
      <c r="Q268" t="n">
        <v>1324.07</v>
      </c>
      <c r="R268" t="n">
        <v>38.76</v>
      </c>
      <c r="S268" t="n">
        <v>27.17</v>
      </c>
      <c r="T268" t="n">
        <v>5975.69</v>
      </c>
      <c r="U268" t="n">
        <v>0.7</v>
      </c>
      <c r="V268" t="n">
        <v>0.95</v>
      </c>
      <c r="W268" t="n">
        <v>0.14</v>
      </c>
      <c r="X268" t="n">
        <v>0.37</v>
      </c>
      <c r="Y268" t="n">
        <v>1</v>
      </c>
      <c r="Z268" t="n">
        <v>10</v>
      </c>
    </row>
    <row r="269">
      <c r="A269" t="n">
        <v>11</v>
      </c>
      <c r="B269" t="n">
        <v>85</v>
      </c>
      <c r="C269" t="inlineStr">
        <is>
          <t xml:space="preserve">CONCLUIDO	</t>
        </is>
      </c>
      <c r="D269" t="n">
        <v>8.964399999999999</v>
      </c>
      <c r="E269" t="n">
        <v>11.16</v>
      </c>
      <c r="F269" t="n">
        <v>8.210000000000001</v>
      </c>
      <c r="G269" t="n">
        <v>28.96</v>
      </c>
      <c r="H269" t="n">
        <v>0.39</v>
      </c>
      <c r="I269" t="n">
        <v>17</v>
      </c>
      <c r="J269" t="n">
        <v>171.88</v>
      </c>
      <c r="K269" t="n">
        <v>51.39</v>
      </c>
      <c r="L269" t="n">
        <v>3.75</v>
      </c>
      <c r="M269" t="n">
        <v>1</v>
      </c>
      <c r="N269" t="n">
        <v>31.74</v>
      </c>
      <c r="O269" t="n">
        <v>21432.96</v>
      </c>
      <c r="P269" t="n">
        <v>77.76000000000001</v>
      </c>
      <c r="Q269" t="n">
        <v>1323.94</v>
      </c>
      <c r="R269" t="n">
        <v>37.85</v>
      </c>
      <c r="S269" t="n">
        <v>27.17</v>
      </c>
      <c r="T269" t="n">
        <v>5530.43</v>
      </c>
      <c r="U269" t="n">
        <v>0.72</v>
      </c>
      <c r="V269" t="n">
        <v>0.95</v>
      </c>
      <c r="W269" t="n">
        <v>0.15</v>
      </c>
      <c r="X269" t="n">
        <v>0.35</v>
      </c>
      <c r="Y269" t="n">
        <v>1</v>
      </c>
      <c r="Z269" t="n">
        <v>10</v>
      </c>
    </row>
    <row r="270">
      <c r="A270" t="n">
        <v>12</v>
      </c>
      <c r="B270" t="n">
        <v>85</v>
      </c>
      <c r="C270" t="inlineStr">
        <is>
          <t xml:space="preserve">CONCLUIDO	</t>
        </is>
      </c>
      <c r="D270" t="n">
        <v>8.9648</v>
      </c>
      <c r="E270" t="n">
        <v>11.15</v>
      </c>
      <c r="F270" t="n">
        <v>8.210000000000001</v>
      </c>
      <c r="G270" t="n">
        <v>28.96</v>
      </c>
      <c r="H270" t="n">
        <v>0.41</v>
      </c>
      <c r="I270" t="n">
        <v>17</v>
      </c>
      <c r="J270" t="n">
        <v>172.25</v>
      </c>
      <c r="K270" t="n">
        <v>51.39</v>
      </c>
      <c r="L270" t="n">
        <v>4</v>
      </c>
      <c r="M270" t="n">
        <v>0</v>
      </c>
      <c r="N270" t="n">
        <v>31.86</v>
      </c>
      <c r="O270" t="n">
        <v>21478.05</v>
      </c>
      <c r="P270" t="n">
        <v>77.79000000000001</v>
      </c>
      <c r="Q270" t="n">
        <v>1324.03</v>
      </c>
      <c r="R270" t="n">
        <v>37.85</v>
      </c>
      <c r="S270" t="n">
        <v>27.17</v>
      </c>
      <c r="T270" t="n">
        <v>5529.28</v>
      </c>
      <c r="U270" t="n">
        <v>0.72</v>
      </c>
      <c r="V270" t="n">
        <v>0.95</v>
      </c>
      <c r="W270" t="n">
        <v>0.15</v>
      </c>
      <c r="X270" t="n">
        <v>0.35</v>
      </c>
      <c r="Y270" t="n">
        <v>1</v>
      </c>
      <c r="Z270" t="n">
        <v>10</v>
      </c>
    </row>
    <row r="271">
      <c r="A271" t="n">
        <v>0</v>
      </c>
      <c r="B271" t="n">
        <v>20</v>
      </c>
      <c r="C271" t="inlineStr">
        <is>
          <t xml:space="preserve">CONCLUIDO	</t>
        </is>
      </c>
      <c r="D271" t="n">
        <v>8.409800000000001</v>
      </c>
      <c r="E271" t="n">
        <v>11.89</v>
      </c>
      <c r="F271" t="n">
        <v>9.31</v>
      </c>
      <c r="G271" t="n">
        <v>8.220000000000001</v>
      </c>
      <c r="H271" t="n">
        <v>0.34</v>
      </c>
      <c r="I271" t="n">
        <v>68</v>
      </c>
      <c r="J271" t="n">
        <v>51.33</v>
      </c>
      <c r="K271" t="n">
        <v>24.83</v>
      </c>
      <c r="L271" t="n">
        <v>1</v>
      </c>
      <c r="M271" t="n">
        <v>0</v>
      </c>
      <c r="N271" t="n">
        <v>5.51</v>
      </c>
      <c r="O271" t="n">
        <v>6564.78</v>
      </c>
      <c r="P271" t="n">
        <v>43.2</v>
      </c>
      <c r="Q271" t="n">
        <v>1324.26</v>
      </c>
      <c r="R271" t="n">
        <v>70.02</v>
      </c>
      <c r="S271" t="n">
        <v>27.17</v>
      </c>
      <c r="T271" t="n">
        <v>21357.43</v>
      </c>
      <c r="U271" t="n">
        <v>0.39</v>
      </c>
      <c r="V271" t="n">
        <v>0.84</v>
      </c>
      <c r="W271" t="n">
        <v>0.31</v>
      </c>
      <c r="X271" t="n">
        <v>1.46</v>
      </c>
      <c r="Y271" t="n">
        <v>1</v>
      </c>
      <c r="Z271" t="n">
        <v>10</v>
      </c>
    </row>
    <row r="272">
      <c r="A272" t="n">
        <v>0</v>
      </c>
      <c r="B272" t="n">
        <v>120</v>
      </c>
      <c r="C272" t="inlineStr">
        <is>
          <t xml:space="preserve">CONCLUIDO	</t>
        </is>
      </c>
      <c r="D272" t="n">
        <v>5.5988</v>
      </c>
      <c r="E272" t="n">
        <v>17.86</v>
      </c>
      <c r="F272" t="n">
        <v>10.1</v>
      </c>
      <c r="G272" t="n">
        <v>5.46</v>
      </c>
      <c r="H272" t="n">
        <v>0.08</v>
      </c>
      <c r="I272" t="n">
        <v>111</v>
      </c>
      <c r="J272" t="n">
        <v>232.68</v>
      </c>
      <c r="K272" t="n">
        <v>57.72</v>
      </c>
      <c r="L272" t="n">
        <v>1</v>
      </c>
      <c r="M272" t="n">
        <v>109</v>
      </c>
      <c r="N272" t="n">
        <v>53.95</v>
      </c>
      <c r="O272" t="n">
        <v>28931.02</v>
      </c>
      <c r="P272" t="n">
        <v>153.37</v>
      </c>
      <c r="Q272" t="n">
        <v>1324.39</v>
      </c>
      <c r="R272" t="n">
        <v>97.33</v>
      </c>
      <c r="S272" t="n">
        <v>27.17</v>
      </c>
      <c r="T272" t="n">
        <v>34800.21</v>
      </c>
      <c r="U272" t="n">
        <v>0.28</v>
      </c>
      <c r="V272" t="n">
        <v>0.77</v>
      </c>
      <c r="W272" t="n">
        <v>0.28</v>
      </c>
      <c r="X272" t="n">
        <v>2.24</v>
      </c>
      <c r="Y272" t="n">
        <v>1</v>
      </c>
      <c r="Z272" t="n">
        <v>10</v>
      </c>
    </row>
    <row r="273">
      <c r="A273" t="n">
        <v>1</v>
      </c>
      <c r="B273" t="n">
        <v>120</v>
      </c>
      <c r="C273" t="inlineStr">
        <is>
          <t xml:space="preserve">CONCLUIDO	</t>
        </is>
      </c>
      <c r="D273" t="n">
        <v>6.2123</v>
      </c>
      <c r="E273" t="n">
        <v>16.1</v>
      </c>
      <c r="F273" t="n">
        <v>9.56</v>
      </c>
      <c r="G273" t="n">
        <v>6.83</v>
      </c>
      <c r="H273" t="n">
        <v>0.1</v>
      </c>
      <c r="I273" t="n">
        <v>84</v>
      </c>
      <c r="J273" t="n">
        <v>233.1</v>
      </c>
      <c r="K273" t="n">
        <v>57.72</v>
      </c>
      <c r="L273" t="n">
        <v>1.25</v>
      </c>
      <c r="M273" t="n">
        <v>82</v>
      </c>
      <c r="N273" t="n">
        <v>54.13</v>
      </c>
      <c r="O273" t="n">
        <v>28983.75</v>
      </c>
      <c r="P273" t="n">
        <v>143.85</v>
      </c>
      <c r="Q273" t="n">
        <v>1324.22</v>
      </c>
      <c r="R273" t="n">
        <v>80.37</v>
      </c>
      <c r="S273" t="n">
        <v>27.17</v>
      </c>
      <c r="T273" t="n">
        <v>26455.4</v>
      </c>
      <c r="U273" t="n">
        <v>0.34</v>
      </c>
      <c r="V273" t="n">
        <v>0.82</v>
      </c>
      <c r="W273" t="n">
        <v>0.25</v>
      </c>
      <c r="X273" t="n">
        <v>1.71</v>
      </c>
      <c r="Y273" t="n">
        <v>1</v>
      </c>
      <c r="Z273" t="n">
        <v>10</v>
      </c>
    </row>
    <row r="274">
      <c r="A274" t="n">
        <v>2</v>
      </c>
      <c r="B274" t="n">
        <v>120</v>
      </c>
      <c r="C274" t="inlineStr">
        <is>
          <t xml:space="preserve">CONCLUIDO	</t>
        </is>
      </c>
      <c r="D274" t="n">
        <v>6.6829</v>
      </c>
      <c r="E274" t="n">
        <v>14.96</v>
      </c>
      <c r="F274" t="n">
        <v>9.199999999999999</v>
      </c>
      <c r="G274" t="n">
        <v>8.24</v>
      </c>
      <c r="H274" t="n">
        <v>0.11</v>
      </c>
      <c r="I274" t="n">
        <v>67</v>
      </c>
      <c r="J274" t="n">
        <v>233.53</v>
      </c>
      <c r="K274" t="n">
        <v>57.72</v>
      </c>
      <c r="L274" t="n">
        <v>1.5</v>
      </c>
      <c r="M274" t="n">
        <v>65</v>
      </c>
      <c r="N274" t="n">
        <v>54.31</v>
      </c>
      <c r="O274" t="n">
        <v>29036.54</v>
      </c>
      <c r="P274" t="n">
        <v>137.13</v>
      </c>
      <c r="Q274" t="n">
        <v>1324.14</v>
      </c>
      <c r="R274" t="n">
        <v>69.34</v>
      </c>
      <c r="S274" t="n">
        <v>27.17</v>
      </c>
      <c r="T274" t="n">
        <v>21024.8</v>
      </c>
      <c r="U274" t="n">
        <v>0.39</v>
      </c>
      <c r="V274" t="n">
        <v>0.85</v>
      </c>
      <c r="W274" t="n">
        <v>0.22</v>
      </c>
      <c r="X274" t="n">
        <v>1.35</v>
      </c>
      <c r="Y274" t="n">
        <v>1</v>
      </c>
      <c r="Z274" t="n">
        <v>10</v>
      </c>
    </row>
    <row r="275">
      <c r="A275" t="n">
        <v>3</v>
      </c>
      <c r="B275" t="n">
        <v>120</v>
      </c>
      <c r="C275" t="inlineStr">
        <is>
          <t xml:space="preserve">CONCLUIDO	</t>
        </is>
      </c>
      <c r="D275" t="n">
        <v>7.0678</v>
      </c>
      <c r="E275" t="n">
        <v>14.15</v>
      </c>
      <c r="F275" t="n">
        <v>8.93</v>
      </c>
      <c r="G275" t="n">
        <v>9.75</v>
      </c>
      <c r="H275" t="n">
        <v>0.13</v>
      </c>
      <c r="I275" t="n">
        <v>55</v>
      </c>
      <c r="J275" t="n">
        <v>233.96</v>
      </c>
      <c r="K275" t="n">
        <v>57.72</v>
      </c>
      <c r="L275" t="n">
        <v>1.75</v>
      </c>
      <c r="M275" t="n">
        <v>53</v>
      </c>
      <c r="N275" t="n">
        <v>54.49</v>
      </c>
      <c r="O275" t="n">
        <v>29089.39</v>
      </c>
      <c r="P275" t="n">
        <v>131.8</v>
      </c>
      <c r="Q275" t="n">
        <v>1324.25</v>
      </c>
      <c r="R275" t="n">
        <v>60.89</v>
      </c>
      <c r="S275" t="n">
        <v>27.17</v>
      </c>
      <c r="T275" t="n">
        <v>16858.07</v>
      </c>
      <c r="U275" t="n">
        <v>0.45</v>
      </c>
      <c r="V275" t="n">
        <v>0.87</v>
      </c>
      <c r="W275" t="n">
        <v>0.2</v>
      </c>
      <c r="X275" t="n">
        <v>1.08</v>
      </c>
      <c r="Y275" t="n">
        <v>1</v>
      </c>
      <c r="Z275" t="n">
        <v>10</v>
      </c>
    </row>
    <row r="276">
      <c r="A276" t="n">
        <v>4</v>
      </c>
      <c r="B276" t="n">
        <v>120</v>
      </c>
      <c r="C276" t="inlineStr">
        <is>
          <t xml:space="preserve">CONCLUIDO	</t>
        </is>
      </c>
      <c r="D276" t="n">
        <v>7.3414</v>
      </c>
      <c r="E276" t="n">
        <v>13.62</v>
      </c>
      <c r="F276" t="n">
        <v>8.77</v>
      </c>
      <c r="G276" t="n">
        <v>11.2</v>
      </c>
      <c r="H276" t="n">
        <v>0.15</v>
      </c>
      <c r="I276" t="n">
        <v>47</v>
      </c>
      <c r="J276" t="n">
        <v>234.39</v>
      </c>
      <c r="K276" t="n">
        <v>57.72</v>
      </c>
      <c r="L276" t="n">
        <v>2</v>
      </c>
      <c r="M276" t="n">
        <v>45</v>
      </c>
      <c r="N276" t="n">
        <v>54.67</v>
      </c>
      <c r="O276" t="n">
        <v>29142.31</v>
      </c>
      <c r="P276" t="n">
        <v>128.11</v>
      </c>
      <c r="Q276" t="n">
        <v>1324.04</v>
      </c>
      <c r="R276" t="n">
        <v>55.62</v>
      </c>
      <c r="S276" t="n">
        <v>27.17</v>
      </c>
      <c r="T276" t="n">
        <v>14263.09</v>
      </c>
      <c r="U276" t="n">
        <v>0.49</v>
      </c>
      <c r="V276" t="n">
        <v>0.89</v>
      </c>
      <c r="W276" t="n">
        <v>0.19</v>
      </c>
      <c r="X276" t="n">
        <v>0.92</v>
      </c>
      <c r="Y276" t="n">
        <v>1</v>
      </c>
      <c r="Z276" t="n">
        <v>10</v>
      </c>
    </row>
    <row r="277">
      <c r="A277" t="n">
        <v>5</v>
      </c>
      <c r="B277" t="n">
        <v>120</v>
      </c>
      <c r="C277" t="inlineStr">
        <is>
          <t xml:space="preserve">CONCLUIDO	</t>
        </is>
      </c>
      <c r="D277" t="n">
        <v>7.5695</v>
      </c>
      <c r="E277" t="n">
        <v>13.21</v>
      </c>
      <c r="F277" t="n">
        <v>8.630000000000001</v>
      </c>
      <c r="G277" t="n">
        <v>12.64</v>
      </c>
      <c r="H277" t="n">
        <v>0.17</v>
      </c>
      <c r="I277" t="n">
        <v>41</v>
      </c>
      <c r="J277" t="n">
        <v>234.82</v>
      </c>
      <c r="K277" t="n">
        <v>57.72</v>
      </c>
      <c r="L277" t="n">
        <v>2.25</v>
      </c>
      <c r="M277" t="n">
        <v>39</v>
      </c>
      <c r="N277" t="n">
        <v>54.85</v>
      </c>
      <c r="O277" t="n">
        <v>29195.29</v>
      </c>
      <c r="P277" t="n">
        <v>124.79</v>
      </c>
      <c r="Q277" t="n">
        <v>1324.13</v>
      </c>
      <c r="R277" t="n">
        <v>51.49</v>
      </c>
      <c r="S277" t="n">
        <v>27.17</v>
      </c>
      <c r="T277" t="n">
        <v>12230.17</v>
      </c>
      <c r="U277" t="n">
        <v>0.53</v>
      </c>
      <c r="V277" t="n">
        <v>0.9</v>
      </c>
      <c r="W277" t="n">
        <v>0.17</v>
      </c>
      <c r="X277" t="n">
        <v>0.78</v>
      </c>
      <c r="Y277" t="n">
        <v>1</v>
      </c>
      <c r="Z277" t="n">
        <v>10</v>
      </c>
    </row>
    <row r="278">
      <c r="A278" t="n">
        <v>6</v>
      </c>
      <c r="B278" t="n">
        <v>120</v>
      </c>
      <c r="C278" t="inlineStr">
        <is>
          <t xml:space="preserve">CONCLUIDO	</t>
        </is>
      </c>
      <c r="D278" t="n">
        <v>7.8164</v>
      </c>
      <c r="E278" t="n">
        <v>12.79</v>
      </c>
      <c r="F278" t="n">
        <v>8.44</v>
      </c>
      <c r="G278" t="n">
        <v>14.07</v>
      </c>
      <c r="H278" t="n">
        <v>0.19</v>
      </c>
      <c r="I278" t="n">
        <v>36</v>
      </c>
      <c r="J278" t="n">
        <v>235.25</v>
      </c>
      <c r="K278" t="n">
        <v>57.72</v>
      </c>
      <c r="L278" t="n">
        <v>2.5</v>
      </c>
      <c r="M278" t="n">
        <v>34</v>
      </c>
      <c r="N278" t="n">
        <v>55.03</v>
      </c>
      <c r="O278" t="n">
        <v>29248.33</v>
      </c>
      <c r="P278" t="n">
        <v>120.44</v>
      </c>
      <c r="Q278" t="n">
        <v>1324.07</v>
      </c>
      <c r="R278" t="n">
        <v>45.59</v>
      </c>
      <c r="S278" t="n">
        <v>27.17</v>
      </c>
      <c r="T278" t="n">
        <v>9304.809999999999</v>
      </c>
      <c r="U278" t="n">
        <v>0.6</v>
      </c>
      <c r="V278" t="n">
        <v>0.92</v>
      </c>
      <c r="W278" t="n">
        <v>0.15</v>
      </c>
      <c r="X278" t="n">
        <v>0.59</v>
      </c>
      <c r="Y278" t="n">
        <v>1</v>
      </c>
      <c r="Z278" t="n">
        <v>10</v>
      </c>
    </row>
    <row r="279">
      <c r="A279" t="n">
        <v>7</v>
      </c>
      <c r="B279" t="n">
        <v>120</v>
      </c>
      <c r="C279" t="inlineStr">
        <is>
          <t xml:space="preserve">CONCLUIDO	</t>
        </is>
      </c>
      <c r="D279" t="n">
        <v>7.8382</v>
      </c>
      <c r="E279" t="n">
        <v>12.76</v>
      </c>
      <c r="F279" t="n">
        <v>8.550000000000001</v>
      </c>
      <c r="G279" t="n">
        <v>15.54</v>
      </c>
      <c r="H279" t="n">
        <v>0.21</v>
      </c>
      <c r="I279" t="n">
        <v>33</v>
      </c>
      <c r="J279" t="n">
        <v>235.68</v>
      </c>
      <c r="K279" t="n">
        <v>57.72</v>
      </c>
      <c r="L279" t="n">
        <v>2.75</v>
      </c>
      <c r="M279" t="n">
        <v>31</v>
      </c>
      <c r="N279" t="n">
        <v>55.21</v>
      </c>
      <c r="O279" t="n">
        <v>29301.44</v>
      </c>
      <c r="P279" t="n">
        <v>121.2</v>
      </c>
      <c r="Q279" t="n">
        <v>1324.09</v>
      </c>
      <c r="R279" t="n">
        <v>48.9</v>
      </c>
      <c r="S279" t="n">
        <v>27.17</v>
      </c>
      <c r="T279" t="n">
        <v>10973.14</v>
      </c>
      <c r="U279" t="n">
        <v>0.5600000000000001</v>
      </c>
      <c r="V279" t="n">
        <v>0.91</v>
      </c>
      <c r="W279" t="n">
        <v>0.17</v>
      </c>
      <c r="X279" t="n">
        <v>0.6899999999999999</v>
      </c>
      <c r="Y279" t="n">
        <v>1</v>
      </c>
      <c r="Z279" t="n">
        <v>10</v>
      </c>
    </row>
    <row r="280">
      <c r="A280" t="n">
        <v>8</v>
      </c>
      <c r="B280" t="n">
        <v>120</v>
      </c>
      <c r="C280" t="inlineStr">
        <is>
          <t xml:space="preserve">CONCLUIDO	</t>
        </is>
      </c>
      <c r="D280" t="n">
        <v>7.9787</v>
      </c>
      <c r="E280" t="n">
        <v>12.53</v>
      </c>
      <c r="F280" t="n">
        <v>8.460000000000001</v>
      </c>
      <c r="G280" t="n">
        <v>16.92</v>
      </c>
      <c r="H280" t="n">
        <v>0.23</v>
      </c>
      <c r="I280" t="n">
        <v>30</v>
      </c>
      <c r="J280" t="n">
        <v>236.11</v>
      </c>
      <c r="K280" t="n">
        <v>57.72</v>
      </c>
      <c r="L280" t="n">
        <v>3</v>
      </c>
      <c r="M280" t="n">
        <v>28</v>
      </c>
      <c r="N280" t="n">
        <v>55.39</v>
      </c>
      <c r="O280" t="n">
        <v>29354.61</v>
      </c>
      <c r="P280" t="n">
        <v>118.39</v>
      </c>
      <c r="Q280" t="n">
        <v>1324.08</v>
      </c>
      <c r="R280" t="n">
        <v>46.19</v>
      </c>
      <c r="S280" t="n">
        <v>27.17</v>
      </c>
      <c r="T280" t="n">
        <v>9631.290000000001</v>
      </c>
      <c r="U280" t="n">
        <v>0.59</v>
      </c>
      <c r="V280" t="n">
        <v>0.92</v>
      </c>
      <c r="W280" t="n">
        <v>0.16</v>
      </c>
      <c r="X280" t="n">
        <v>0.6</v>
      </c>
      <c r="Y280" t="n">
        <v>1</v>
      </c>
      <c r="Z280" t="n">
        <v>10</v>
      </c>
    </row>
    <row r="281">
      <c r="A281" t="n">
        <v>9</v>
      </c>
      <c r="B281" t="n">
        <v>120</v>
      </c>
      <c r="C281" t="inlineStr">
        <is>
          <t xml:space="preserve">CONCLUIDO	</t>
        </is>
      </c>
      <c r="D281" t="n">
        <v>8.117599999999999</v>
      </c>
      <c r="E281" t="n">
        <v>12.32</v>
      </c>
      <c r="F281" t="n">
        <v>8.380000000000001</v>
      </c>
      <c r="G281" t="n">
        <v>18.62</v>
      </c>
      <c r="H281" t="n">
        <v>0.24</v>
      </c>
      <c r="I281" t="n">
        <v>27</v>
      </c>
      <c r="J281" t="n">
        <v>236.54</v>
      </c>
      <c r="K281" t="n">
        <v>57.72</v>
      </c>
      <c r="L281" t="n">
        <v>3.25</v>
      </c>
      <c r="M281" t="n">
        <v>25</v>
      </c>
      <c r="N281" t="n">
        <v>55.57</v>
      </c>
      <c r="O281" t="n">
        <v>29407.85</v>
      </c>
      <c r="P281" t="n">
        <v>116.03</v>
      </c>
      <c r="Q281" t="n">
        <v>1324.02</v>
      </c>
      <c r="R281" t="n">
        <v>43.79</v>
      </c>
      <c r="S281" t="n">
        <v>27.17</v>
      </c>
      <c r="T281" t="n">
        <v>8447.389999999999</v>
      </c>
      <c r="U281" t="n">
        <v>0.62</v>
      </c>
      <c r="V281" t="n">
        <v>0.93</v>
      </c>
      <c r="W281" t="n">
        <v>0.15</v>
      </c>
      <c r="X281" t="n">
        <v>0.53</v>
      </c>
      <c r="Y281" t="n">
        <v>1</v>
      </c>
      <c r="Z281" t="n">
        <v>10</v>
      </c>
    </row>
    <row r="282">
      <c r="A282" t="n">
        <v>10</v>
      </c>
      <c r="B282" t="n">
        <v>120</v>
      </c>
      <c r="C282" t="inlineStr">
        <is>
          <t xml:space="preserve">CONCLUIDO	</t>
        </is>
      </c>
      <c r="D282" t="n">
        <v>8.202500000000001</v>
      </c>
      <c r="E282" t="n">
        <v>12.19</v>
      </c>
      <c r="F282" t="n">
        <v>8.34</v>
      </c>
      <c r="G282" t="n">
        <v>20.02</v>
      </c>
      <c r="H282" t="n">
        <v>0.26</v>
      </c>
      <c r="I282" t="n">
        <v>25</v>
      </c>
      <c r="J282" t="n">
        <v>236.98</v>
      </c>
      <c r="K282" t="n">
        <v>57.72</v>
      </c>
      <c r="L282" t="n">
        <v>3.5</v>
      </c>
      <c r="M282" t="n">
        <v>23</v>
      </c>
      <c r="N282" t="n">
        <v>55.75</v>
      </c>
      <c r="O282" t="n">
        <v>29461.15</v>
      </c>
      <c r="P282" t="n">
        <v>114.13</v>
      </c>
      <c r="Q282" t="n">
        <v>1324.21</v>
      </c>
      <c r="R282" t="n">
        <v>42.53</v>
      </c>
      <c r="S282" t="n">
        <v>27.17</v>
      </c>
      <c r="T282" t="n">
        <v>7826.87</v>
      </c>
      <c r="U282" t="n">
        <v>0.64</v>
      </c>
      <c r="V282" t="n">
        <v>0.9399999999999999</v>
      </c>
      <c r="W282" t="n">
        <v>0.15</v>
      </c>
      <c r="X282" t="n">
        <v>0.49</v>
      </c>
      <c r="Y282" t="n">
        <v>1</v>
      </c>
      <c r="Z282" t="n">
        <v>10</v>
      </c>
    </row>
    <row r="283">
      <c r="A283" t="n">
        <v>11</v>
      </c>
      <c r="B283" t="n">
        <v>120</v>
      </c>
      <c r="C283" t="inlineStr">
        <is>
          <t xml:space="preserve">CONCLUIDO	</t>
        </is>
      </c>
      <c r="D283" t="n">
        <v>8.2951</v>
      </c>
      <c r="E283" t="n">
        <v>12.06</v>
      </c>
      <c r="F283" t="n">
        <v>8.300000000000001</v>
      </c>
      <c r="G283" t="n">
        <v>21.65</v>
      </c>
      <c r="H283" t="n">
        <v>0.28</v>
      </c>
      <c r="I283" t="n">
        <v>23</v>
      </c>
      <c r="J283" t="n">
        <v>237.41</v>
      </c>
      <c r="K283" t="n">
        <v>57.72</v>
      </c>
      <c r="L283" t="n">
        <v>3.75</v>
      </c>
      <c r="M283" t="n">
        <v>21</v>
      </c>
      <c r="N283" t="n">
        <v>55.93</v>
      </c>
      <c r="O283" t="n">
        <v>29514.51</v>
      </c>
      <c r="P283" t="n">
        <v>111.9</v>
      </c>
      <c r="Q283" t="n">
        <v>1323.94</v>
      </c>
      <c r="R283" t="n">
        <v>41.2</v>
      </c>
      <c r="S283" t="n">
        <v>27.17</v>
      </c>
      <c r="T283" t="n">
        <v>7174.85</v>
      </c>
      <c r="U283" t="n">
        <v>0.66</v>
      </c>
      <c r="V283" t="n">
        <v>0.9399999999999999</v>
      </c>
      <c r="W283" t="n">
        <v>0.14</v>
      </c>
      <c r="X283" t="n">
        <v>0.45</v>
      </c>
      <c r="Y283" t="n">
        <v>1</v>
      </c>
      <c r="Z283" t="n">
        <v>10</v>
      </c>
    </row>
    <row r="284">
      <c r="A284" t="n">
        <v>12</v>
      </c>
      <c r="B284" t="n">
        <v>120</v>
      </c>
      <c r="C284" t="inlineStr">
        <is>
          <t xml:space="preserve">CONCLUIDO	</t>
        </is>
      </c>
      <c r="D284" t="n">
        <v>8.389099999999999</v>
      </c>
      <c r="E284" t="n">
        <v>11.92</v>
      </c>
      <c r="F284" t="n">
        <v>8.25</v>
      </c>
      <c r="G284" t="n">
        <v>23.58</v>
      </c>
      <c r="H284" t="n">
        <v>0.3</v>
      </c>
      <c r="I284" t="n">
        <v>21</v>
      </c>
      <c r="J284" t="n">
        <v>237.84</v>
      </c>
      <c r="K284" t="n">
        <v>57.72</v>
      </c>
      <c r="L284" t="n">
        <v>4</v>
      </c>
      <c r="M284" t="n">
        <v>19</v>
      </c>
      <c r="N284" t="n">
        <v>56.12</v>
      </c>
      <c r="O284" t="n">
        <v>29567.95</v>
      </c>
      <c r="P284" t="n">
        <v>109.86</v>
      </c>
      <c r="Q284" t="n">
        <v>1324.06</v>
      </c>
      <c r="R284" t="n">
        <v>39.79</v>
      </c>
      <c r="S284" t="n">
        <v>27.17</v>
      </c>
      <c r="T284" t="n">
        <v>6478.54</v>
      </c>
      <c r="U284" t="n">
        <v>0.68</v>
      </c>
      <c r="V284" t="n">
        <v>0.95</v>
      </c>
      <c r="W284" t="n">
        <v>0.14</v>
      </c>
      <c r="X284" t="n">
        <v>0.4</v>
      </c>
      <c r="Y284" t="n">
        <v>1</v>
      </c>
      <c r="Z284" t="n">
        <v>10</v>
      </c>
    </row>
    <row r="285">
      <c r="A285" t="n">
        <v>13</v>
      </c>
      <c r="B285" t="n">
        <v>120</v>
      </c>
      <c r="C285" t="inlineStr">
        <is>
          <t xml:space="preserve">CONCLUIDO	</t>
        </is>
      </c>
      <c r="D285" t="n">
        <v>8.439</v>
      </c>
      <c r="E285" t="n">
        <v>11.85</v>
      </c>
      <c r="F285" t="n">
        <v>8.23</v>
      </c>
      <c r="G285" t="n">
        <v>24.69</v>
      </c>
      <c r="H285" t="n">
        <v>0.32</v>
      </c>
      <c r="I285" t="n">
        <v>20</v>
      </c>
      <c r="J285" t="n">
        <v>238.28</v>
      </c>
      <c r="K285" t="n">
        <v>57.72</v>
      </c>
      <c r="L285" t="n">
        <v>4.25</v>
      </c>
      <c r="M285" t="n">
        <v>18</v>
      </c>
      <c r="N285" t="n">
        <v>56.3</v>
      </c>
      <c r="O285" t="n">
        <v>29621.44</v>
      </c>
      <c r="P285" t="n">
        <v>107.91</v>
      </c>
      <c r="Q285" t="n">
        <v>1324.07</v>
      </c>
      <c r="R285" t="n">
        <v>38.91</v>
      </c>
      <c r="S285" t="n">
        <v>27.17</v>
      </c>
      <c r="T285" t="n">
        <v>6042.2</v>
      </c>
      <c r="U285" t="n">
        <v>0.7</v>
      </c>
      <c r="V285" t="n">
        <v>0.95</v>
      </c>
      <c r="W285" t="n">
        <v>0.14</v>
      </c>
      <c r="X285" t="n">
        <v>0.38</v>
      </c>
      <c r="Y285" t="n">
        <v>1</v>
      </c>
      <c r="Z285" t="n">
        <v>10</v>
      </c>
    </row>
    <row r="286">
      <c r="A286" t="n">
        <v>14</v>
      </c>
      <c r="B286" t="n">
        <v>120</v>
      </c>
      <c r="C286" t="inlineStr">
        <is>
          <t xml:space="preserve">CONCLUIDO	</t>
        </is>
      </c>
      <c r="D286" t="n">
        <v>8.5482</v>
      </c>
      <c r="E286" t="n">
        <v>11.7</v>
      </c>
      <c r="F286" t="n">
        <v>8.17</v>
      </c>
      <c r="G286" t="n">
        <v>27.23</v>
      </c>
      <c r="H286" t="n">
        <v>0.34</v>
      </c>
      <c r="I286" t="n">
        <v>18</v>
      </c>
      <c r="J286" t="n">
        <v>238.71</v>
      </c>
      <c r="K286" t="n">
        <v>57.72</v>
      </c>
      <c r="L286" t="n">
        <v>4.5</v>
      </c>
      <c r="M286" t="n">
        <v>16</v>
      </c>
      <c r="N286" t="n">
        <v>56.49</v>
      </c>
      <c r="O286" t="n">
        <v>29675.01</v>
      </c>
      <c r="P286" t="n">
        <v>105.26</v>
      </c>
      <c r="Q286" t="n">
        <v>1323.98</v>
      </c>
      <c r="R286" t="n">
        <v>37.32</v>
      </c>
      <c r="S286" t="n">
        <v>27.17</v>
      </c>
      <c r="T286" t="n">
        <v>5260.24</v>
      </c>
      <c r="U286" t="n">
        <v>0.73</v>
      </c>
      <c r="V286" t="n">
        <v>0.96</v>
      </c>
      <c r="W286" t="n">
        <v>0.13</v>
      </c>
      <c r="X286" t="n">
        <v>0.32</v>
      </c>
      <c r="Y286" t="n">
        <v>1</v>
      </c>
      <c r="Z286" t="n">
        <v>10</v>
      </c>
    </row>
    <row r="287">
      <c r="A287" t="n">
        <v>15</v>
      </c>
      <c r="B287" t="n">
        <v>120</v>
      </c>
      <c r="C287" t="inlineStr">
        <is>
          <t xml:space="preserve">CONCLUIDO	</t>
        </is>
      </c>
      <c r="D287" t="n">
        <v>8.5665</v>
      </c>
      <c r="E287" t="n">
        <v>11.67</v>
      </c>
      <c r="F287" t="n">
        <v>8.19</v>
      </c>
      <c r="G287" t="n">
        <v>28.91</v>
      </c>
      <c r="H287" t="n">
        <v>0.35</v>
      </c>
      <c r="I287" t="n">
        <v>17</v>
      </c>
      <c r="J287" t="n">
        <v>239.14</v>
      </c>
      <c r="K287" t="n">
        <v>57.72</v>
      </c>
      <c r="L287" t="n">
        <v>4.75</v>
      </c>
      <c r="M287" t="n">
        <v>15</v>
      </c>
      <c r="N287" t="n">
        <v>56.67</v>
      </c>
      <c r="O287" t="n">
        <v>29728.63</v>
      </c>
      <c r="P287" t="n">
        <v>104.81</v>
      </c>
      <c r="Q287" t="n">
        <v>1323.94</v>
      </c>
      <c r="R287" t="n">
        <v>37.73</v>
      </c>
      <c r="S287" t="n">
        <v>27.17</v>
      </c>
      <c r="T287" t="n">
        <v>5469.82</v>
      </c>
      <c r="U287" t="n">
        <v>0.72</v>
      </c>
      <c r="V287" t="n">
        <v>0.95</v>
      </c>
      <c r="W287" t="n">
        <v>0.14</v>
      </c>
      <c r="X287" t="n">
        <v>0.34</v>
      </c>
      <c r="Y287" t="n">
        <v>1</v>
      </c>
      <c r="Z287" t="n">
        <v>10</v>
      </c>
    </row>
    <row r="288">
      <c r="A288" t="n">
        <v>16</v>
      </c>
      <c r="B288" t="n">
        <v>120</v>
      </c>
      <c r="C288" t="inlineStr">
        <is>
          <t xml:space="preserve">CONCLUIDO	</t>
        </is>
      </c>
      <c r="D288" t="n">
        <v>8.626099999999999</v>
      </c>
      <c r="E288" t="n">
        <v>11.59</v>
      </c>
      <c r="F288" t="n">
        <v>8.15</v>
      </c>
      <c r="G288" t="n">
        <v>30.58</v>
      </c>
      <c r="H288" t="n">
        <v>0.37</v>
      </c>
      <c r="I288" t="n">
        <v>16</v>
      </c>
      <c r="J288" t="n">
        <v>239.58</v>
      </c>
      <c r="K288" t="n">
        <v>57.72</v>
      </c>
      <c r="L288" t="n">
        <v>5</v>
      </c>
      <c r="M288" t="n">
        <v>14</v>
      </c>
      <c r="N288" t="n">
        <v>56.86</v>
      </c>
      <c r="O288" t="n">
        <v>29782.33</v>
      </c>
      <c r="P288" t="n">
        <v>102.63</v>
      </c>
      <c r="Q288" t="n">
        <v>1323.94</v>
      </c>
      <c r="R288" t="n">
        <v>36.65</v>
      </c>
      <c r="S288" t="n">
        <v>27.17</v>
      </c>
      <c r="T288" t="n">
        <v>4933.8</v>
      </c>
      <c r="U288" t="n">
        <v>0.74</v>
      </c>
      <c r="V288" t="n">
        <v>0.96</v>
      </c>
      <c r="W288" t="n">
        <v>0.13</v>
      </c>
      <c r="X288" t="n">
        <v>0.3</v>
      </c>
      <c r="Y288" t="n">
        <v>1</v>
      </c>
      <c r="Z288" t="n">
        <v>10</v>
      </c>
    </row>
    <row r="289">
      <c r="A289" t="n">
        <v>17</v>
      </c>
      <c r="B289" t="n">
        <v>120</v>
      </c>
      <c r="C289" t="inlineStr">
        <is>
          <t xml:space="preserve">CONCLUIDO	</t>
        </is>
      </c>
      <c r="D289" t="n">
        <v>8.674099999999999</v>
      </c>
      <c r="E289" t="n">
        <v>11.53</v>
      </c>
      <c r="F289" t="n">
        <v>8.140000000000001</v>
      </c>
      <c r="G289" t="n">
        <v>32.55</v>
      </c>
      <c r="H289" t="n">
        <v>0.39</v>
      </c>
      <c r="I289" t="n">
        <v>15</v>
      </c>
      <c r="J289" t="n">
        <v>240.02</v>
      </c>
      <c r="K289" t="n">
        <v>57.72</v>
      </c>
      <c r="L289" t="n">
        <v>5.25</v>
      </c>
      <c r="M289" t="n">
        <v>13</v>
      </c>
      <c r="N289" t="n">
        <v>57.04</v>
      </c>
      <c r="O289" t="n">
        <v>29836.09</v>
      </c>
      <c r="P289" t="n">
        <v>100.26</v>
      </c>
      <c r="Q289" t="n">
        <v>1323.94</v>
      </c>
      <c r="R289" t="n">
        <v>36.1</v>
      </c>
      <c r="S289" t="n">
        <v>27.17</v>
      </c>
      <c r="T289" t="n">
        <v>4660.78</v>
      </c>
      <c r="U289" t="n">
        <v>0.75</v>
      </c>
      <c r="V289" t="n">
        <v>0.96</v>
      </c>
      <c r="W289" t="n">
        <v>0.13</v>
      </c>
      <c r="X289" t="n">
        <v>0.28</v>
      </c>
      <c r="Y289" t="n">
        <v>1</v>
      </c>
      <c r="Z289" t="n">
        <v>10</v>
      </c>
    </row>
    <row r="290">
      <c r="A290" t="n">
        <v>18</v>
      </c>
      <c r="B290" t="n">
        <v>120</v>
      </c>
      <c r="C290" t="inlineStr">
        <is>
          <t xml:space="preserve">CONCLUIDO	</t>
        </is>
      </c>
      <c r="D290" t="n">
        <v>8.726000000000001</v>
      </c>
      <c r="E290" t="n">
        <v>11.46</v>
      </c>
      <c r="F290" t="n">
        <v>8.109999999999999</v>
      </c>
      <c r="G290" t="n">
        <v>34.77</v>
      </c>
      <c r="H290" t="n">
        <v>0.41</v>
      </c>
      <c r="I290" t="n">
        <v>14</v>
      </c>
      <c r="J290" t="n">
        <v>240.45</v>
      </c>
      <c r="K290" t="n">
        <v>57.72</v>
      </c>
      <c r="L290" t="n">
        <v>5.5</v>
      </c>
      <c r="M290" t="n">
        <v>12</v>
      </c>
      <c r="N290" t="n">
        <v>57.23</v>
      </c>
      <c r="O290" t="n">
        <v>29890.04</v>
      </c>
      <c r="P290" t="n">
        <v>98.66</v>
      </c>
      <c r="Q290" t="n">
        <v>1323.94</v>
      </c>
      <c r="R290" t="n">
        <v>35.3</v>
      </c>
      <c r="S290" t="n">
        <v>27.17</v>
      </c>
      <c r="T290" t="n">
        <v>4269.72</v>
      </c>
      <c r="U290" t="n">
        <v>0.77</v>
      </c>
      <c r="V290" t="n">
        <v>0.96</v>
      </c>
      <c r="W290" t="n">
        <v>0.13</v>
      </c>
      <c r="X290" t="n">
        <v>0.26</v>
      </c>
      <c r="Y290" t="n">
        <v>1</v>
      </c>
      <c r="Z290" t="n">
        <v>10</v>
      </c>
    </row>
    <row r="291">
      <c r="A291" t="n">
        <v>19</v>
      </c>
      <c r="B291" t="n">
        <v>120</v>
      </c>
      <c r="C291" t="inlineStr">
        <is>
          <t xml:space="preserve">CONCLUIDO	</t>
        </is>
      </c>
      <c r="D291" t="n">
        <v>8.7852</v>
      </c>
      <c r="E291" t="n">
        <v>11.38</v>
      </c>
      <c r="F291" t="n">
        <v>8.08</v>
      </c>
      <c r="G291" t="n">
        <v>37.3</v>
      </c>
      <c r="H291" t="n">
        <v>0.42</v>
      </c>
      <c r="I291" t="n">
        <v>13</v>
      </c>
      <c r="J291" t="n">
        <v>240.89</v>
      </c>
      <c r="K291" t="n">
        <v>57.72</v>
      </c>
      <c r="L291" t="n">
        <v>5.75</v>
      </c>
      <c r="M291" t="n">
        <v>11</v>
      </c>
      <c r="N291" t="n">
        <v>57.42</v>
      </c>
      <c r="O291" t="n">
        <v>29943.94</v>
      </c>
      <c r="P291" t="n">
        <v>95.97</v>
      </c>
      <c r="Q291" t="n">
        <v>1324.04</v>
      </c>
      <c r="R291" t="n">
        <v>34.29</v>
      </c>
      <c r="S291" t="n">
        <v>27.17</v>
      </c>
      <c r="T291" t="n">
        <v>3770.35</v>
      </c>
      <c r="U291" t="n">
        <v>0.79</v>
      </c>
      <c r="V291" t="n">
        <v>0.97</v>
      </c>
      <c r="W291" t="n">
        <v>0.13</v>
      </c>
      <c r="X291" t="n">
        <v>0.23</v>
      </c>
      <c r="Y291" t="n">
        <v>1</v>
      </c>
      <c r="Z291" t="n">
        <v>10</v>
      </c>
    </row>
    <row r="292">
      <c r="A292" t="n">
        <v>20</v>
      </c>
      <c r="B292" t="n">
        <v>120</v>
      </c>
      <c r="C292" t="inlineStr">
        <is>
          <t xml:space="preserve">CONCLUIDO	</t>
        </is>
      </c>
      <c r="D292" t="n">
        <v>8.8071</v>
      </c>
      <c r="E292" t="n">
        <v>11.35</v>
      </c>
      <c r="F292" t="n">
        <v>8.050000000000001</v>
      </c>
      <c r="G292" t="n">
        <v>37.17</v>
      </c>
      <c r="H292" t="n">
        <v>0.44</v>
      </c>
      <c r="I292" t="n">
        <v>13</v>
      </c>
      <c r="J292" t="n">
        <v>241.33</v>
      </c>
      <c r="K292" t="n">
        <v>57.72</v>
      </c>
      <c r="L292" t="n">
        <v>6</v>
      </c>
      <c r="M292" t="n">
        <v>5</v>
      </c>
      <c r="N292" t="n">
        <v>57.6</v>
      </c>
      <c r="O292" t="n">
        <v>29997.9</v>
      </c>
      <c r="P292" t="n">
        <v>94.28</v>
      </c>
      <c r="Q292" t="n">
        <v>1323.96</v>
      </c>
      <c r="R292" t="n">
        <v>33.01</v>
      </c>
      <c r="S292" t="n">
        <v>27.17</v>
      </c>
      <c r="T292" t="n">
        <v>3125.72</v>
      </c>
      <c r="U292" t="n">
        <v>0.82</v>
      </c>
      <c r="V292" t="n">
        <v>0.97</v>
      </c>
      <c r="W292" t="n">
        <v>0.14</v>
      </c>
      <c r="X292" t="n">
        <v>0.2</v>
      </c>
      <c r="Y292" t="n">
        <v>1</v>
      </c>
      <c r="Z292" t="n">
        <v>10</v>
      </c>
    </row>
    <row r="293">
      <c r="A293" t="n">
        <v>21</v>
      </c>
      <c r="B293" t="n">
        <v>120</v>
      </c>
      <c r="C293" t="inlineStr">
        <is>
          <t xml:space="preserve">CONCLUIDO	</t>
        </is>
      </c>
      <c r="D293" t="n">
        <v>8.791</v>
      </c>
      <c r="E293" t="n">
        <v>11.38</v>
      </c>
      <c r="F293" t="n">
        <v>8.07</v>
      </c>
      <c r="G293" t="n">
        <v>37.27</v>
      </c>
      <c r="H293" t="n">
        <v>0.46</v>
      </c>
      <c r="I293" t="n">
        <v>13</v>
      </c>
      <c r="J293" t="n">
        <v>241.77</v>
      </c>
      <c r="K293" t="n">
        <v>57.72</v>
      </c>
      <c r="L293" t="n">
        <v>6.25</v>
      </c>
      <c r="M293" t="n">
        <v>2</v>
      </c>
      <c r="N293" t="n">
        <v>57.79</v>
      </c>
      <c r="O293" t="n">
        <v>30051.93</v>
      </c>
      <c r="P293" t="n">
        <v>93.53</v>
      </c>
      <c r="Q293" t="n">
        <v>1323.94</v>
      </c>
      <c r="R293" t="n">
        <v>33.89</v>
      </c>
      <c r="S293" t="n">
        <v>27.17</v>
      </c>
      <c r="T293" t="n">
        <v>3566.78</v>
      </c>
      <c r="U293" t="n">
        <v>0.8</v>
      </c>
      <c r="V293" t="n">
        <v>0.97</v>
      </c>
      <c r="W293" t="n">
        <v>0.13</v>
      </c>
      <c r="X293" t="n">
        <v>0.22</v>
      </c>
      <c r="Y293" t="n">
        <v>1</v>
      </c>
      <c r="Z293" t="n">
        <v>10</v>
      </c>
    </row>
    <row r="294">
      <c r="A294" t="n">
        <v>22</v>
      </c>
      <c r="B294" t="n">
        <v>120</v>
      </c>
      <c r="C294" t="inlineStr">
        <is>
          <t xml:space="preserve">CONCLUIDO	</t>
        </is>
      </c>
      <c r="D294" t="n">
        <v>8.7677</v>
      </c>
      <c r="E294" t="n">
        <v>11.41</v>
      </c>
      <c r="F294" t="n">
        <v>8.1</v>
      </c>
      <c r="G294" t="n">
        <v>37.41</v>
      </c>
      <c r="H294" t="n">
        <v>0.48</v>
      </c>
      <c r="I294" t="n">
        <v>13</v>
      </c>
      <c r="J294" t="n">
        <v>242.2</v>
      </c>
      <c r="K294" t="n">
        <v>57.72</v>
      </c>
      <c r="L294" t="n">
        <v>6.5</v>
      </c>
      <c r="M294" t="n">
        <v>0</v>
      </c>
      <c r="N294" t="n">
        <v>57.98</v>
      </c>
      <c r="O294" t="n">
        <v>30106.03</v>
      </c>
      <c r="P294" t="n">
        <v>93.8</v>
      </c>
      <c r="Q294" t="n">
        <v>1324.09</v>
      </c>
      <c r="R294" t="n">
        <v>34.85</v>
      </c>
      <c r="S294" t="n">
        <v>27.17</v>
      </c>
      <c r="T294" t="n">
        <v>4049.29</v>
      </c>
      <c r="U294" t="n">
        <v>0.78</v>
      </c>
      <c r="V294" t="n">
        <v>0.96</v>
      </c>
      <c r="W294" t="n">
        <v>0.14</v>
      </c>
      <c r="X294" t="n">
        <v>0.25</v>
      </c>
      <c r="Y294" t="n">
        <v>1</v>
      </c>
      <c r="Z294" t="n">
        <v>10</v>
      </c>
    </row>
    <row r="295">
      <c r="A295" t="n">
        <v>0</v>
      </c>
      <c r="B295" t="n">
        <v>145</v>
      </c>
      <c r="C295" t="inlineStr">
        <is>
          <t xml:space="preserve">CONCLUIDO	</t>
        </is>
      </c>
      <c r="D295" t="n">
        <v>4.8113</v>
      </c>
      <c r="E295" t="n">
        <v>20.78</v>
      </c>
      <c r="F295" t="n">
        <v>10.61</v>
      </c>
      <c r="G295" t="n">
        <v>4.75</v>
      </c>
      <c r="H295" t="n">
        <v>0.06</v>
      </c>
      <c r="I295" t="n">
        <v>134</v>
      </c>
      <c r="J295" t="n">
        <v>285.18</v>
      </c>
      <c r="K295" t="n">
        <v>61.2</v>
      </c>
      <c r="L295" t="n">
        <v>1</v>
      </c>
      <c r="M295" t="n">
        <v>132</v>
      </c>
      <c r="N295" t="n">
        <v>77.98</v>
      </c>
      <c r="O295" t="n">
        <v>35406.83</v>
      </c>
      <c r="P295" t="n">
        <v>184.87</v>
      </c>
      <c r="Q295" t="n">
        <v>1324.78</v>
      </c>
      <c r="R295" t="n">
        <v>113.52</v>
      </c>
      <c r="S295" t="n">
        <v>27.17</v>
      </c>
      <c r="T295" t="n">
        <v>42778.58</v>
      </c>
      <c r="U295" t="n">
        <v>0.24</v>
      </c>
      <c r="V295" t="n">
        <v>0.74</v>
      </c>
      <c r="W295" t="n">
        <v>0.32</v>
      </c>
      <c r="X295" t="n">
        <v>2.76</v>
      </c>
      <c r="Y295" t="n">
        <v>1</v>
      </c>
      <c r="Z295" t="n">
        <v>10</v>
      </c>
    </row>
    <row r="296">
      <c r="A296" t="n">
        <v>1</v>
      </c>
      <c r="B296" t="n">
        <v>145</v>
      </c>
      <c r="C296" t="inlineStr">
        <is>
          <t xml:space="preserve">CONCLUIDO	</t>
        </is>
      </c>
      <c r="D296" t="n">
        <v>5.5121</v>
      </c>
      <c r="E296" t="n">
        <v>18.14</v>
      </c>
      <c r="F296" t="n">
        <v>9.859999999999999</v>
      </c>
      <c r="G296" t="n">
        <v>5.97</v>
      </c>
      <c r="H296" t="n">
        <v>0.08</v>
      </c>
      <c r="I296" t="n">
        <v>99</v>
      </c>
      <c r="J296" t="n">
        <v>285.68</v>
      </c>
      <c r="K296" t="n">
        <v>61.2</v>
      </c>
      <c r="L296" t="n">
        <v>1.25</v>
      </c>
      <c r="M296" t="n">
        <v>97</v>
      </c>
      <c r="N296" t="n">
        <v>78.23999999999999</v>
      </c>
      <c r="O296" t="n">
        <v>35468.6</v>
      </c>
      <c r="P296" t="n">
        <v>170.5</v>
      </c>
      <c r="Q296" t="n">
        <v>1324.34</v>
      </c>
      <c r="R296" t="n">
        <v>90.04000000000001</v>
      </c>
      <c r="S296" t="n">
        <v>27.17</v>
      </c>
      <c r="T296" t="n">
        <v>31214.68</v>
      </c>
      <c r="U296" t="n">
        <v>0.3</v>
      </c>
      <c r="V296" t="n">
        <v>0.79</v>
      </c>
      <c r="W296" t="n">
        <v>0.26</v>
      </c>
      <c r="X296" t="n">
        <v>2</v>
      </c>
      <c r="Y296" t="n">
        <v>1</v>
      </c>
      <c r="Z296" t="n">
        <v>10</v>
      </c>
    </row>
    <row r="297">
      <c r="A297" t="n">
        <v>2</v>
      </c>
      <c r="B297" t="n">
        <v>145</v>
      </c>
      <c r="C297" t="inlineStr">
        <is>
          <t xml:space="preserve">CONCLUIDO	</t>
        </is>
      </c>
      <c r="D297" t="n">
        <v>6.0055</v>
      </c>
      <c r="E297" t="n">
        <v>16.65</v>
      </c>
      <c r="F297" t="n">
        <v>9.449999999999999</v>
      </c>
      <c r="G297" t="n">
        <v>7.17</v>
      </c>
      <c r="H297" t="n">
        <v>0.09</v>
      </c>
      <c r="I297" t="n">
        <v>79</v>
      </c>
      <c r="J297" t="n">
        <v>286.19</v>
      </c>
      <c r="K297" t="n">
        <v>61.2</v>
      </c>
      <c r="L297" t="n">
        <v>1.5</v>
      </c>
      <c r="M297" t="n">
        <v>77</v>
      </c>
      <c r="N297" t="n">
        <v>78.48999999999999</v>
      </c>
      <c r="O297" t="n">
        <v>35530.47</v>
      </c>
      <c r="P297" t="n">
        <v>162.35</v>
      </c>
      <c r="Q297" t="n">
        <v>1324.39</v>
      </c>
      <c r="R297" t="n">
        <v>76.88</v>
      </c>
      <c r="S297" t="n">
        <v>27.17</v>
      </c>
      <c r="T297" t="n">
        <v>24732.55</v>
      </c>
      <c r="U297" t="n">
        <v>0.35</v>
      </c>
      <c r="V297" t="n">
        <v>0.83</v>
      </c>
      <c r="W297" t="n">
        <v>0.24</v>
      </c>
      <c r="X297" t="n">
        <v>1.59</v>
      </c>
      <c r="Y297" t="n">
        <v>1</v>
      </c>
      <c r="Z297" t="n">
        <v>10</v>
      </c>
    </row>
    <row r="298">
      <c r="A298" t="n">
        <v>3</v>
      </c>
      <c r="B298" t="n">
        <v>145</v>
      </c>
      <c r="C298" t="inlineStr">
        <is>
          <t xml:space="preserve">CONCLUIDO	</t>
        </is>
      </c>
      <c r="D298" t="n">
        <v>6.3698</v>
      </c>
      <c r="E298" t="n">
        <v>15.7</v>
      </c>
      <c r="F298" t="n">
        <v>9.19</v>
      </c>
      <c r="G298" t="n">
        <v>8.359999999999999</v>
      </c>
      <c r="H298" t="n">
        <v>0.11</v>
      </c>
      <c r="I298" t="n">
        <v>66</v>
      </c>
      <c r="J298" t="n">
        <v>286.69</v>
      </c>
      <c r="K298" t="n">
        <v>61.2</v>
      </c>
      <c r="L298" t="n">
        <v>1.75</v>
      </c>
      <c r="M298" t="n">
        <v>64</v>
      </c>
      <c r="N298" t="n">
        <v>78.73999999999999</v>
      </c>
      <c r="O298" t="n">
        <v>35592.57</v>
      </c>
      <c r="P298" t="n">
        <v>156.96</v>
      </c>
      <c r="Q298" t="n">
        <v>1324.08</v>
      </c>
      <c r="R298" t="n">
        <v>69.14</v>
      </c>
      <c r="S298" t="n">
        <v>27.17</v>
      </c>
      <c r="T298" t="n">
        <v>20929.77</v>
      </c>
      <c r="U298" t="n">
        <v>0.39</v>
      </c>
      <c r="V298" t="n">
        <v>0.85</v>
      </c>
      <c r="W298" t="n">
        <v>0.21</v>
      </c>
      <c r="X298" t="n">
        <v>1.34</v>
      </c>
      <c r="Y298" t="n">
        <v>1</v>
      </c>
      <c r="Z298" t="n">
        <v>10</v>
      </c>
    </row>
    <row r="299">
      <c r="A299" t="n">
        <v>4</v>
      </c>
      <c r="B299" t="n">
        <v>145</v>
      </c>
      <c r="C299" t="inlineStr">
        <is>
          <t xml:space="preserve">CONCLUIDO	</t>
        </is>
      </c>
      <c r="D299" t="n">
        <v>6.6972</v>
      </c>
      <c r="E299" t="n">
        <v>14.93</v>
      </c>
      <c r="F299" t="n">
        <v>8.960000000000001</v>
      </c>
      <c r="G299" t="n">
        <v>9.609999999999999</v>
      </c>
      <c r="H299" t="n">
        <v>0.12</v>
      </c>
      <c r="I299" t="n">
        <v>56</v>
      </c>
      <c r="J299" t="n">
        <v>287.19</v>
      </c>
      <c r="K299" t="n">
        <v>61.2</v>
      </c>
      <c r="L299" t="n">
        <v>2</v>
      </c>
      <c r="M299" t="n">
        <v>54</v>
      </c>
      <c r="N299" t="n">
        <v>78.98999999999999</v>
      </c>
      <c r="O299" t="n">
        <v>35654.65</v>
      </c>
      <c r="P299" t="n">
        <v>152.07</v>
      </c>
      <c r="Q299" t="n">
        <v>1324.09</v>
      </c>
      <c r="R299" t="n">
        <v>61.9</v>
      </c>
      <c r="S299" t="n">
        <v>27.17</v>
      </c>
      <c r="T299" t="n">
        <v>17356.56</v>
      </c>
      <c r="U299" t="n">
        <v>0.44</v>
      </c>
      <c r="V299" t="n">
        <v>0.87</v>
      </c>
      <c r="W299" t="n">
        <v>0.2</v>
      </c>
      <c r="X299" t="n">
        <v>1.11</v>
      </c>
      <c r="Y299" t="n">
        <v>1</v>
      </c>
      <c r="Z299" t="n">
        <v>10</v>
      </c>
    </row>
    <row r="300">
      <c r="A300" t="n">
        <v>5</v>
      </c>
      <c r="B300" t="n">
        <v>145</v>
      </c>
      <c r="C300" t="inlineStr">
        <is>
          <t xml:space="preserve">CONCLUIDO	</t>
        </is>
      </c>
      <c r="D300" t="n">
        <v>6.9391</v>
      </c>
      <c r="E300" t="n">
        <v>14.41</v>
      </c>
      <c r="F300" t="n">
        <v>8.82</v>
      </c>
      <c r="G300" t="n">
        <v>10.8</v>
      </c>
      <c r="H300" t="n">
        <v>0.14</v>
      </c>
      <c r="I300" t="n">
        <v>49</v>
      </c>
      <c r="J300" t="n">
        <v>287.7</v>
      </c>
      <c r="K300" t="n">
        <v>61.2</v>
      </c>
      <c r="L300" t="n">
        <v>2.25</v>
      </c>
      <c r="M300" t="n">
        <v>47</v>
      </c>
      <c r="N300" t="n">
        <v>79.25</v>
      </c>
      <c r="O300" t="n">
        <v>35716.83</v>
      </c>
      <c r="P300" t="n">
        <v>148.6</v>
      </c>
      <c r="Q300" t="n">
        <v>1324.16</v>
      </c>
      <c r="R300" t="n">
        <v>57.37</v>
      </c>
      <c r="S300" t="n">
        <v>27.17</v>
      </c>
      <c r="T300" t="n">
        <v>15129.91</v>
      </c>
      <c r="U300" t="n">
        <v>0.47</v>
      </c>
      <c r="V300" t="n">
        <v>0.88</v>
      </c>
      <c r="W300" t="n">
        <v>0.19</v>
      </c>
      <c r="X300" t="n">
        <v>0.97</v>
      </c>
      <c r="Y300" t="n">
        <v>1</v>
      </c>
      <c r="Z300" t="n">
        <v>10</v>
      </c>
    </row>
    <row r="301">
      <c r="A301" t="n">
        <v>6</v>
      </c>
      <c r="B301" t="n">
        <v>145</v>
      </c>
      <c r="C301" t="inlineStr">
        <is>
          <t xml:space="preserve">CONCLUIDO	</t>
        </is>
      </c>
      <c r="D301" t="n">
        <v>7.1672</v>
      </c>
      <c r="E301" t="n">
        <v>13.95</v>
      </c>
      <c r="F301" t="n">
        <v>8.69</v>
      </c>
      <c r="G301" t="n">
        <v>12.12</v>
      </c>
      <c r="H301" t="n">
        <v>0.15</v>
      </c>
      <c r="I301" t="n">
        <v>43</v>
      </c>
      <c r="J301" t="n">
        <v>288.2</v>
      </c>
      <c r="K301" t="n">
        <v>61.2</v>
      </c>
      <c r="L301" t="n">
        <v>2.5</v>
      </c>
      <c r="M301" t="n">
        <v>41</v>
      </c>
      <c r="N301" t="n">
        <v>79.5</v>
      </c>
      <c r="O301" t="n">
        <v>35779.11</v>
      </c>
      <c r="P301" t="n">
        <v>145.26</v>
      </c>
      <c r="Q301" t="n">
        <v>1324.23</v>
      </c>
      <c r="R301" t="n">
        <v>53.12</v>
      </c>
      <c r="S301" t="n">
        <v>27.17</v>
      </c>
      <c r="T301" t="n">
        <v>13032.53</v>
      </c>
      <c r="U301" t="n">
        <v>0.51</v>
      </c>
      <c r="V301" t="n">
        <v>0.9</v>
      </c>
      <c r="W301" t="n">
        <v>0.18</v>
      </c>
      <c r="X301" t="n">
        <v>0.83</v>
      </c>
      <c r="Y301" t="n">
        <v>1</v>
      </c>
      <c r="Z301" t="n">
        <v>10</v>
      </c>
    </row>
    <row r="302">
      <c r="A302" t="n">
        <v>7</v>
      </c>
      <c r="B302" t="n">
        <v>145</v>
      </c>
      <c r="C302" t="inlineStr">
        <is>
          <t xml:space="preserve">CONCLUIDO	</t>
        </is>
      </c>
      <c r="D302" t="n">
        <v>7.3851</v>
      </c>
      <c r="E302" t="n">
        <v>13.54</v>
      </c>
      <c r="F302" t="n">
        <v>8.539999999999999</v>
      </c>
      <c r="G302" t="n">
        <v>13.49</v>
      </c>
      <c r="H302" t="n">
        <v>0.17</v>
      </c>
      <c r="I302" t="n">
        <v>38</v>
      </c>
      <c r="J302" t="n">
        <v>288.71</v>
      </c>
      <c r="K302" t="n">
        <v>61.2</v>
      </c>
      <c r="L302" t="n">
        <v>2.75</v>
      </c>
      <c r="M302" t="n">
        <v>36</v>
      </c>
      <c r="N302" t="n">
        <v>79.76000000000001</v>
      </c>
      <c r="O302" t="n">
        <v>35841.5</v>
      </c>
      <c r="P302" t="n">
        <v>141.94</v>
      </c>
      <c r="Q302" t="n">
        <v>1324.02</v>
      </c>
      <c r="R302" t="n">
        <v>48.36</v>
      </c>
      <c r="S302" t="n">
        <v>27.17</v>
      </c>
      <c r="T302" t="n">
        <v>10678.2</v>
      </c>
      <c r="U302" t="n">
        <v>0.5600000000000001</v>
      </c>
      <c r="V302" t="n">
        <v>0.91</v>
      </c>
      <c r="W302" t="n">
        <v>0.17</v>
      </c>
      <c r="X302" t="n">
        <v>0.6899999999999999</v>
      </c>
      <c r="Y302" t="n">
        <v>1</v>
      </c>
      <c r="Z302" t="n">
        <v>10</v>
      </c>
    </row>
    <row r="303">
      <c r="A303" t="n">
        <v>8</v>
      </c>
      <c r="B303" t="n">
        <v>145</v>
      </c>
      <c r="C303" t="inlineStr">
        <is>
          <t xml:space="preserve">CONCLUIDO	</t>
        </is>
      </c>
      <c r="D303" t="n">
        <v>7.4905</v>
      </c>
      <c r="E303" t="n">
        <v>13.35</v>
      </c>
      <c r="F303" t="n">
        <v>8.52</v>
      </c>
      <c r="G303" t="n">
        <v>14.6</v>
      </c>
      <c r="H303" t="n">
        <v>0.18</v>
      </c>
      <c r="I303" t="n">
        <v>35</v>
      </c>
      <c r="J303" t="n">
        <v>289.21</v>
      </c>
      <c r="K303" t="n">
        <v>61.2</v>
      </c>
      <c r="L303" t="n">
        <v>3</v>
      </c>
      <c r="M303" t="n">
        <v>33</v>
      </c>
      <c r="N303" t="n">
        <v>80.02</v>
      </c>
      <c r="O303" t="n">
        <v>35903.99</v>
      </c>
      <c r="P303" t="n">
        <v>140.34</v>
      </c>
      <c r="Q303" t="n">
        <v>1324.14</v>
      </c>
      <c r="R303" t="n">
        <v>48.48</v>
      </c>
      <c r="S303" t="n">
        <v>27.17</v>
      </c>
      <c r="T303" t="n">
        <v>10750.83</v>
      </c>
      <c r="U303" t="n">
        <v>0.5600000000000001</v>
      </c>
      <c r="V303" t="n">
        <v>0.92</v>
      </c>
      <c r="W303" t="n">
        <v>0.14</v>
      </c>
      <c r="X303" t="n">
        <v>0.66</v>
      </c>
      <c r="Y303" t="n">
        <v>1</v>
      </c>
      <c r="Z303" t="n">
        <v>10</v>
      </c>
    </row>
    <row r="304">
      <c r="A304" t="n">
        <v>9</v>
      </c>
      <c r="B304" t="n">
        <v>145</v>
      </c>
      <c r="C304" t="inlineStr">
        <is>
          <t xml:space="preserve">CONCLUIDO	</t>
        </is>
      </c>
      <c r="D304" t="n">
        <v>7.5723</v>
      </c>
      <c r="E304" t="n">
        <v>13.21</v>
      </c>
      <c r="F304" t="n">
        <v>8.529999999999999</v>
      </c>
      <c r="G304" t="n">
        <v>16</v>
      </c>
      <c r="H304" t="n">
        <v>0.2</v>
      </c>
      <c r="I304" t="n">
        <v>32</v>
      </c>
      <c r="J304" t="n">
        <v>289.72</v>
      </c>
      <c r="K304" t="n">
        <v>61.2</v>
      </c>
      <c r="L304" t="n">
        <v>3.25</v>
      </c>
      <c r="M304" t="n">
        <v>30</v>
      </c>
      <c r="N304" t="n">
        <v>80.27</v>
      </c>
      <c r="O304" t="n">
        <v>35966.59</v>
      </c>
      <c r="P304" t="n">
        <v>139.86</v>
      </c>
      <c r="Q304" t="n">
        <v>1324.03</v>
      </c>
      <c r="R304" t="n">
        <v>48.63</v>
      </c>
      <c r="S304" t="n">
        <v>27.17</v>
      </c>
      <c r="T304" t="n">
        <v>10844.05</v>
      </c>
      <c r="U304" t="n">
        <v>0.5600000000000001</v>
      </c>
      <c r="V304" t="n">
        <v>0.91</v>
      </c>
      <c r="W304" t="n">
        <v>0.16</v>
      </c>
      <c r="X304" t="n">
        <v>0.68</v>
      </c>
      <c r="Y304" t="n">
        <v>1</v>
      </c>
      <c r="Z304" t="n">
        <v>10</v>
      </c>
    </row>
    <row r="305">
      <c r="A305" t="n">
        <v>10</v>
      </c>
      <c r="B305" t="n">
        <v>145</v>
      </c>
      <c r="C305" t="inlineStr">
        <is>
          <t xml:space="preserve">CONCLUIDO	</t>
        </is>
      </c>
      <c r="D305" t="n">
        <v>7.678</v>
      </c>
      <c r="E305" t="n">
        <v>13.02</v>
      </c>
      <c r="F305" t="n">
        <v>8.460000000000001</v>
      </c>
      <c r="G305" t="n">
        <v>16.92</v>
      </c>
      <c r="H305" t="n">
        <v>0.21</v>
      </c>
      <c r="I305" t="n">
        <v>30</v>
      </c>
      <c r="J305" t="n">
        <v>290.23</v>
      </c>
      <c r="K305" t="n">
        <v>61.2</v>
      </c>
      <c r="L305" t="n">
        <v>3.5</v>
      </c>
      <c r="M305" t="n">
        <v>28</v>
      </c>
      <c r="N305" t="n">
        <v>80.53</v>
      </c>
      <c r="O305" t="n">
        <v>36029.29</v>
      </c>
      <c r="P305" t="n">
        <v>137.57</v>
      </c>
      <c r="Q305" t="n">
        <v>1323.99</v>
      </c>
      <c r="R305" t="n">
        <v>46.32</v>
      </c>
      <c r="S305" t="n">
        <v>27.17</v>
      </c>
      <c r="T305" t="n">
        <v>9699.719999999999</v>
      </c>
      <c r="U305" t="n">
        <v>0.59</v>
      </c>
      <c r="V305" t="n">
        <v>0.92</v>
      </c>
      <c r="W305" t="n">
        <v>0.15</v>
      </c>
      <c r="X305" t="n">
        <v>0.61</v>
      </c>
      <c r="Y305" t="n">
        <v>1</v>
      </c>
      <c r="Z305" t="n">
        <v>10</v>
      </c>
    </row>
    <row r="306">
      <c r="A306" t="n">
        <v>11</v>
      </c>
      <c r="B306" t="n">
        <v>145</v>
      </c>
      <c r="C306" t="inlineStr">
        <is>
          <t xml:space="preserve">CONCLUIDO	</t>
        </is>
      </c>
      <c r="D306" t="n">
        <v>7.8198</v>
      </c>
      <c r="E306" t="n">
        <v>12.79</v>
      </c>
      <c r="F306" t="n">
        <v>8.380000000000001</v>
      </c>
      <c r="G306" t="n">
        <v>18.63</v>
      </c>
      <c r="H306" t="n">
        <v>0.23</v>
      </c>
      <c r="I306" t="n">
        <v>27</v>
      </c>
      <c r="J306" t="n">
        <v>290.74</v>
      </c>
      <c r="K306" t="n">
        <v>61.2</v>
      </c>
      <c r="L306" t="n">
        <v>3.75</v>
      </c>
      <c r="M306" t="n">
        <v>25</v>
      </c>
      <c r="N306" t="n">
        <v>80.79000000000001</v>
      </c>
      <c r="O306" t="n">
        <v>36092.1</v>
      </c>
      <c r="P306" t="n">
        <v>135.4</v>
      </c>
      <c r="Q306" t="n">
        <v>1324.25</v>
      </c>
      <c r="R306" t="n">
        <v>43.77</v>
      </c>
      <c r="S306" t="n">
        <v>27.17</v>
      </c>
      <c r="T306" t="n">
        <v>8437.82</v>
      </c>
      <c r="U306" t="n">
        <v>0.62</v>
      </c>
      <c r="V306" t="n">
        <v>0.93</v>
      </c>
      <c r="W306" t="n">
        <v>0.15</v>
      </c>
      <c r="X306" t="n">
        <v>0.53</v>
      </c>
      <c r="Y306" t="n">
        <v>1</v>
      </c>
      <c r="Z306" t="n">
        <v>10</v>
      </c>
    </row>
    <row r="307">
      <c r="A307" t="n">
        <v>12</v>
      </c>
      <c r="B307" t="n">
        <v>145</v>
      </c>
      <c r="C307" t="inlineStr">
        <is>
          <t xml:space="preserve">CONCLUIDO	</t>
        </is>
      </c>
      <c r="D307" t="n">
        <v>7.914</v>
      </c>
      <c r="E307" t="n">
        <v>12.64</v>
      </c>
      <c r="F307" t="n">
        <v>8.34</v>
      </c>
      <c r="G307" t="n">
        <v>20.01</v>
      </c>
      <c r="H307" t="n">
        <v>0.24</v>
      </c>
      <c r="I307" t="n">
        <v>25</v>
      </c>
      <c r="J307" t="n">
        <v>291.25</v>
      </c>
      <c r="K307" t="n">
        <v>61.2</v>
      </c>
      <c r="L307" t="n">
        <v>4</v>
      </c>
      <c r="M307" t="n">
        <v>23</v>
      </c>
      <c r="N307" t="n">
        <v>81.05</v>
      </c>
      <c r="O307" t="n">
        <v>36155.02</v>
      </c>
      <c r="P307" t="n">
        <v>133.59</v>
      </c>
      <c r="Q307" t="n">
        <v>1324.21</v>
      </c>
      <c r="R307" t="n">
        <v>42.44</v>
      </c>
      <c r="S307" t="n">
        <v>27.17</v>
      </c>
      <c r="T307" t="n">
        <v>7784.97</v>
      </c>
      <c r="U307" t="n">
        <v>0.64</v>
      </c>
      <c r="V307" t="n">
        <v>0.9399999999999999</v>
      </c>
      <c r="W307" t="n">
        <v>0.15</v>
      </c>
      <c r="X307" t="n">
        <v>0.49</v>
      </c>
      <c r="Y307" t="n">
        <v>1</v>
      </c>
      <c r="Z307" t="n">
        <v>10</v>
      </c>
    </row>
    <row r="308">
      <c r="A308" t="n">
        <v>13</v>
      </c>
      <c r="B308" t="n">
        <v>145</v>
      </c>
      <c r="C308" t="inlineStr">
        <is>
          <t xml:space="preserve">CONCLUIDO	</t>
        </is>
      </c>
      <c r="D308" t="n">
        <v>7.9639</v>
      </c>
      <c r="E308" t="n">
        <v>12.56</v>
      </c>
      <c r="F308" t="n">
        <v>8.31</v>
      </c>
      <c r="G308" t="n">
        <v>20.79</v>
      </c>
      <c r="H308" t="n">
        <v>0.26</v>
      </c>
      <c r="I308" t="n">
        <v>24</v>
      </c>
      <c r="J308" t="n">
        <v>291.76</v>
      </c>
      <c r="K308" t="n">
        <v>61.2</v>
      </c>
      <c r="L308" t="n">
        <v>4.25</v>
      </c>
      <c r="M308" t="n">
        <v>22</v>
      </c>
      <c r="N308" t="n">
        <v>81.31</v>
      </c>
      <c r="O308" t="n">
        <v>36218.04</v>
      </c>
      <c r="P308" t="n">
        <v>132.15</v>
      </c>
      <c r="Q308" t="n">
        <v>1324.1</v>
      </c>
      <c r="R308" t="n">
        <v>41.62</v>
      </c>
      <c r="S308" t="n">
        <v>27.17</v>
      </c>
      <c r="T308" t="n">
        <v>7377.53</v>
      </c>
      <c r="U308" t="n">
        <v>0.65</v>
      </c>
      <c r="V308" t="n">
        <v>0.9399999999999999</v>
      </c>
      <c r="W308" t="n">
        <v>0.15</v>
      </c>
      <c r="X308" t="n">
        <v>0.46</v>
      </c>
      <c r="Y308" t="n">
        <v>1</v>
      </c>
      <c r="Z308" t="n">
        <v>10</v>
      </c>
    </row>
    <row r="309">
      <c r="A309" t="n">
        <v>14</v>
      </c>
      <c r="B309" t="n">
        <v>145</v>
      </c>
      <c r="C309" t="inlineStr">
        <is>
          <t xml:space="preserve">CONCLUIDO	</t>
        </is>
      </c>
      <c r="D309" t="n">
        <v>8.059100000000001</v>
      </c>
      <c r="E309" t="n">
        <v>12.41</v>
      </c>
      <c r="F309" t="n">
        <v>8.27</v>
      </c>
      <c r="G309" t="n">
        <v>22.56</v>
      </c>
      <c r="H309" t="n">
        <v>0.27</v>
      </c>
      <c r="I309" t="n">
        <v>22</v>
      </c>
      <c r="J309" t="n">
        <v>292.27</v>
      </c>
      <c r="K309" t="n">
        <v>61.2</v>
      </c>
      <c r="L309" t="n">
        <v>4.5</v>
      </c>
      <c r="M309" t="n">
        <v>20</v>
      </c>
      <c r="N309" t="n">
        <v>81.56999999999999</v>
      </c>
      <c r="O309" t="n">
        <v>36281.16</v>
      </c>
      <c r="P309" t="n">
        <v>130.46</v>
      </c>
      <c r="Q309" t="n">
        <v>1323.94</v>
      </c>
      <c r="R309" t="n">
        <v>40.35</v>
      </c>
      <c r="S309" t="n">
        <v>27.17</v>
      </c>
      <c r="T309" t="n">
        <v>6755.41</v>
      </c>
      <c r="U309" t="n">
        <v>0.67</v>
      </c>
      <c r="V309" t="n">
        <v>0.9399999999999999</v>
      </c>
      <c r="W309" t="n">
        <v>0.14</v>
      </c>
      <c r="X309" t="n">
        <v>0.42</v>
      </c>
      <c r="Y309" t="n">
        <v>1</v>
      </c>
      <c r="Z309" t="n">
        <v>10</v>
      </c>
    </row>
    <row r="310">
      <c r="A310" t="n">
        <v>15</v>
      </c>
      <c r="B310" t="n">
        <v>145</v>
      </c>
      <c r="C310" t="inlineStr">
        <is>
          <t xml:space="preserve">CONCLUIDO	</t>
        </is>
      </c>
      <c r="D310" t="n">
        <v>8.1081</v>
      </c>
      <c r="E310" t="n">
        <v>12.33</v>
      </c>
      <c r="F310" t="n">
        <v>8.25</v>
      </c>
      <c r="G310" t="n">
        <v>23.58</v>
      </c>
      <c r="H310" t="n">
        <v>0.29</v>
      </c>
      <c r="I310" t="n">
        <v>21</v>
      </c>
      <c r="J310" t="n">
        <v>292.79</v>
      </c>
      <c r="K310" t="n">
        <v>61.2</v>
      </c>
      <c r="L310" t="n">
        <v>4.75</v>
      </c>
      <c r="M310" t="n">
        <v>19</v>
      </c>
      <c r="N310" t="n">
        <v>81.84</v>
      </c>
      <c r="O310" t="n">
        <v>36344.4</v>
      </c>
      <c r="P310" t="n">
        <v>129.12</v>
      </c>
      <c r="Q310" t="n">
        <v>1324.03</v>
      </c>
      <c r="R310" t="n">
        <v>39.65</v>
      </c>
      <c r="S310" t="n">
        <v>27.17</v>
      </c>
      <c r="T310" t="n">
        <v>6406.88</v>
      </c>
      <c r="U310" t="n">
        <v>0.6899999999999999</v>
      </c>
      <c r="V310" t="n">
        <v>0.95</v>
      </c>
      <c r="W310" t="n">
        <v>0.14</v>
      </c>
      <c r="X310" t="n">
        <v>0.4</v>
      </c>
      <c r="Y310" t="n">
        <v>1</v>
      </c>
      <c r="Z310" t="n">
        <v>10</v>
      </c>
    </row>
    <row r="311">
      <c r="A311" t="n">
        <v>16</v>
      </c>
      <c r="B311" t="n">
        <v>145</v>
      </c>
      <c r="C311" t="inlineStr">
        <is>
          <t xml:space="preserve">CONCLUIDO	</t>
        </is>
      </c>
      <c r="D311" t="n">
        <v>8.158300000000001</v>
      </c>
      <c r="E311" t="n">
        <v>12.26</v>
      </c>
      <c r="F311" t="n">
        <v>8.23</v>
      </c>
      <c r="G311" t="n">
        <v>24.69</v>
      </c>
      <c r="H311" t="n">
        <v>0.3</v>
      </c>
      <c r="I311" t="n">
        <v>20</v>
      </c>
      <c r="J311" t="n">
        <v>293.3</v>
      </c>
      <c r="K311" t="n">
        <v>61.2</v>
      </c>
      <c r="L311" t="n">
        <v>5</v>
      </c>
      <c r="M311" t="n">
        <v>18</v>
      </c>
      <c r="N311" t="n">
        <v>82.09999999999999</v>
      </c>
      <c r="O311" t="n">
        <v>36407.75</v>
      </c>
      <c r="P311" t="n">
        <v>127.43</v>
      </c>
      <c r="Q311" t="n">
        <v>1323.95</v>
      </c>
      <c r="R311" t="n">
        <v>39.01</v>
      </c>
      <c r="S311" t="n">
        <v>27.17</v>
      </c>
      <c r="T311" t="n">
        <v>6091.27</v>
      </c>
      <c r="U311" t="n">
        <v>0.7</v>
      </c>
      <c r="V311" t="n">
        <v>0.95</v>
      </c>
      <c r="W311" t="n">
        <v>0.14</v>
      </c>
      <c r="X311" t="n">
        <v>0.38</v>
      </c>
      <c r="Y311" t="n">
        <v>1</v>
      </c>
      <c r="Z311" t="n">
        <v>10</v>
      </c>
    </row>
    <row r="312">
      <c r="A312" t="n">
        <v>17</v>
      </c>
      <c r="B312" t="n">
        <v>145</v>
      </c>
      <c r="C312" t="inlineStr">
        <is>
          <t xml:space="preserve">CONCLUIDO	</t>
        </is>
      </c>
      <c r="D312" t="n">
        <v>8.3116</v>
      </c>
      <c r="E312" t="n">
        <v>12.03</v>
      </c>
      <c r="F312" t="n">
        <v>8.109999999999999</v>
      </c>
      <c r="G312" t="n">
        <v>27.04</v>
      </c>
      <c r="H312" t="n">
        <v>0.32</v>
      </c>
      <c r="I312" t="n">
        <v>18</v>
      </c>
      <c r="J312" t="n">
        <v>293.81</v>
      </c>
      <c r="K312" t="n">
        <v>61.2</v>
      </c>
      <c r="L312" t="n">
        <v>5.25</v>
      </c>
      <c r="M312" t="n">
        <v>16</v>
      </c>
      <c r="N312" t="n">
        <v>82.36</v>
      </c>
      <c r="O312" t="n">
        <v>36471.2</v>
      </c>
      <c r="P312" t="n">
        <v>124.08</v>
      </c>
      <c r="Q312" t="n">
        <v>1323.94</v>
      </c>
      <c r="R312" t="n">
        <v>35.17</v>
      </c>
      <c r="S312" t="n">
        <v>27.17</v>
      </c>
      <c r="T312" t="n">
        <v>4185.13</v>
      </c>
      <c r="U312" t="n">
        <v>0.77</v>
      </c>
      <c r="V312" t="n">
        <v>0.96</v>
      </c>
      <c r="W312" t="n">
        <v>0.13</v>
      </c>
      <c r="X312" t="n">
        <v>0.26</v>
      </c>
      <c r="Y312" t="n">
        <v>1</v>
      </c>
      <c r="Z312" t="n">
        <v>10</v>
      </c>
    </row>
    <row r="313">
      <c r="A313" t="n">
        <v>18</v>
      </c>
      <c r="B313" t="n">
        <v>145</v>
      </c>
      <c r="C313" t="inlineStr">
        <is>
          <t xml:space="preserve">CONCLUIDO	</t>
        </is>
      </c>
      <c r="D313" t="n">
        <v>8.2288</v>
      </c>
      <c r="E313" t="n">
        <v>12.15</v>
      </c>
      <c r="F313" t="n">
        <v>8.23</v>
      </c>
      <c r="G313" t="n">
        <v>27.44</v>
      </c>
      <c r="H313" t="n">
        <v>0.33</v>
      </c>
      <c r="I313" t="n">
        <v>18</v>
      </c>
      <c r="J313" t="n">
        <v>294.33</v>
      </c>
      <c r="K313" t="n">
        <v>61.2</v>
      </c>
      <c r="L313" t="n">
        <v>5.5</v>
      </c>
      <c r="M313" t="n">
        <v>16</v>
      </c>
      <c r="N313" t="n">
        <v>82.63</v>
      </c>
      <c r="O313" t="n">
        <v>36534.76</v>
      </c>
      <c r="P313" t="n">
        <v>125.82</v>
      </c>
      <c r="Q313" t="n">
        <v>1324.02</v>
      </c>
      <c r="R313" t="n">
        <v>39.22</v>
      </c>
      <c r="S313" t="n">
        <v>27.17</v>
      </c>
      <c r="T313" t="n">
        <v>6210.06</v>
      </c>
      <c r="U313" t="n">
        <v>0.6899999999999999</v>
      </c>
      <c r="V313" t="n">
        <v>0.95</v>
      </c>
      <c r="W313" t="n">
        <v>0.14</v>
      </c>
      <c r="X313" t="n">
        <v>0.38</v>
      </c>
      <c r="Y313" t="n">
        <v>1</v>
      </c>
      <c r="Z313" t="n">
        <v>10</v>
      </c>
    </row>
    <row r="314">
      <c r="A314" t="n">
        <v>19</v>
      </c>
      <c r="B314" t="n">
        <v>145</v>
      </c>
      <c r="C314" t="inlineStr">
        <is>
          <t xml:space="preserve">CONCLUIDO	</t>
        </is>
      </c>
      <c r="D314" t="n">
        <v>8.2934</v>
      </c>
      <c r="E314" t="n">
        <v>12.06</v>
      </c>
      <c r="F314" t="n">
        <v>8.19</v>
      </c>
      <c r="G314" t="n">
        <v>28.91</v>
      </c>
      <c r="H314" t="n">
        <v>0.35</v>
      </c>
      <c r="I314" t="n">
        <v>17</v>
      </c>
      <c r="J314" t="n">
        <v>294.84</v>
      </c>
      <c r="K314" t="n">
        <v>61.2</v>
      </c>
      <c r="L314" t="n">
        <v>5.75</v>
      </c>
      <c r="M314" t="n">
        <v>15</v>
      </c>
      <c r="N314" t="n">
        <v>82.90000000000001</v>
      </c>
      <c r="O314" t="n">
        <v>36598.44</v>
      </c>
      <c r="P314" t="n">
        <v>123.82</v>
      </c>
      <c r="Q314" t="n">
        <v>1323.97</v>
      </c>
      <c r="R314" t="n">
        <v>37.93</v>
      </c>
      <c r="S314" t="n">
        <v>27.17</v>
      </c>
      <c r="T314" t="n">
        <v>5569.26</v>
      </c>
      <c r="U314" t="n">
        <v>0.72</v>
      </c>
      <c r="V314" t="n">
        <v>0.95</v>
      </c>
      <c r="W314" t="n">
        <v>0.14</v>
      </c>
      <c r="X314" t="n">
        <v>0.34</v>
      </c>
      <c r="Y314" t="n">
        <v>1</v>
      </c>
      <c r="Z314" t="n">
        <v>10</v>
      </c>
    </row>
    <row r="315">
      <c r="A315" t="n">
        <v>20</v>
      </c>
      <c r="B315" t="n">
        <v>145</v>
      </c>
      <c r="C315" t="inlineStr">
        <is>
          <t xml:space="preserve">CONCLUIDO	</t>
        </is>
      </c>
      <c r="D315" t="n">
        <v>8.3546</v>
      </c>
      <c r="E315" t="n">
        <v>11.97</v>
      </c>
      <c r="F315" t="n">
        <v>8.16</v>
      </c>
      <c r="G315" t="n">
        <v>30.59</v>
      </c>
      <c r="H315" t="n">
        <v>0.36</v>
      </c>
      <c r="I315" t="n">
        <v>16</v>
      </c>
      <c r="J315" t="n">
        <v>295.36</v>
      </c>
      <c r="K315" t="n">
        <v>61.2</v>
      </c>
      <c r="L315" t="n">
        <v>6</v>
      </c>
      <c r="M315" t="n">
        <v>14</v>
      </c>
      <c r="N315" t="n">
        <v>83.16</v>
      </c>
      <c r="O315" t="n">
        <v>36662.22</v>
      </c>
      <c r="P315" t="n">
        <v>122.12</v>
      </c>
      <c r="Q315" t="n">
        <v>1323.94</v>
      </c>
      <c r="R315" t="n">
        <v>36.84</v>
      </c>
      <c r="S315" t="n">
        <v>27.17</v>
      </c>
      <c r="T315" t="n">
        <v>5030.2</v>
      </c>
      <c r="U315" t="n">
        <v>0.74</v>
      </c>
      <c r="V315" t="n">
        <v>0.96</v>
      </c>
      <c r="W315" t="n">
        <v>0.13</v>
      </c>
      <c r="X315" t="n">
        <v>0.31</v>
      </c>
      <c r="Y315" t="n">
        <v>1</v>
      </c>
      <c r="Z315" t="n">
        <v>10</v>
      </c>
    </row>
    <row r="316">
      <c r="A316" t="n">
        <v>21</v>
      </c>
      <c r="B316" t="n">
        <v>145</v>
      </c>
      <c r="C316" t="inlineStr">
        <is>
          <t xml:space="preserve">CONCLUIDO	</t>
        </is>
      </c>
      <c r="D316" t="n">
        <v>8.4049</v>
      </c>
      <c r="E316" t="n">
        <v>11.9</v>
      </c>
      <c r="F316" t="n">
        <v>8.140000000000001</v>
      </c>
      <c r="G316" t="n">
        <v>32.56</v>
      </c>
      <c r="H316" t="n">
        <v>0.38</v>
      </c>
      <c r="I316" t="n">
        <v>15</v>
      </c>
      <c r="J316" t="n">
        <v>295.88</v>
      </c>
      <c r="K316" t="n">
        <v>61.2</v>
      </c>
      <c r="L316" t="n">
        <v>6.25</v>
      </c>
      <c r="M316" t="n">
        <v>13</v>
      </c>
      <c r="N316" t="n">
        <v>83.43000000000001</v>
      </c>
      <c r="O316" t="n">
        <v>36726.12</v>
      </c>
      <c r="P316" t="n">
        <v>120.23</v>
      </c>
      <c r="Q316" t="n">
        <v>1324</v>
      </c>
      <c r="R316" t="n">
        <v>36.25</v>
      </c>
      <c r="S316" t="n">
        <v>27.17</v>
      </c>
      <c r="T316" t="n">
        <v>4739.83</v>
      </c>
      <c r="U316" t="n">
        <v>0.75</v>
      </c>
      <c r="V316" t="n">
        <v>0.96</v>
      </c>
      <c r="W316" t="n">
        <v>0.13</v>
      </c>
      <c r="X316" t="n">
        <v>0.29</v>
      </c>
      <c r="Y316" t="n">
        <v>1</v>
      </c>
      <c r="Z316" t="n">
        <v>10</v>
      </c>
    </row>
    <row r="317">
      <c r="A317" t="n">
        <v>22</v>
      </c>
      <c r="B317" t="n">
        <v>145</v>
      </c>
      <c r="C317" t="inlineStr">
        <is>
          <t xml:space="preserve">CONCLUIDO	</t>
        </is>
      </c>
      <c r="D317" t="n">
        <v>8.4077</v>
      </c>
      <c r="E317" t="n">
        <v>11.89</v>
      </c>
      <c r="F317" t="n">
        <v>8.140000000000001</v>
      </c>
      <c r="G317" t="n">
        <v>32.55</v>
      </c>
      <c r="H317" t="n">
        <v>0.39</v>
      </c>
      <c r="I317" t="n">
        <v>15</v>
      </c>
      <c r="J317" t="n">
        <v>296.4</v>
      </c>
      <c r="K317" t="n">
        <v>61.2</v>
      </c>
      <c r="L317" t="n">
        <v>6.5</v>
      </c>
      <c r="M317" t="n">
        <v>13</v>
      </c>
      <c r="N317" t="n">
        <v>83.7</v>
      </c>
      <c r="O317" t="n">
        <v>36790.13</v>
      </c>
      <c r="P317" t="n">
        <v>119.38</v>
      </c>
      <c r="Q317" t="n">
        <v>1323.94</v>
      </c>
      <c r="R317" t="n">
        <v>36.16</v>
      </c>
      <c r="S317" t="n">
        <v>27.17</v>
      </c>
      <c r="T317" t="n">
        <v>4690.69</v>
      </c>
      <c r="U317" t="n">
        <v>0.75</v>
      </c>
      <c r="V317" t="n">
        <v>0.96</v>
      </c>
      <c r="W317" t="n">
        <v>0.13</v>
      </c>
      <c r="X317" t="n">
        <v>0.28</v>
      </c>
      <c r="Y317" t="n">
        <v>1</v>
      </c>
      <c r="Z317" t="n">
        <v>10</v>
      </c>
    </row>
    <row r="318">
      <c r="A318" t="n">
        <v>23</v>
      </c>
      <c r="B318" t="n">
        <v>145</v>
      </c>
      <c r="C318" t="inlineStr">
        <is>
          <t xml:space="preserve">CONCLUIDO	</t>
        </is>
      </c>
      <c r="D318" t="n">
        <v>8.465</v>
      </c>
      <c r="E318" t="n">
        <v>11.81</v>
      </c>
      <c r="F318" t="n">
        <v>8.109999999999999</v>
      </c>
      <c r="G318" t="n">
        <v>34.76</v>
      </c>
      <c r="H318" t="n">
        <v>0.4</v>
      </c>
      <c r="I318" t="n">
        <v>14</v>
      </c>
      <c r="J318" t="n">
        <v>296.92</v>
      </c>
      <c r="K318" t="n">
        <v>61.2</v>
      </c>
      <c r="L318" t="n">
        <v>6.75</v>
      </c>
      <c r="M318" t="n">
        <v>12</v>
      </c>
      <c r="N318" t="n">
        <v>83.97</v>
      </c>
      <c r="O318" t="n">
        <v>36854.25</v>
      </c>
      <c r="P318" t="n">
        <v>118.01</v>
      </c>
      <c r="Q318" t="n">
        <v>1323.94</v>
      </c>
      <c r="R318" t="n">
        <v>35.28</v>
      </c>
      <c r="S318" t="n">
        <v>27.17</v>
      </c>
      <c r="T318" t="n">
        <v>4257.68</v>
      </c>
      <c r="U318" t="n">
        <v>0.77</v>
      </c>
      <c r="V318" t="n">
        <v>0.96</v>
      </c>
      <c r="W318" t="n">
        <v>0.13</v>
      </c>
      <c r="X318" t="n">
        <v>0.26</v>
      </c>
      <c r="Y318" t="n">
        <v>1</v>
      </c>
      <c r="Z318" t="n">
        <v>10</v>
      </c>
    </row>
    <row r="319">
      <c r="A319" t="n">
        <v>24</v>
      </c>
      <c r="B319" t="n">
        <v>145</v>
      </c>
      <c r="C319" t="inlineStr">
        <is>
          <t xml:space="preserve">CONCLUIDO	</t>
        </is>
      </c>
      <c r="D319" t="n">
        <v>8.524100000000001</v>
      </c>
      <c r="E319" t="n">
        <v>11.73</v>
      </c>
      <c r="F319" t="n">
        <v>8.08</v>
      </c>
      <c r="G319" t="n">
        <v>37.3</v>
      </c>
      <c r="H319" t="n">
        <v>0.42</v>
      </c>
      <c r="I319" t="n">
        <v>13</v>
      </c>
      <c r="J319" t="n">
        <v>297.44</v>
      </c>
      <c r="K319" t="n">
        <v>61.2</v>
      </c>
      <c r="L319" t="n">
        <v>7</v>
      </c>
      <c r="M319" t="n">
        <v>11</v>
      </c>
      <c r="N319" t="n">
        <v>84.23999999999999</v>
      </c>
      <c r="O319" t="n">
        <v>36918.48</v>
      </c>
      <c r="P319" t="n">
        <v>116.13</v>
      </c>
      <c r="Q319" t="n">
        <v>1323.94</v>
      </c>
      <c r="R319" t="n">
        <v>34.3</v>
      </c>
      <c r="S319" t="n">
        <v>27.17</v>
      </c>
      <c r="T319" t="n">
        <v>3773.57</v>
      </c>
      <c r="U319" t="n">
        <v>0.79</v>
      </c>
      <c r="V319" t="n">
        <v>0.97</v>
      </c>
      <c r="W319" t="n">
        <v>0.13</v>
      </c>
      <c r="X319" t="n">
        <v>0.23</v>
      </c>
      <c r="Y319" t="n">
        <v>1</v>
      </c>
      <c r="Z319" t="n">
        <v>10</v>
      </c>
    </row>
    <row r="320">
      <c r="A320" t="n">
        <v>25</v>
      </c>
      <c r="B320" t="n">
        <v>145</v>
      </c>
      <c r="C320" t="inlineStr">
        <is>
          <t xml:space="preserve">CONCLUIDO	</t>
        </is>
      </c>
      <c r="D320" t="n">
        <v>8.5436</v>
      </c>
      <c r="E320" t="n">
        <v>11.7</v>
      </c>
      <c r="F320" t="n">
        <v>8.050000000000001</v>
      </c>
      <c r="G320" t="n">
        <v>37.18</v>
      </c>
      <c r="H320" t="n">
        <v>0.43</v>
      </c>
      <c r="I320" t="n">
        <v>13</v>
      </c>
      <c r="J320" t="n">
        <v>297.96</v>
      </c>
      <c r="K320" t="n">
        <v>61.2</v>
      </c>
      <c r="L320" t="n">
        <v>7.25</v>
      </c>
      <c r="M320" t="n">
        <v>11</v>
      </c>
      <c r="N320" t="n">
        <v>84.51000000000001</v>
      </c>
      <c r="O320" t="n">
        <v>36982.83</v>
      </c>
      <c r="P320" t="n">
        <v>113.63</v>
      </c>
      <c r="Q320" t="n">
        <v>1323.95</v>
      </c>
      <c r="R320" t="n">
        <v>33.67</v>
      </c>
      <c r="S320" t="n">
        <v>27.17</v>
      </c>
      <c r="T320" t="n">
        <v>3457.28</v>
      </c>
      <c r="U320" t="n">
        <v>0.8100000000000001</v>
      </c>
      <c r="V320" t="n">
        <v>0.97</v>
      </c>
      <c r="W320" t="n">
        <v>0.12</v>
      </c>
      <c r="X320" t="n">
        <v>0.2</v>
      </c>
      <c r="Y320" t="n">
        <v>1</v>
      </c>
      <c r="Z320" t="n">
        <v>10</v>
      </c>
    </row>
    <row r="321">
      <c r="A321" t="n">
        <v>26</v>
      </c>
      <c r="B321" t="n">
        <v>145</v>
      </c>
      <c r="C321" t="inlineStr">
        <is>
          <t xml:space="preserve">CONCLUIDO	</t>
        </is>
      </c>
      <c r="D321" t="n">
        <v>8.567600000000001</v>
      </c>
      <c r="E321" t="n">
        <v>11.67</v>
      </c>
      <c r="F321" t="n">
        <v>8.08</v>
      </c>
      <c r="G321" t="n">
        <v>40.38</v>
      </c>
      <c r="H321" t="n">
        <v>0.45</v>
      </c>
      <c r="I321" t="n">
        <v>12</v>
      </c>
      <c r="J321" t="n">
        <v>298.48</v>
      </c>
      <c r="K321" t="n">
        <v>61.2</v>
      </c>
      <c r="L321" t="n">
        <v>7.5</v>
      </c>
      <c r="M321" t="n">
        <v>10</v>
      </c>
      <c r="N321" t="n">
        <v>84.79000000000001</v>
      </c>
      <c r="O321" t="n">
        <v>37047.29</v>
      </c>
      <c r="P321" t="n">
        <v>113.34</v>
      </c>
      <c r="Q321" t="n">
        <v>1324.04</v>
      </c>
      <c r="R321" t="n">
        <v>34.19</v>
      </c>
      <c r="S321" t="n">
        <v>27.17</v>
      </c>
      <c r="T321" t="n">
        <v>3723.02</v>
      </c>
      <c r="U321" t="n">
        <v>0.79</v>
      </c>
      <c r="V321" t="n">
        <v>0.97</v>
      </c>
      <c r="W321" t="n">
        <v>0.13</v>
      </c>
      <c r="X321" t="n">
        <v>0.22</v>
      </c>
      <c r="Y321" t="n">
        <v>1</v>
      </c>
      <c r="Z321" t="n">
        <v>10</v>
      </c>
    </row>
    <row r="322">
      <c r="A322" t="n">
        <v>27</v>
      </c>
      <c r="B322" t="n">
        <v>145</v>
      </c>
      <c r="C322" t="inlineStr">
        <is>
          <t xml:space="preserve">CONCLUIDO	</t>
        </is>
      </c>
      <c r="D322" t="n">
        <v>8.558</v>
      </c>
      <c r="E322" t="n">
        <v>11.68</v>
      </c>
      <c r="F322" t="n">
        <v>8.09</v>
      </c>
      <c r="G322" t="n">
        <v>40.45</v>
      </c>
      <c r="H322" t="n">
        <v>0.46</v>
      </c>
      <c r="I322" t="n">
        <v>12</v>
      </c>
      <c r="J322" t="n">
        <v>299.01</v>
      </c>
      <c r="K322" t="n">
        <v>61.2</v>
      </c>
      <c r="L322" t="n">
        <v>7.75</v>
      </c>
      <c r="M322" t="n">
        <v>10</v>
      </c>
      <c r="N322" t="n">
        <v>85.06</v>
      </c>
      <c r="O322" t="n">
        <v>37111.87</v>
      </c>
      <c r="P322" t="n">
        <v>112.35</v>
      </c>
      <c r="Q322" t="n">
        <v>1323.96</v>
      </c>
      <c r="R322" t="n">
        <v>34.72</v>
      </c>
      <c r="S322" t="n">
        <v>27.17</v>
      </c>
      <c r="T322" t="n">
        <v>3985.89</v>
      </c>
      <c r="U322" t="n">
        <v>0.78</v>
      </c>
      <c r="V322" t="n">
        <v>0.96</v>
      </c>
      <c r="W322" t="n">
        <v>0.13</v>
      </c>
      <c r="X322" t="n">
        <v>0.24</v>
      </c>
      <c r="Y322" t="n">
        <v>1</v>
      </c>
      <c r="Z322" t="n">
        <v>10</v>
      </c>
    </row>
    <row r="323">
      <c r="A323" t="n">
        <v>28</v>
      </c>
      <c r="B323" t="n">
        <v>145</v>
      </c>
      <c r="C323" t="inlineStr">
        <is>
          <t xml:space="preserve">CONCLUIDO	</t>
        </is>
      </c>
      <c r="D323" t="n">
        <v>8.620100000000001</v>
      </c>
      <c r="E323" t="n">
        <v>11.6</v>
      </c>
      <c r="F323" t="n">
        <v>8.06</v>
      </c>
      <c r="G323" t="n">
        <v>43.96</v>
      </c>
      <c r="H323" t="n">
        <v>0.48</v>
      </c>
      <c r="I323" t="n">
        <v>11</v>
      </c>
      <c r="J323" t="n">
        <v>299.53</v>
      </c>
      <c r="K323" t="n">
        <v>61.2</v>
      </c>
      <c r="L323" t="n">
        <v>8</v>
      </c>
      <c r="M323" t="n">
        <v>9</v>
      </c>
      <c r="N323" t="n">
        <v>85.33</v>
      </c>
      <c r="O323" t="n">
        <v>37176.68</v>
      </c>
      <c r="P323" t="n">
        <v>110.17</v>
      </c>
      <c r="Q323" t="n">
        <v>1323.94</v>
      </c>
      <c r="R323" t="n">
        <v>33.69</v>
      </c>
      <c r="S323" t="n">
        <v>27.17</v>
      </c>
      <c r="T323" t="n">
        <v>3479.52</v>
      </c>
      <c r="U323" t="n">
        <v>0.8100000000000001</v>
      </c>
      <c r="V323" t="n">
        <v>0.97</v>
      </c>
      <c r="W323" t="n">
        <v>0.13</v>
      </c>
      <c r="X323" t="n">
        <v>0.21</v>
      </c>
      <c r="Y323" t="n">
        <v>1</v>
      </c>
      <c r="Z323" t="n">
        <v>10</v>
      </c>
    </row>
    <row r="324">
      <c r="A324" t="n">
        <v>29</v>
      </c>
      <c r="B324" t="n">
        <v>145</v>
      </c>
      <c r="C324" t="inlineStr">
        <is>
          <t xml:space="preserve">CONCLUIDO	</t>
        </is>
      </c>
      <c r="D324" t="n">
        <v>8.6211</v>
      </c>
      <c r="E324" t="n">
        <v>11.6</v>
      </c>
      <c r="F324" t="n">
        <v>8.06</v>
      </c>
      <c r="G324" t="n">
        <v>43.95</v>
      </c>
      <c r="H324" t="n">
        <v>0.49</v>
      </c>
      <c r="I324" t="n">
        <v>11</v>
      </c>
      <c r="J324" t="n">
        <v>300.06</v>
      </c>
      <c r="K324" t="n">
        <v>61.2</v>
      </c>
      <c r="L324" t="n">
        <v>8.25</v>
      </c>
      <c r="M324" t="n">
        <v>7</v>
      </c>
      <c r="N324" t="n">
        <v>85.61</v>
      </c>
      <c r="O324" t="n">
        <v>37241.49</v>
      </c>
      <c r="P324" t="n">
        <v>109.86</v>
      </c>
      <c r="Q324" t="n">
        <v>1323.99</v>
      </c>
      <c r="R324" t="n">
        <v>33.52</v>
      </c>
      <c r="S324" t="n">
        <v>27.17</v>
      </c>
      <c r="T324" t="n">
        <v>3392.75</v>
      </c>
      <c r="U324" t="n">
        <v>0.8100000000000001</v>
      </c>
      <c r="V324" t="n">
        <v>0.97</v>
      </c>
      <c r="W324" t="n">
        <v>0.13</v>
      </c>
      <c r="X324" t="n">
        <v>0.2</v>
      </c>
      <c r="Y324" t="n">
        <v>1</v>
      </c>
      <c r="Z324" t="n">
        <v>10</v>
      </c>
    </row>
    <row r="325">
      <c r="A325" t="n">
        <v>30</v>
      </c>
      <c r="B325" t="n">
        <v>145</v>
      </c>
      <c r="C325" t="inlineStr">
        <is>
          <t xml:space="preserve">CONCLUIDO	</t>
        </is>
      </c>
      <c r="D325" t="n">
        <v>8.614699999999999</v>
      </c>
      <c r="E325" t="n">
        <v>11.61</v>
      </c>
      <c r="F325" t="n">
        <v>8.07</v>
      </c>
      <c r="G325" t="n">
        <v>44</v>
      </c>
      <c r="H325" t="n">
        <v>0.5</v>
      </c>
      <c r="I325" t="n">
        <v>11</v>
      </c>
      <c r="J325" t="n">
        <v>300.59</v>
      </c>
      <c r="K325" t="n">
        <v>61.2</v>
      </c>
      <c r="L325" t="n">
        <v>8.5</v>
      </c>
      <c r="M325" t="n">
        <v>3</v>
      </c>
      <c r="N325" t="n">
        <v>85.89</v>
      </c>
      <c r="O325" t="n">
        <v>37306.42</v>
      </c>
      <c r="P325" t="n">
        <v>108.99</v>
      </c>
      <c r="Q325" t="n">
        <v>1324.09</v>
      </c>
      <c r="R325" t="n">
        <v>33.63</v>
      </c>
      <c r="S325" t="n">
        <v>27.17</v>
      </c>
      <c r="T325" t="n">
        <v>3446.22</v>
      </c>
      <c r="U325" t="n">
        <v>0.8100000000000001</v>
      </c>
      <c r="V325" t="n">
        <v>0.97</v>
      </c>
      <c r="W325" t="n">
        <v>0.13</v>
      </c>
      <c r="X325" t="n">
        <v>0.21</v>
      </c>
      <c r="Y325" t="n">
        <v>1</v>
      </c>
      <c r="Z325" t="n">
        <v>10</v>
      </c>
    </row>
    <row r="326">
      <c r="A326" t="n">
        <v>31</v>
      </c>
      <c r="B326" t="n">
        <v>145</v>
      </c>
      <c r="C326" t="inlineStr">
        <is>
          <t xml:space="preserve">CONCLUIDO	</t>
        </is>
      </c>
      <c r="D326" t="n">
        <v>8.6149</v>
      </c>
      <c r="E326" t="n">
        <v>11.61</v>
      </c>
      <c r="F326" t="n">
        <v>8.07</v>
      </c>
      <c r="G326" t="n">
        <v>44</v>
      </c>
      <c r="H326" t="n">
        <v>0.52</v>
      </c>
      <c r="I326" t="n">
        <v>11</v>
      </c>
      <c r="J326" t="n">
        <v>301.11</v>
      </c>
      <c r="K326" t="n">
        <v>61.2</v>
      </c>
      <c r="L326" t="n">
        <v>8.75</v>
      </c>
      <c r="M326" t="n">
        <v>1</v>
      </c>
      <c r="N326" t="n">
        <v>86.16</v>
      </c>
      <c r="O326" t="n">
        <v>37371.47</v>
      </c>
      <c r="P326" t="n">
        <v>108.28</v>
      </c>
      <c r="Q326" t="n">
        <v>1323.98</v>
      </c>
      <c r="R326" t="n">
        <v>33.56</v>
      </c>
      <c r="S326" t="n">
        <v>27.17</v>
      </c>
      <c r="T326" t="n">
        <v>3412</v>
      </c>
      <c r="U326" t="n">
        <v>0.8100000000000001</v>
      </c>
      <c r="V326" t="n">
        <v>0.97</v>
      </c>
      <c r="W326" t="n">
        <v>0.14</v>
      </c>
      <c r="X326" t="n">
        <v>0.21</v>
      </c>
      <c r="Y326" t="n">
        <v>1</v>
      </c>
      <c r="Z326" t="n">
        <v>10</v>
      </c>
    </row>
    <row r="327">
      <c r="A327" t="n">
        <v>32</v>
      </c>
      <c r="B327" t="n">
        <v>145</v>
      </c>
      <c r="C327" t="inlineStr">
        <is>
          <t xml:space="preserve">CONCLUIDO	</t>
        </is>
      </c>
      <c r="D327" t="n">
        <v>8.6135</v>
      </c>
      <c r="E327" t="n">
        <v>11.61</v>
      </c>
      <c r="F327" t="n">
        <v>8.07</v>
      </c>
      <c r="G327" t="n">
        <v>44.01</v>
      </c>
      <c r="H327" t="n">
        <v>0.53</v>
      </c>
      <c r="I327" t="n">
        <v>11</v>
      </c>
      <c r="J327" t="n">
        <v>301.64</v>
      </c>
      <c r="K327" t="n">
        <v>61.2</v>
      </c>
      <c r="L327" t="n">
        <v>9</v>
      </c>
      <c r="M327" t="n">
        <v>0</v>
      </c>
      <c r="N327" t="n">
        <v>86.44</v>
      </c>
      <c r="O327" t="n">
        <v>37436.63</v>
      </c>
      <c r="P327" t="n">
        <v>108.37</v>
      </c>
      <c r="Q327" t="n">
        <v>1324.1</v>
      </c>
      <c r="R327" t="n">
        <v>33.62</v>
      </c>
      <c r="S327" t="n">
        <v>27.17</v>
      </c>
      <c r="T327" t="n">
        <v>3440.72</v>
      </c>
      <c r="U327" t="n">
        <v>0.8100000000000001</v>
      </c>
      <c r="V327" t="n">
        <v>0.97</v>
      </c>
      <c r="W327" t="n">
        <v>0.14</v>
      </c>
      <c r="X327" t="n">
        <v>0.21</v>
      </c>
      <c r="Y327" t="n">
        <v>1</v>
      </c>
      <c r="Z327" t="n">
        <v>10</v>
      </c>
    </row>
    <row r="328">
      <c r="A328" t="n">
        <v>0</v>
      </c>
      <c r="B328" t="n">
        <v>65</v>
      </c>
      <c r="C328" t="inlineStr">
        <is>
          <t xml:space="preserve">CONCLUIDO	</t>
        </is>
      </c>
      <c r="D328" t="n">
        <v>7.5521</v>
      </c>
      <c r="E328" t="n">
        <v>13.24</v>
      </c>
      <c r="F328" t="n">
        <v>9.210000000000001</v>
      </c>
      <c r="G328" t="n">
        <v>8.130000000000001</v>
      </c>
      <c r="H328" t="n">
        <v>0.13</v>
      </c>
      <c r="I328" t="n">
        <v>68</v>
      </c>
      <c r="J328" t="n">
        <v>133.21</v>
      </c>
      <c r="K328" t="n">
        <v>46.47</v>
      </c>
      <c r="L328" t="n">
        <v>1</v>
      </c>
      <c r="M328" t="n">
        <v>66</v>
      </c>
      <c r="N328" t="n">
        <v>20.75</v>
      </c>
      <c r="O328" t="n">
        <v>16663.42</v>
      </c>
      <c r="P328" t="n">
        <v>92.70999999999999</v>
      </c>
      <c r="Q328" t="n">
        <v>1324.16</v>
      </c>
      <c r="R328" t="n">
        <v>69.56999999999999</v>
      </c>
      <c r="S328" t="n">
        <v>27.17</v>
      </c>
      <c r="T328" t="n">
        <v>21130.99</v>
      </c>
      <c r="U328" t="n">
        <v>0.39</v>
      </c>
      <c r="V328" t="n">
        <v>0.85</v>
      </c>
      <c r="W328" t="n">
        <v>0.21</v>
      </c>
      <c r="X328" t="n">
        <v>1.36</v>
      </c>
      <c r="Y328" t="n">
        <v>1</v>
      </c>
      <c r="Z328" t="n">
        <v>10</v>
      </c>
    </row>
    <row r="329">
      <c r="A329" t="n">
        <v>1</v>
      </c>
      <c r="B329" t="n">
        <v>65</v>
      </c>
      <c r="C329" t="inlineStr">
        <is>
          <t xml:space="preserve">CONCLUIDO	</t>
        </is>
      </c>
      <c r="D329" t="n">
        <v>8.0458</v>
      </c>
      <c r="E329" t="n">
        <v>12.43</v>
      </c>
      <c r="F329" t="n">
        <v>8.859999999999999</v>
      </c>
      <c r="G329" t="n">
        <v>10.42</v>
      </c>
      <c r="H329" t="n">
        <v>0.17</v>
      </c>
      <c r="I329" t="n">
        <v>51</v>
      </c>
      <c r="J329" t="n">
        <v>133.55</v>
      </c>
      <c r="K329" t="n">
        <v>46.47</v>
      </c>
      <c r="L329" t="n">
        <v>1.25</v>
      </c>
      <c r="M329" t="n">
        <v>49</v>
      </c>
      <c r="N329" t="n">
        <v>20.83</v>
      </c>
      <c r="O329" t="n">
        <v>16704.7</v>
      </c>
      <c r="P329" t="n">
        <v>86.59999999999999</v>
      </c>
      <c r="Q329" t="n">
        <v>1324.11</v>
      </c>
      <c r="R329" t="n">
        <v>58.71</v>
      </c>
      <c r="S329" t="n">
        <v>27.17</v>
      </c>
      <c r="T329" t="n">
        <v>15785.94</v>
      </c>
      <c r="U329" t="n">
        <v>0.46</v>
      </c>
      <c r="V329" t="n">
        <v>0.88</v>
      </c>
      <c r="W329" t="n">
        <v>0.19</v>
      </c>
      <c r="X329" t="n">
        <v>1.01</v>
      </c>
      <c r="Y329" t="n">
        <v>1</v>
      </c>
      <c r="Z329" t="n">
        <v>10</v>
      </c>
    </row>
    <row r="330">
      <c r="A330" t="n">
        <v>2</v>
      </c>
      <c r="B330" t="n">
        <v>65</v>
      </c>
      <c r="C330" t="inlineStr">
        <is>
          <t xml:space="preserve">CONCLUIDO	</t>
        </is>
      </c>
      <c r="D330" t="n">
        <v>8.425599999999999</v>
      </c>
      <c r="E330" t="n">
        <v>11.87</v>
      </c>
      <c r="F330" t="n">
        <v>8.6</v>
      </c>
      <c r="G330" t="n">
        <v>12.9</v>
      </c>
      <c r="H330" t="n">
        <v>0.2</v>
      </c>
      <c r="I330" t="n">
        <v>40</v>
      </c>
      <c r="J330" t="n">
        <v>133.88</v>
      </c>
      <c r="K330" t="n">
        <v>46.47</v>
      </c>
      <c r="L330" t="n">
        <v>1.5</v>
      </c>
      <c r="M330" t="n">
        <v>38</v>
      </c>
      <c r="N330" t="n">
        <v>20.91</v>
      </c>
      <c r="O330" t="n">
        <v>16746.01</v>
      </c>
      <c r="P330" t="n">
        <v>81.39</v>
      </c>
      <c r="Q330" t="n">
        <v>1324.11</v>
      </c>
      <c r="R330" t="n">
        <v>50.27</v>
      </c>
      <c r="S330" t="n">
        <v>27.17</v>
      </c>
      <c r="T330" t="n">
        <v>11621.45</v>
      </c>
      <c r="U330" t="n">
        <v>0.54</v>
      </c>
      <c r="V330" t="n">
        <v>0.91</v>
      </c>
      <c r="W330" t="n">
        <v>0.17</v>
      </c>
      <c r="X330" t="n">
        <v>0.75</v>
      </c>
      <c r="Y330" t="n">
        <v>1</v>
      </c>
      <c r="Z330" t="n">
        <v>10</v>
      </c>
    </row>
    <row r="331">
      <c r="A331" t="n">
        <v>3</v>
      </c>
      <c r="B331" t="n">
        <v>65</v>
      </c>
      <c r="C331" t="inlineStr">
        <is>
          <t xml:space="preserve">CONCLUIDO	</t>
        </is>
      </c>
      <c r="D331" t="n">
        <v>8.550700000000001</v>
      </c>
      <c r="E331" t="n">
        <v>11.7</v>
      </c>
      <c r="F331" t="n">
        <v>8.59</v>
      </c>
      <c r="G331" t="n">
        <v>15.16</v>
      </c>
      <c r="H331" t="n">
        <v>0.23</v>
      </c>
      <c r="I331" t="n">
        <v>34</v>
      </c>
      <c r="J331" t="n">
        <v>134.22</v>
      </c>
      <c r="K331" t="n">
        <v>46.47</v>
      </c>
      <c r="L331" t="n">
        <v>1.75</v>
      </c>
      <c r="M331" t="n">
        <v>32</v>
      </c>
      <c r="N331" t="n">
        <v>21</v>
      </c>
      <c r="O331" t="n">
        <v>16787.35</v>
      </c>
      <c r="P331" t="n">
        <v>78.70999999999999</v>
      </c>
      <c r="Q331" t="n">
        <v>1324.18</v>
      </c>
      <c r="R331" t="n">
        <v>50.73</v>
      </c>
      <c r="S331" t="n">
        <v>27.17</v>
      </c>
      <c r="T331" t="n">
        <v>11881.84</v>
      </c>
      <c r="U331" t="n">
        <v>0.54</v>
      </c>
      <c r="V331" t="n">
        <v>0.91</v>
      </c>
      <c r="W331" t="n">
        <v>0.16</v>
      </c>
      <c r="X331" t="n">
        <v>0.74</v>
      </c>
      <c r="Y331" t="n">
        <v>1</v>
      </c>
      <c r="Z331" t="n">
        <v>10</v>
      </c>
    </row>
    <row r="332">
      <c r="A332" t="n">
        <v>4</v>
      </c>
      <c r="B332" t="n">
        <v>65</v>
      </c>
      <c r="C332" t="inlineStr">
        <is>
          <t xml:space="preserve">CONCLUIDO	</t>
        </is>
      </c>
      <c r="D332" t="n">
        <v>8.8108</v>
      </c>
      <c r="E332" t="n">
        <v>11.35</v>
      </c>
      <c r="F332" t="n">
        <v>8.41</v>
      </c>
      <c r="G332" t="n">
        <v>18.02</v>
      </c>
      <c r="H332" t="n">
        <v>0.26</v>
      </c>
      <c r="I332" t="n">
        <v>28</v>
      </c>
      <c r="J332" t="n">
        <v>134.55</v>
      </c>
      <c r="K332" t="n">
        <v>46.47</v>
      </c>
      <c r="L332" t="n">
        <v>2</v>
      </c>
      <c r="M332" t="n">
        <v>26</v>
      </c>
      <c r="N332" t="n">
        <v>21.09</v>
      </c>
      <c r="O332" t="n">
        <v>16828.84</v>
      </c>
      <c r="P332" t="n">
        <v>74</v>
      </c>
      <c r="Q332" t="n">
        <v>1324.17</v>
      </c>
      <c r="R332" t="n">
        <v>44.44</v>
      </c>
      <c r="S332" t="n">
        <v>27.17</v>
      </c>
      <c r="T332" t="n">
        <v>8769.700000000001</v>
      </c>
      <c r="U332" t="n">
        <v>0.61</v>
      </c>
      <c r="V332" t="n">
        <v>0.93</v>
      </c>
      <c r="W332" t="n">
        <v>0.15</v>
      </c>
      <c r="X332" t="n">
        <v>0.55</v>
      </c>
      <c r="Y332" t="n">
        <v>1</v>
      </c>
      <c r="Z332" t="n">
        <v>10</v>
      </c>
    </row>
    <row r="333">
      <c r="A333" t="n">
        <v>5</v>
      </c>
      <c r="B333" t="n">
        <v>65</v>
      </c>
      <c r="C333" t="inlineStr">
        <is>
          <t xml:space="preserve">CONCLUIDO	</t>
        </is>
      </c>
      <c r="D333" t="n">
        <v>8.972</v>
      </c>
      <c r="E333" t="n">
        <v>11.15</v>
      </c>
      <c r="F333" t="n">
        <v>8.31</v>
      </c>
      <c r="G333" t="n">
        <v>20.78</v>
      </c>
      <c r="H333" t="n">
        <v>0.29</v>
      </c>
      <c r="I333" t="n">
        <v>24</v>
      </c>
      <c r="J333" t="n">
        <v>134.89</v>
      </c>
      <c r="K333" t="n">
        <v>46.47</v>
      </c>
      <c r="L333" t="n">
        <v>2.25</v>
      </c>
      <c r="M333" t="n">
        <v>17</v>
      </c>
      <c r="N333" t="n">
        <v>21.17</v>
      </c>
      <c r="O333" t="n">
        <v>16870.25</v>
      </c>
      <c r="P333" t="n">
        <v>69.8</v>
      </c>
      <c r="Q333" t="n">
        <v>1323.99</v>
      </c>
      <c r="R333" t="n">
        <v>41.36</v>
      </c>
      <c r="S333" t="n">
        <v>27.17</v>
      </c>
      <c r="T333" t="n">
        <v>7246.96</v>
      </c>
      <c r="U333" t="n">
        <v>0.66</v>
      </c>
      <c r="V333" t="n">
        <v>0.9399999999999999</v>
      </c>
      <c r="W333" t="n">
        <v>0.15</v>
      </c>
      <c r="X333" t="n">
        <v>0.46</v>
      </c>
      <c r="Y333" t="n">
        <v>1</v>
      </c>
      <c r="Z333" t="n">
        <v>10</v>
      </c>
    </row>
    <row r="334">
      <c r="A334" t="n">
        <v>6</v>
      </c>
      <c r="B334" t="n">
        <v>65</v>
      </c>
      <c r="C334" t="inlineStr">
        <is>
          <t xml:space="preserve">CONCLUIDO	</t>
        </is>
      </c>
      <c r="D334" t="n">
        <v>9.0296</v>
      </c>
      <c r="E334" t="n">
        <v>11.07</v>
      </c>
      <c r="F334" t="n">
        <v>8.300000000000001</v>
      </c>
      <c r="G334" t="n">
        <v>22.62</v>
      </c>
      <c r="H334" t="n">
        <v>0.33</v>
      </c>
      <c r="I334" t="n">
        <v>22</v>
      </c>
      <c r="J334" t="n">
        <v>135.22</v>
      </c>
      <c r="K334" t="n">
        <v>46.47</v>
      </c>
      <c r="L334" t="n">
        <v>2.5</v>
      </c>
      <c r="M334" t="n">
        <v>3</v>
      </c>
      <c r="N334" t="n">
        <v>21.26</v>
      </c>
      <c r="O334" t="n">
        <v>16911.68</v>
      </c>
      <c r="P334" t="n">
        <v>68.27</v>
      </c>
      <c r="Q334" t="n">
        <v>1324.19</v>
      </c>
      <c r="R334" t="n">
        <v>40.23</v>
      </c>
      <c r="S334" t="n">
        <v>27.17</v>
      </c>
      <c r="T334" t="n">
        <v>6692.13</v>
      </c>
      <c r="U334" t="n">
        <v>0.68</v>
      </c>
      <c r="V334" t="n">
        <v>0.9399999999999999</v>
      </c>
      <c r="W334" t="n">
        <v>0.17</v>
      </c>
      <c r="X334" t="n">
        <v>0.44</v>
      </c>
      <c r="Y334" t="n">
        <v>1</v>
      </c>
      <c r="Z334" t="n">
        <v>10</v>
      </c>
    </row>
    <row r="335">
      <c r="A335" t="n">
        <v>7</v>
      </c>
      <c r="B335" t="n">
        <v>65</v>
      </c>
      <c r="C335" t="inlineStr">
        <is>
          <t xml:space="preserve">CONCLUIDO	</t>
        </is>
      </c>
      <c r="D335" t="n">
        <v>9.0237</v>
      </c>
      <c r="E335" t="n">
        <v>11.08</v>
      </c>
      <c r="F335" t="n">
        <v>8.300000000000001</v>
      </c>
      <c r="G335" t="n">
        <v>22.64</v>
      </c>
      <c r="H335" t="n">
        <v>0.36</v>
      </c>
      <c r="I335" t="n">
        <v>22</v>
      </c>
      <c r="J335" t="n">
        <v>135.56</v>
      </c>
      <c r="K335" t="n">
        <v>46.47</v>
      </c>
      <c r="L335" t="n">
        <v>2.75</v>
      </c>
      <c r="M335" t="n">
        <v>0</v>
      </c>
      <c r="N335" t="n">
        <v>21.34</v>
      </c>
      <c r="O335" t="n">
        <v>16953.14</v>
      </c>
      <c r="P335" t="n">
        <v>68.38</v>
      </c>
      <c r="Q335" t="n">
        <v>1324.05</v>
      </c>
      <c r="R335" t="n">
        <v>40.45</v>
      </c>
      <c r="S335" t="n">
        <v>27.17</v>
      </c>
      <c r="T335" t="n">
        <v>6802.86</v>
      </c>
      <c r="U335" t="n">
        <v>0.67</v>
      </c>
      <c r="V335" t="n">
        <v>0.9399999999999999</v>
      </c>
      <c r="W335" t="n">
        <v>0.17</v>
      </c>
      <c r="X335" t="n">
        <v>0.45</v>
      </c>
      <c r="Y335" t="n">
        <v>1</v>
      </c>
      <c r="Z335" t="n">
        <v>10</v>
      </c>
    </row>
    <row r="336">
      <c r="A336" t="n">
        <v>0</v>
      </c>
      <c r="B336" t="n">
        <v>130</v>
      </c>
      <c r="C336" t="inlineStr">
        <is>
          <t xml:space="preserve">CONCLUIDO	</t>
        </is>
      </c>
      <c r="D336" t="n">
        <v>5.2677</v>
      </c>
      <c r="E336" t="n">
        <v>18.98</v>
      </c>
      <c r="F336" t="n">
        <v>10.31</v>
      </c>
      <c r="G336" t="n">
        <v>5.16</v>
      </c>
      <c r="H336" t="n">
        <v>0.07000000000000001</v>
      </c>
      <c r="I336" t="n">
        <v>120</v>
      </c>
      <c r="J336" t="n">
        <v>252.85</v>
      </c>
      <c r="K336" t="n">
        <v>59.19</v>
      </c>
      <c r="L336" t="n">
        <v>1</v>
      </c>
      <c r="M336" t="n">
        <v>118</v>
      </c>
      <c r="N336" t="n">
        <v>62.65</v>
      </c>
      <c r="O336" t="n">
        <v>31418.63</v>
      </c>
      <c r="P336" t="n">
        <v>165.76</v>
      </c>
      <c r="Q336" t="n">
        <v>1324.56</v>
      </c>
      <c r="R336" t="n">
        <v>103.97</v>
      </c>
      <c r="S336" t="n">
        <v>27.17</v>
      </c>
      <c r="T336" t="n">
        <v>38074.16</v>
      </c>
      <c r="U336" t="n">
        <v>0.26</v>
      </c>
      <c r="V336" t="n">
        <v>0.76</v>
      </c>
      <c r="W336" t="n">
        <v>0.3</v>
      </c>
      <c r="X336" t="n">
        <v>2.46</v>
      </c>
      <c r="Y336" t="n">
        <v>1</v>
      </c>
      <c r="Z336" t="n">
        <v>10</v>
      </c>
    </row>
    <row r="337">
      <c r="A337" t="n">
        <v>1</v>
      </c>
      <c r="B337" t="n">
        <v>130</v>
      </c>
      <c r="C337" t="inlineStr">
        <is>
          <t xml:space="preserve">CONCLUIDO	</t>
        </is>
      </c>
      <c r="D337" t="n">
        <v>5.9222</v>
      </c>
      <c r="E337" t="n">
        <v>16.89</v>
      </c>
      <c r="F337" t="n">
        <v>9.68</v>
      </c>
      <c r="G337" t="n">
        <v>6.45</v>
      </c>
      <c r="H337" t="n">
        <v>0.09</v>
      </c>
      <c r="I337" t="n">
        <v>90</v>
      </c>
      <c r="J337" t="n">
        <v>253.3</v>
      </c>
      <c r="K337" t="n">
        <v>59.19</v>
      </c>
      <c r="L337" t="n">
        <v>1.25</v>
      </c>
      <c r="M337" t="n">
        <v>88</v>
      </c>
      <c r="N337" t="n">
        <v>62.86</v>
      </c>
      <c r="O337" t="n">
        <v>31474.5</v>
      </c>
      <c r="P337" t="n">
        <v>154.33</v>
      </c>
      <c r="Q337" t="n">
        <v>1324.46</v>
      </c>
      <c r="R337" t="n">
        <v>84.31999999999999</v>
      </c>
      <c r="S337" t="n">
        <v>27.17</v>
      </c>
      <c r="T337" t="n">
        <v>28398.23</v>
      </c>
      <c r="U337" t="n">
        <v>0.32</v>
      </c>
      <c r="V337" t="n">
        <v>0.8100000000000001</v>
      </c>
      <c r="W337" t="n">
        <v>0.25</v>
      </c>
      <c r="X337" t="n">
        <v>1.82</v>
      </c>
      <c r="Y337" t="n">
        <v>1</v>
      </c>
      <c r="Z337" t="n">
        <v>10</v>
      </c>
    </row>
    <row r="338">
      <c r="A338" t="n">
        <v>2</v>
      </c>
      <c r="B338" t="n">
        <v>130</v>
      </c>
      <c r="C338" t="inlineStr">
        <is>
          <t xml:space="preserve">CONCLUIDO	</t>
        </is>
      </c>
      <c r="D338" t="n">
        <v>6.3955</v>
      </c>
      <c r="E338" t="n">
        <v>15.64</v>
      </c>
      <c r="F338" t="n">
        <v>9.31</v>
      </c>
      <c r="G338" t="n">
        <v>7.76</v>
      </c>
      <c r="H338" t="n">
        <v>0.11</v>
      </c>
      <c r="I338" t="n">
        <v>72</v>
      </c>
      <c r="J338" t="n">
        <v>253.75</v>
      </c>
      <c r="K338" t="n">
        <v>59.19</v>
      </c>
      <c r="L338" t="n">
        <v>1.5</v>
      </c>
      <c r="M338" t="n">
        <v>70</v>
      </c>
      <c r="N338" t="n">
        <v>63.06</v>
      </c>
      <c r="O338" t="n">
        <v>31530.44</v>
      </c>
      <c r="P338" t="n">
        <v>147.12</v>
      </c>
      <c r="Q338" t="n">
        <v>1324.11</v>
      </c>
      <c r="R338" t="n">
        <v>72.84999999999999</v>
      </c>
      <c r="S338" t="n">
        <v>27.17</v>
      </c>
      <c r="T338" t="n">
        <v>22754.2</v>
      </c>
      <c r="U338" t="n">
        <v>0.37</v>
      </c>
      <c r="V338" t="n">
        <v>0.84</v>
      </c>
      <c r="W338" t="n">
        <v>0.22</v>
      </c>
      <c r="X338" t="n">
        <v>1.46</v>
      </c>
      <c r="Y338" t="n">
        <v>1</v>
      </c>
      <c r="Z338" t="n">
        <v>10</v>
      </c>
    </row>
    <row r="339">
      <c r="A339" t="n">
        <v>3</v>
      </c>
      <c r="B339" t="n">
        <v>130</v>
      </c>
      <c r="C339" t="inlineStr">
        <is>
          <t xml:space="preserve">CONCLUIDO	</t>
        </is>
      </c>
      <c r="D339" t="n">
        <v>6.7972</v>
      </c>
      <c r="E339" t="n">
        <v>14.71</v>
      </c>
      <c r="F339" t="n">
        <v>9.02</v>
      </c>
      <c r="G339" t="n">
        <v>9.18</v>
      </c>
      <c r="H339" t="n">
        <v>0.12</v>
      </c>
      <c r="I339" t="n">
        <v>59</v>
      </c>
      <c r="J339" t="n">
        <v>254.21</v>
      </c>
      <c r="K339" t="n">
        <v>59.19</v>
      </c>
      <c r="L339" t="n">
        <v>1.75</v>
      </c>
      <c r="M339" t="n">
        <v>57</v>
      </c>
      <c r="N339" t="n">
        <v>63.26</v>
      </c>
      <c r="O339" t="n">
        <v>31586.46</v>
      </c>
      <c r="P339" t="n">
        <v>141.45</v>
      </c>
      <c r="Q339" t="n">
        <v>1324.15</v>
      </c>
      <c r="R339" t="n">
        <v>63.75</v>
      </c>
      <c r="S339" t="n">
        <v>27.17</v>
      </c>
      <c r="T339" t="n">
        <v>18266.29</v>
      </c>
      <c r="U339" t="n">
        <v>0.43</v>
      </c>
      <c r="V339" t="n">
        <v>0.87</v>
      </c>
      <c r="W339" t="n">
        <v>0.2</v>
      </c>
      <c r="X339" t="n">
        <v>1.17</v>
      </c>
      <c r="Y339" t="n">
        <v>1</v>
      </c>
      <c r="Z339" t="n">
        <v>10</v>
      </c>
    </row>
    <row r="340">
      <c r="A340" t="n">
        <v>4</v>
      </c>
      <c r="B340" t="n">
        <v>130</v>
      </c>
      <c r="C340" t="inlineStr">
        <is>
          <t xml:space="preserve">CONCLUIDO	</t>
        </is>
      </c>
      <c r="D340" t="n">
        <v>7.0599</v>
      </c>
      <c r="E340" t="n">
        <v>14.16</v>
      </c>
      <c r="F340" t="n">
        <v>8.869999999999999</v>
      </c>
      <c r="G340" t="n">
        <v>10.43</v>
      </c>
      <c r="H340" t="n">
        <v>0.14</v>
      </c>
      <c r="I340" t="n">
        <v>51</v>
      </c>
      <c r="J340" t="n">
        <v>254.66</v>
      </c>
      <c r="K340" t="n">
        <v>59.19</v>
      </c>
      <c r="L340" t="n">
        <v>2</v>
      </c>
      <c r="M340" t="n">
        <v>49</v>
      </c>
      <c r="N340" t="n">
        <v>63.47</v>
      </c>
      <c r="O340" t="n">
        <v>31642.55</v>
      </c>
      <c r="P340" t="n">
        <v>137.82</v>
      </c>
      <c r="Q340" t="n">
        <v>1324.24</v>
      </c>
      <c r="R340" t="n">
        <v>58.67</v>
      </c>
      <c r="S340" t="n">
        <v>27.17</v>
      </c>
      <c r="T340" t="n">
        <v>15767.24</v>
      </c>
      <c r="U340" t="n">
        <v>0.46</v>
      </c>
      <c r="V340" t="n">
        <v>0.88</v>
      </c>
      <c r="W340" t="n">
        <v>0.19</v>
      </c>
      <c r="X340" t="n">
        <v>1.01</v>
      </c>
      <c r="Y340" t="n">
        <v>1</v>
      </c>
      <c r="Z340" t="n">
        <v>10</v>
      </c>
    </row>
    <row r="341">
      <c r="A341" t="n">
        <v>5</v>
      </c>
      <c r="B341" t="n">
        <v>130</v>
      </c>
      <c r="C341" t="inlineStr">
        <is>
          <t xml:space="preserve">CONCLUIDO	</t>
        </is>
      </c>
      <c r="D341" t="n">
        <v>7.32</v>
      </c>
      <c r="E341" t="n">
        <v>13.66</v>
      </c>
      <c r="F341" t="n">
        <v>8.710000000000001</v>
      </c>
      <c r="G341" t="n">
        <v>11.87</v>
      </c>
      <c r="H341" t="n">
        <v>0.16</v>
      </c>
      <c r="I341" t="n">
        <v>44</v>
      </c>
      <c r="J341" t="n">
        <v>255.12</v>
      </c>
      <c r="K341" t="n">
        <v>59.19</v>
      </c>
      <c r="L341" t="n">
        <v>2.25</v>
      </c>
      <c r="M341" t="n">
        <v>42</v>
      </c>
      <c r="N341" t="n">
        <v>63.67</v>
      </c>
      <c r="O341" t="n">
        <v>31698.72</v>
      </c>
      <c r="P341" t="n">
        <v>134.17</v>
      </c>
      <c r="Q341" t="n">
        <v>1324.01</v>
      </c>
      <c r="R341" t="n">
        <v>53.71</v>
      </c>
      <c r="S341" t="n">
        <v>27.17</v>
      </c>
      <c r="T341" t="n">
        <v>13321.86</v>
      </c>
      <c r="U341" t="n">
        <v>0.51</v>
      </c>
      <c r="V341" t="n">
        <v>0.9</v>
      </c>
      <c r="W341" t="n">
        <v>0.18</v>
      </c>
      <c r="X341" t="n">
        <v>0.85</v>
      </c>
      <c r="Y341" t="n">
        <v>1</v>
      </c>
      <c r="Z341" t="n">
        <v>10</v>
      </c>
    </row>
    <row r="342">
      <c r="A342" t="n">
        <v>6</v>
      </c>
      <c r="B342" t="n">
        <v>130</v>
      </c>
      <c r="C342" t="inlineStr">
        <is>
          <t xml:space="preserve">CONCLUIDO	</t>
        </is>
      </c>
      <c r="D342" t="n">
        <v>7.5226</v>
      </c>
      <c r="E342" t="n">
        <v>13.29</v>
      </c>
      <c r="F342" t="n">
        <v>8.58</v>
      </c>
      <c r="G342" t="n">
        <v>13.2</v>
      </c>
      <c r="H342" t="n">
        <v>0.17</v>
      </c>
      <c r="I342" t="n">
        <v>39</v>
      </c>
      <c r="J342" t="n">
        <v>255.57</v>
      </c>
      <c r="K342" t="n">
        <v>59.19</v>
      </c>
      <c r="L342" t="n">
        <v>2.5</v>
      </c>
      <c r="M342" t="n">
        <v>37</v>
      </c>
      <c r="N342" t="n">
        <v>63.88</v>
      </c>
      <c r="O342" t="n">
        <v>31754.97</v>
      </c>
      <c r="P342" t="n">
        <v>131.03</v>
      </c>
      <c r="Q342" t="n">
        <v>1324.01</v>
      </c>
      <c r="R342" t="n">
        <v>49.78</v>
      </c>
      <c r="S342" t="n">
        <v>27.17</v>
      </c>
      <c r="T342" t="n">
        <v>11385.36</v>
      </c>
      <c r="U342" t="n">
        <v>0.55</v>
      </c>
      <c r="V342" t="n">
        <v>0.91</v>
      </c>
      <c r="W342" t="n">
        <v>0.17</v>
      </c>
      <c r="X342" t="n">
        <v>0.73</v>
      </c>
      <c r="Y342" t="n">
        <v>1</v>
      </c>
      <c r="Z342" t="n">
        <v>10</v>
      </c>
    </row>
    <row r="343">
      <c r="A343" t="n">
        <v>7</v>
      </c>
      <c r="B343" t="n">
        <v>130</v>
      </c>
      <c r="C343" t="inlineStr">
        <is>
          <t xml:space="preserve">CONCLUIDO	</t>
        </is>
      </c>
      <c r="D343" t="n">
        <v>7.6756</v>
      </c>
      <c r="E343" t="n">
        <v>13.03</v>
      </c>
      <c r="F343" t="n">
        <v>8.51</v>
      </c>
      <c r="G343" t="n">
        <v>14.59</v>
      </c>
      <c r="H343" t="n">
        <v>0.19</v>
      </c>
      <c r="I343" t="n">
        <v>35</v>
      </c>
      <c r="J343" t="n">
        <v>256.03</v>
      </c>
      <c r="K343" t="n">
        <v>59.19</v>
      </c>
      <c r="L343" t="n">
        <v>2.75</v>
      </c>
      <c r="M343" t="n">
        <v>33</v>
      </c>
      <c r="N343" t="n">
        <v>64.09</v>
      </c>
      <c r="O343" t="n">
        <v>31811.29</v>
      </c>
      <c r="P343" t="n">
        <v>128.68</v>
      </c>
      <c r="Q343" t="n">
        <v>1324.27</v>
      </c>
      <c r="R343" t="n">
        <v>48.38</v>
      </c>
      <c r="S343" t="n">
        <v>27.17</v>
      </c>
      <c r="T343" t="n">
        <v>10703.23</v>
      </c>
      <c r="U343" t="n">
        <v>0.5600000000000001</v>
      </c>
      <c r="V343" t="n">
        <v>0.92</v>
      </c>
      <c r="W343" t="n">
        <v>0.14</v>
      </c>
      <c r="X343" t="n">
        <v>0.66</v>
      </c>
      <c r="Y343" t="n">
        <v>1</v>
      </c>
      <c r="Z343" t="n">
        <v>10</v>
      </c>
    </row>
    <row r="344">
      <c r="A344" t="n">
        <v>8</v>
      </c>
      <c r="B344" t="n">
        <v>130</v>
      </c>
      <c r="C344" t="inlineStr">
        <is>
          <t xml:space="preserve">CONCLUIDO	</t>
        </is>
      </c>
      <c r="D344" t="n">
        <v>7.763</v>
      </c>
      <c r="E344" t="n">
        <v>12.88</v>
      </c>
      <c r="F344" t="n">
        <v>8.51</v>
      </c>
      <c r="G344" t="n">
        <v>15.96</v>
      </c>
      <c r="H344" t="n">
        <v>0.21</v>
      </c>
      <c r="I344" t="n">
        <v>32</v>
      </c>
      <c r="J344" t="n">
        <v>256.49</v>
      </c>
      <c r="K344" t="n">
        <v>59.19</v>
      </c>
      <c r="L344" t="n">
        <v>3</v>
      </c>
      <c r="M344" t="n">
        <v>30</v>
      </c>
      <c r="N344" t="n">
        <v>64.29000000000001</v>
      </c>
      <c r="O344" t="n">
        <v>31867.69</v>
      </c>
      <c r="P344" t="n">
        <v>127.83</v>
      </c>
      <c r="Q344" t="n">
        <v>1324.11</v>
      </c>
      <c r="R344" t="n">
        <v>47.87</v>
      </c>
      <c r="S344" t="n">
        <v>27.17</v>
      </c>
      <c r="T344" t="n">
        <v>10465.41</v>
      </c>
      <c r="U344" t="n">
        <v>0.57</v>
      </c>
      <c r="V344" t="n">
        <v>0.92</v>
      </c>
      <c r="W344" t="n">
        <v>0.16</v>
      </c>
      <c r="X344" t="n">
        <v>0.66</v>
      </c>
      <c r="Y344" t="n">
        <v>1</v>
      </c>
      <c r="Z344" t="n">
        <v>10</v>
      </c>
    </row>
    <row r="345">
      <c r="A345" t="n">
        <v>9</v>
      </c>
      <c r="B345" t="n">
        <v>130</v>
      </c>
      <c r="C345" t="inlineStr">
        <is>
          <t xml:space="preserve">CONCLUIDO	</t>
        </is>
      </c>
      <c r="D345" t="n">
        <v>7.9025</v>
      </c>
      <c r="E345" t="n">
        <v>12.65</v>
      </c>
      <c r="F345" t="n">
        <v>8.43</v>
      </c>
      <c r="G345" t="n">
        <v>17.44</v>
      </c>
      <c r="H345" t="n">
        <v>0.23</v>
      </c>
      <c r="I345" t="n">
        <v>29</v>
      </c>
      <c r="J345" t="n">
        <v>256.95</v>
      </c>
      <c r="K345" t="n">
        <v>59.19</v>
      </c>
      <c r="L345" t="n">
        <v>3.25</v>
      </c>
      <c r="M345" t="n">
        <v>27</v>
      </c>
      <c r="N345" t="n">
        <v>64.5</v>
      </c>
      <c r="O345" t="n">
        <v>31924.29</v>
      </c>
      <c r="P345" t="n">
        <v>125.24</v>
      </c>
      <c r="Q345" t="n">
        <v>1324.24</v>
      </c>
      <c r="R345" t="n">
        <v>45.42</v>
      </c>
      <c r="S345" t="n">
        <v>27.17</v>
      </c>
      <c r="T345" t="n">
        <v>9252.49</v>
      </c>
      <c r="U345" t="n">
        <v>0.6</v>
      </c>
      <c r="V345" t="n">
        <v>0.93</v>
      </c>
      <c r="W345" t="n">
        <v>0.15</v>
      </c>
      <c r="X345" t="n">
        <v>0.58</v>
      </c>
      <c r="Y345" t="n">
        <v>1</v>
      </c>
      <c r="Z345" t="n">
        <v>10</v>
      </c>
    </row>
    <row r="346">
      <c r="A346" t="n">
        <v>10</v>
      </c>
      <c r="B346" t="n">
        <v>130</v>
      </c>
      <c r="C346" t="inlineStr">
        <is>
          <t xml:space="preserve">CONCLUIDO	</t>
        </is>
      </c>
      <c r="D346" t="n">
        <v>7.9895</v>
      </c>
      <c r="E346" t="n">
        <v>12.52</v>
      </c>
      <c r="F346" t="n">
        <v>8.390000000000001</v>
      </c>
      <c r="G346" t="n">
        <v>18.65</v>
      </c>
      <c r="H346" t="n">
        <v>0.24</v>
      </c>
      <c r="I346" t="n">
        <v>27</v>
      </c>
      <c r="J346" t="n">
        <v>257.41</v>
      </c>
      <c r="K346" t="n">
        <v>59.19</v>
      </c>
      <c r="L346" t="n">
        <v>3.5</v>
      </c>
      <c r="M346" t="n">
        <v>25</v>
      </c>
      <c r="N346" t="n">
        <v>64.70999999999999</v>
      </c>
      <c r="O346" t="n">
        <v>31980.84</v>
      </c>
      <c r="P346" t="n">
        <v>123.7</v>
      </c>
      <c r="Q346" t="n">
        <v>1324.08</v>
      </c>
      <c r="R346" t="n">
        <v>44.1</v>
      </c>
      <c r="S346" t="n">
        <v>27.17</v>
      </c>
      <c r="T346" t="n">
        <v>8602.25</v>
      </c>
      <c r="U346" t="n">
        <v>0.62</v>
      </c>
      <c r="V346" t="n">
        <v>0.93</v>
      </c>
      <c r="W346" t="n">
        <v>0.15</v>
      </c>
      <c r="X346" t="n">
        <v>0.54</v>
      </c>
      <c r="Y346" t="n">
        <v>1</v>
      </c>
      <c r="Z346" t="n">
        <v>10</v>
      </c>
    </row>
    <row r="347">
      <c r="A347" t="n">
        <v>11</v>
      </c>
      <c r="B347" t="n">
        <v>130</v>
      </c>
      <c r="C347" t="inlineStr">
        <is>
          <t xml:space="preserve">CONCLUIDO	</t>
        </is>
      </c>
      <c r="D347" t="n">
        <v>8.082100000000001</v>
      </c>
      <c r="E347" t="n">
        <v>12.37</v>
      </c>
      <c r="F347" t="n">
        <v>8.35</v>
      </c>
      <c r="G347" t="n">
        <v>20.03</v>
      </c>
      <c r="H347" t="n">
        <v>0.26</v>
      </c>
      <c r="I347" t="n">
        <v>25</v>
      </c>
      <c r="J347" t="n">
        <v>257.86</v>
      </c>
      <c r="K347" t="n">
        <v>59.19</v>
      </c>
      <c r="L347" t="n">
        <v>3.75</v>
      </c>
      <c r="M347" t="n">
        <v>23</v>
      </c>
      <c r="N347" t="n">
        <v>64.92</v>
      </c>
      <c r="O347" t="n">
        <v>32037.48</v>
      </c>
      <c r="P347" t="n">
        <v>121.56</v>
      </c>
      <c r="Q347" t="n">
        <v>1324.08</v>
      </c>
      <c r="R347" t="n">
        <v>42.65</v>
      </c>
      <c r="S347" t="n">
        <v>27.17</v>
      </c>
      <c r="T347" t="n">
        <v>7890.15</v>
      </c>
      <c r="U347" t="n">
        <v>0.64</v>
      </c>
      <c r="V347" t="n">
        <v>0.9399999999999999</v>
      </c>
      <c r="W347" t="n">
        <v>0.15</v>
      </c>
      <c r="X347" t="n">
        <v>0.49</v>
      </c>
      <c r="Y347" t="n">
        <v>1</v>
      </c>
      <c r="Z347" t="n">
        <v>10</v>
      </c>
    </row>
    <row r="348">
      <c r="A348" t="n">
        <v>12</v>
      </c>
      <c r="B348" t="n">
        <v>130</v>
      </c>
      <c r="C348" t="inlineStr">
        <is>
          <t xml:space="preserve">CONCLUIDO	</t>
        </is>
      </c>
      <c r="D348" t="n">
        <v>8.177199999999999</v>
      </c>
      <c r="E348" t="n">
        <v>12.23</v>
      </c>
      <c r="F348" t="n">
        <v>8.300000000000001</v>
      </c>
      <c r="G348" t="n">
        <v>21.65</v>
      </c>
      <c r="H348" t="n">
        <v>0.28</v>
      </c>
      <c r="I348" t="n">
        <v>23</v>
      </c>
      <c r="J348" t="n">
        <v>258.32</v>
      </c>
      <c r="K348" t="n">
        <v>59.19</v>
      </c>
      <c r="L348" t="n">
        <v>4</v>
      </c>
      <c r="M348" t="n">
        <v>21</v>
      </c>
      <c r="N348" t="n">
        <v>65.13</v>
      </c>
      <c r="O348" t="n">
        <v>32094.19</v>
      </c>
      <c r="P348" t="n">
        <v>119.66</v>
      </c>
      <c r="Q348" t="n">
        <v>1324</v>
      </c>
      <c r="R348" t="n">
        <v>41.16</v>
      </c>
      <c r="S348" t="n">
        <v>27.17</v>
      </c>
      <c r="T348" t="n">
        <v>7153.8</v>
      </c>
      <c r="U348" t="n">
        <v>0.66</v>
      </c>
      <c r="V348" t="n">
        <v>0.9399999999999999</v>
      </c>
      <c r="W348" t="n">
        <v>0.15</v>
      </c>
      <c r="X348" t="n">
        <v>0.45</v>
      </c>
      <c r="Y348" t="n">
        <v>1</v>
      </c>
      <c r="Z348" t="n">
        <v>10</v>
      </c>
    </row>
    <row r="349">
      <c r="A349" t="n">
        <v>13</v>
      </c>
      <c r="B349" t="n">
        <v>130</v>
      </c>
      <c r="C349" t="inlineStr">
        <is>
          <t xml:space="preserve">CONCLUIDO	</t>
        </is>
      </c>
      <c r="D349" t="n">
        <v>8.274699999999999</v>
      </c>
      <c r="E349" t="n">
        <v>12.08</v>
      </c>
      <c r="F349" t="n">
        <v>8.25</v>
      </c>
      <c r="G349" t="n">
        <v>23.58</v>
      </c>
      <c r="H349" t="n">
        <v>0.29</v>
      </c>
      <c r="I349" t="n">
        <v>21</v>
      </c>
      <c r="J349" t="n">
        <v>258.78</v>
      </c>
      <c r="K349" t="n">
        <v>59.19</v>
      </c>
      <c r="L349" t="n">
        <v>4.25</v>
      </c>
      <c r="M349" t="n">
        <v>19</v>
      </c>
      <c r="N349" t="n">
        <v>65.34</v>
      </c>
      <c r="O349" t="n">
        <v>32150.98</v>
      </c>
      <c r="P349" t="n">
        <v>117.53</v>
      </c>
      <c r="Q349" t="n">
        <v>1324.18</v>
      </c>
      <c r="R349" t="n">
        <v>39.62</v>
      </c>
      <c r="S349" t="n">
        <v>27.17</v>
      </c>
      <c r="T349" t="n">
        <v>6391.75</v>
      </c>
      <c r="U349" t="n">
        <v>0.6899999999999999</v>
      </c>
      <c r="V349" t="n">
        <v>0.95</v>
      </c>
      <c r="W349" t="n">
        <v>0.14</v>
      </c>
      <c r="X349" t="n">
        <v>0.4</v>
      </c>
      <c r="Y349" t="n">
        <v>1</v>
      </c>
      <c r="Z349" t="n">
        <v>10</v>
      </c>
    </row>
    <row r="350">
      <c r="A350" t="n">
        <v>14</v>
      </c>
      <c r="B350" t="n">
        <v>130</v>
      </c>
      <c r="C350" t="inlineStr">
        <is>
          <t xml:space="preserve">CONCLUIDO	</t>
        </is>
      </c>
      <c r="D350" t="n">
        <v>8.325799999999999</v>
      </c>
      <c r="E350" t="n">
        <v>12.01</v>
      </c>
      <c r="F350" t="n">
        <v>8.23</v>
      </c>
      <c r="G350" t="n">
        <v>24.68</v>
      </c>
      <c r="H350" t="n">
        <v>0.31</v>
      </c>
      <c r="I350" t="n">
        <v>20</v>
      </c>
      <c r="J350" t="n">
        <v>259.25</v>
      </c>
      <c r="K350" t="n">
        <v>59.19</v>
      </c>
      <c r="L350" t="n">
        <v>4.5</v>
      </c>
      <c r="M350" t="n">
        <v>18</v>
      </c>
      <c r="N350" t="n">
        <v>65.55</v>
      </c>
      <c r="O350" t="n">
        <v>32207.85</v>
      </c>
      <c r="P350" t="n">
        <v>115.87</v>
      </c>
      <c r="Q350" t="n">
        <v>1324</v>
      </c>
      <c r="R350" t="n">
        <v>38.93</v>
      </c>
      <c r="S350" t="n">
        <v>27.17</v>
      </c>
      <c r="T350" t="n">
        <v>6052.68</v>
      </c>
      <c r="U350" t="n">
        <v>0.7</v>
      </c>
      <c r="V350" t="n">
        <v>0.95</v>
      </c>
      <c r="W350" t="n">
        <v>0.14</v>
      </c>
      <c r="X350" t="n">
        <v>0.37</v>
      </c>
      <c r="Y350" t="n">
        <v>1</v>
      </c>
      <c r="Z350" t="n">
        <v>10</v>
      </c>
    </row>
    <row r="351">
      <c r="A351" t="n">
        <v>15</v>
      </c>
      <c r="B351" t="n">
        <v>130</v>
      </c>
      <c r="C351" t="inlineStr">
        <is>
          <t xml:space="preserve">CONCLUIDO	</t>
        </is>
      </c>
      <c r="D351" t="n">
        <v>8.475199999999999</v>
      </c>
      <c r="E351" t="n">
        <v>11.8</v>
      </c>
      <c r="F351" t="n">
        <v>8.109999999999999</v>
      </c>
      <c r="G351" t="n">
        <v>27.05</v>
      </c>
      <c r="H351" t="n">
        <v>0.33</v>
      </c>
      <c r="I351" t="n">
        <v>18</v>
      </c>
      <c r="J351" t="n">
        <v>259.71</v>
      </c>
      <c r="K351" t="n">
        <v>59.19</v>
      </c>
      <c r="L351" t="n">
        <v>4.75</v>
      </c>
      <c r="M351" t="n">
        <v>16</v>
      </c>
      <c r="N351" t="n">
        <v>65.76000000000001</v>
      </c>
      <c r="O351" t="n">
        <v>32264.79</v>
      </c>
      <c r="P351" t="n">
        <v>112.41</v>
      </c>
      <c r="Q351" t="n">
        <v>1324.09</v>
      </c>
      <c r="R351" t="n">
        <v>35.17</v>
      </c>
      <c r="S351" t="n">
        <v>27.17</v>
      </c>
      <c r="T351" t="n">
        <v>4181.59</v>
      </c>
      <c r="U351" t="n">
        <v>0.77</v>
      </c>
      <c r="V351" t="n">
        <v>0.96</v>
      </c>
      <c r="W351" t="n">
        <v>0.13</v>
      </c>
      <c r="X351" t="n">
        <v>0.26</v>
      </c>
      <c r="Y351" t="n">
        <v>1</v>
      </c>
      <c r="Z351" t="n">
        <v>10</v>
      </c>
    </row>
    <row r="352">
      <c r="A352" t="n">
        <v>16</v>
      </c>
      <c r="B352" t="n">
        <v>130</v>
      </c>
      <c r="C352" t="inlineStr">
        <is>
          <t xml:space="preserve">CONCLUIDO	</t>
        </is>
      </c>
      <c r="D352" t="n">
        <v>8.404500000000001</v>
      </c>
      <c r="E352" t="n">
        <v>11.9</v>
      </c>
      <c r="F352" t="n">
        <v>8.210000000000001</v>
      </c>
      <c r="G352" t="n">
        <v>27.38</v>
      </c>
      <c r="H352" t="n">
        <v>0.34</v>
      </c>
      <c r="I352" t="n">
        <v>18</v>
      </c>
      <c r="J352" t="n">
        <v>260.17</v>
      </c>
      <c r="K352" t="n">
        <v>59.19</v>
      </c>
      <c r="L352" t="n">
        <v>5</v>
      </c>
      <c r="M352" t="n">
        <v>16</v>
      </c>
      <c r="N352" t="n">
        <v>65.98</v>
      </c>
      <c r="O352" t="n">
        <v>32321.82</v>
      </c>
      <c r="P352" t="n">
        <v>113.1</v>
      </c>
      <c r="Q352" t="n">
        <v>1324.04</v>
      </c>
      <c r="R352" t="n">
        <v>38.65</v>
      </c>
      <c r="S352" t="n">
        <v>27.17</v>
      </c>
      <c r="T352" t="n">
        <v>5923.78</v>
      </c>
      <c r="U352" t="n">
        <v>0.7</v>
      </c>
      <c r="V352" t="n">
        <v>0.95</v>
      </c>
      <c r="W352" t="n">
        <v>0.13</v>
      </c>
      <c r="X352" t="n">
        <v>0.36</v>
      </c>
      <c r="Y352" t="n">
        <v>1</v>
      </c>
      <c r="Z352" t="n">
        <v>10</v>
      </c>
    </row>
    <row r="353">
      <c r="A353" t="n">
        <v>17</v>
      </c>
      <c r="B353" t="n">
        <v>130</v>
      </c>
      <c r="C353" t="inlineStr">
        <is>
          <t xml:space="preserve">CONCLUIDO	</t>
        </is>
      </c>
      <c r="D353" t="n">
        <v>8.454700000000001</v>
      </c>
      <c r="E353" t="n">
        <v>11.83</v>
      </c>
      <c r="F353" t="n">
        <v>8.19</v>
      </c>
      <c r="G353" t="n">
        <v>28.91</v>
      </c>
      <c r="H353" t="n">
        <v>0.36</v>
      </c>
      <c r="I353" t="n">
        <v>17</v>
      </c>
      <c r="J353" t="n">
        <v>260.63</v>
      </c>
      <c r="K353" t="n">
        <v>59.19</v>
      </c>
      <c r="L353" t="n">
        <v>5.25</v>
      </c>
      <c r="M353" t="n">
        <v>15</v>
      </c>
      <c r="N353" t="n">
        <v>66.19</v>
      </c>
      <c r="O353" t="n">
        <v>32378.93</v>
      </c>
      <c r="P353" t="n">
        <v>111.32</v>
      </c>
      <c r="Q353" t="n">
        <v>1324.02</v>
      </c>
      <c r="R353" t="n">
        <v>37.92</v>
      </c>
      <c r="S353" t="n">
        <v>27.17</v>
      </c>
      <c r="T353" t="n">
        <v>5565.27</v>
      </c>
      <c r="U353" t="n">
        <v>0.72</v>
      </c>
      <c r="V353" t="n">
        <v>0.95</v>
      </c>
      <c r="W353" t="n">
        <v>0.13</v>
      </c>
      <c r="X353" t="n">
        <v>0.34</v>
      </c>
      <c r="Y353" t="n">
        <v>1</v>
      </c>
      <c r="Z353" t="n">
        <v>10</v>
      </c>
    </row>
    <row r="354">
      <c r="A354" t="n">
        <v>18</v>
      </c>
      <c r="B354" t="n">
        <v>130</v>
      </c>
      <c r="C354" t="inlineStr">
        <is>
          <t xml:space="preserve">CONCLUIDO	</t>
        </is>
      </c>
      <c r="D354" t="n">
        <v>8.5106</v>
      </c>
      <c r="E354" t="n">
        <v>11.75</v>
      </c>
      <c r="F354" t="n">
        <v>8.16</v>
      </c>
      <c r="G354" t="n">
        <v>30.61</v>
      </c>
      <c r="H354" t="n">
        <v>0.37</v>
      </c>
      <c r="I354" t="n">
        <v>16</v>
      </c>
      <c r="J354" t="n">
        <v>261.1</v>
      </c>
      <c r="K354" t="n">
        <v>59.19</v>
      </c>
      <c r="L354" t="n">
        <v>5.5</v>
      </c>
      <c r="M354" t="n">
        <v>14</v>
      </c>
      <c r="N354" t="n">
        <v>66.40000000000001</v>
      </c>
      <c r="O354" t="n">
        <v>32436.11</v>
      </c>
      <c r="P354" t="n">
        <v>109.39</v>
      </c>
      <c r="Q354" t="n">
        <v>1324.04</v>
      </c>
      <c r="R354" t="n">
        <v>36.97</v>
      </c>
      <c r="S354" t="n">
        <v>27.17</v>
      </c>
      <c r="T354" t="n">
        <v>5093.07</v>
      </c>
      <c r="U354" t="n">
        <v>0.73</v>
      </c>
      <c r="V354" t="n">
        <v>0.96</v>
      </c>
      <c r="W354" t="n">
        <v>0.13</v>
      </c>
      <c r="X354" t="n">
        <v>0.31</v>
      </c>
      <c r="Y354" t="n">
        <v>1</v>
      </c>
      <c r="Z354" t="n">
        <v>10</v>
      </c>
    </row>
    <row r="355">
      <c r="A355" t="n">
        <v>19</v>
      </c>
      <c r="B355" t="n">
        <v>130</v>
      </c>
      <c r="C355" t="inlineStr">
        <is>
          <t xml:space="preserve">CONCLUIDO	</t>
        </is>
      </c>
      <c r="D355" t="n">
        <v>8.571199999999999</v>
      </c>
      <c r="E355" t="n">
        <v>11.67</v>
      </c>
      <c r="F355" t="n">
        <v>8.130000000000001</v>
      </c>
      <c r="G355" t="n">
        <v>32.51</v>
      </c>
      <c r="H355" t="n">
        <v>0.39</v>
      </c>
      <c r="I355" t="n">
        <v>15</v>
      </c>
      <c r="J355" t="n">
        <v>261.56</v>
      </c>
      <c r="K355" t="n">
        <v>59.19</v>
      </c>
      <c r="L355" t="n">
        <v>5.75</v>
      </c>
      <c r="M355" t="n">
        <v>13</v>
      </c>
      <c r="N355" t="n">
        <v>66.62</v>
      </c>
      <c r="O355" t="n">
        <v>32493.38</v>
      </c>
      <c r="P355" t="n">
        <v>107.7</v>
      </c>
      <c r="Q355" t="n">
        <v>1323.99</v>
      </c>
      <c r="R355" t="n">
        <v>35.86</v>
      </c>
      <c r="S355" t="n">
        <v>27.17</v>
      </c>
      <c r="T355" t="n">
        <v>4545.2</v>
      </c>
      <c r="U355" t="n">
        <v>0.76</v>
      </c>
      <c r="V355" t="n">
        <v>0.96</v>
      </c>
      <c r="W355" t="n">
        <v>0.13</v>
      </c>
      <c r="X355" t="n">
        <v>0.28</v>
      </c>
      <c r="Y355" t="n">
        <v>1</v>
      </c>
      <c r="Z355" t="n">
        <v>10</v>
      </c>
    </row>
    <row r="356">
      <c r="A356" t="n">
        <v>20</v>
      </c>
      <c r="B356" t="n">
        <v>130</v>
      </c>
      <c r="C356" t="inlineStr">
        <is>
          <t xml:space="preserve">CONCLUIDO	</t>
        </is>
      </c>
      <c r="D356" t="n">
        <v>8.6219</v>
      </c>
      <c r="E356" t="n">
        <v>11.6</v>
      </c>
      <c r="F356" t="n">
        <v>8.109999999999999</v>
      </c>
      <c r="G356" t="n">
        <v>34.75</v>
      </c>
      <c r="H356" t="n">
        <v>0.41</v>
      </c>
      <c r="I356" t="n">
        <v>14</v>
      </c>
      <c r="J356" t="n">
        <v>262.03</v>
      </c>
      <c r="K356" t="n">
        <v>59.19</v>
      </c>
      <c r="L356" t="n">
        <v>6</v>
      </c>
      <c r="M356" t="n">
        <v>12</v>
      </c>
      <c r="N356" t="n">
        <v>66.83</v>
      </c>
      <c r="O356" t="n">
        <v>32550.72</v>
      </c>
      <c r="P356" t="n">
        <v>106.16</v>
      </c>
      <c r="Q356" t="n">
        <v>1323.94</v>
      </c>
      <c r="R356" t="n">
        <v>35.27</v>
      </c>
      <c r="S356" t="n">
        <v>27.17</v>
      </c>
      <c r="T356" t="n">
        <v>4252.92</v>
      </c>
      <c r="U356" t="n">
        <v>0.77</v>
      </c>
      <c r="V356" t="n">
        <v>0.96</v>
      </c>
      <c r="W356" t="n">
        <v>0.13</v>
      </c>
      <c r="X356" t="n">
        <v>0.26</v>
      </c>
      <c r="Y356" t="n">
        <v>1</v>
      </c>
      <c r="Z356" t="n">
        <v>10</v>
      </c>
    </row>
    <row r="357">
      <c r="A357" t="n">
        <v>21</v>
      </c>
      <c r="B357" t="n">
        <v>130</v>
      </c>
      <c r="C357" t="inlineStr">
        <is>
          <t xml:space="preserve">CONCLUIDO	</t>
        </is>
      </c>
      <c r="D357" t="n">
        <v>8.6806</v>
      </c>
      <c r="E357" t="n">
        <v>11.52</v>
      </c>
      <c r="F357" t="n">
        <v>8.08</v>
      </c>
      <c r="G357" t="n">
        <v>37.29</v>
      </c>
      <c r="H357" t="n">
        <v>0.42</v>
      </c>
      <c r="I357" t="n">
        <v>13</v>
      </c>
      <c r="J357" t="n">
        <v>262.49</v>
      </c>
      <c r="K357" t="n">
        <v>59.19</v>
      </c>
      <c r="L357" t="n">
        <v>6.25</v>
      </c>
      <c r="M357" t="n">
        <v>11</v>
      </c>
      <c r="N357" t="n">
        <v>67.05</v>
      </c>
      <c r="O357" t="n">
        <v>32608.15</v>
      </c>
      <c r="P357" t="n">
        <v>103.88</v>
      </c>
      <c r="Q357" t="n">
        <v>1323.98</v>
      </c>
      <c r="R357" t="n">
        <v>34.25</v>
      </c>
      <c r="S357" t="n">
        <v>27.17</v>
      </c>
      <c r="T357" t="n">
        <v>3748.65</v>
      </c>
      <c r="U357" t="n">
        <v>0.79</v>
      </c>
      <c r="V357" t="n">
        <v>0.97</v>
      </c>
      <c r="W357" t="n">
        <v>0.13</v>
      </c>
      <c r="X357" t="n">
        <v>0.23</v>
      </c>
      <c r="Y357" t="n">
        <v>1</v>
      </c>
      <c r="Z357" t="n">
        <v>10</v>
      </c>
    </row>
    <row r="358">
      <c r="A358" t="n">
        <v>22</v>
      </c>
      <c r="B358" t="n">
        <v>130</v>
      </c>
      <c r="C358" t="inlineStr">
        <is>
          <t xml:space="preserve">CONCLUIDO	</t>
        </is>
      </c>
      <c r="D358" t="n">
        <v>8.676</v>
      </c>
      <c r="E358" t="n">
        <v>11.53</v>
      </c>
      <c r="F358" t="n">
        <v>8.09</v>
      </c>
      <c r="G358" t="n">
        <v>37.32</v>
      </c>
      <c r="H358" t="n">
        <v>0.44</v>
      </c>
      <c r="I358" t="n">
        <v>13</v>
      </c>
      <c r="J358" t="n">
        <v>262.96</v>
      </c>
      <c r="K358" t="n">
        <v>59.19</v>
      </c>
      <c r="L358" t="n">
        <v>6.5</v>
      </c>
      <c r="M358" t="n">
        <v>11</v>
      </c>
      <c r="N358" t="n">
        <v>67.26000000000001</v>
      </c>
      <c r="O358" t="n">
        <v>32665.66</v>
      </c>
      <c r="P358" t="n">
        <v>101.35</v>
      </c>
      <c r="Q358" t="n">
        <v>1323.94</v>
      </c>
      <c r="R358" t="n">
        <v>34.73</v>
      </c>
      <c r="S358" t="n">
        <v>27.17</v>
      </c>
      <c r="T358" t="n">
        <v>3988.14</v>
      </c>
      <c r="U358" t="n">
        <v>0.78</v>
      </c>
      <c r="V358" t="n">
        <v>0.97</v>
      </c>
      <c r="W358" t="n">
        <v>0.12</v>
      </c>
      <c r="X358" t="n">
        <v>0.23</v>
      </c>
      <c r="Y358" t="n">
        <v>1</v>
      </c>
      <c r="Z358" t="n">
        <v>10</v>
      </c>
    </row>
    <row r="359">
      <c r="A359" t="n">
        <v>23</v>
      </c>
      <c r="B359" t="n">
        <v>130</v>
      </c>
      <c r="C359" t="inlineStr">
        <is>
          <t xml:space="preserve">CONCLUIDO	</t>
        </is>
      </c>
      <c r="D359" t="n">
        <v>8.7095</v>
      </c>
      <c r="E359" t="n">
        <v>11.48</v>
      </c>
      <c r="F359" t="n">
        <v>8.09</v>
      </c>
      <c r="G359" t="n">
        <v>40.45</v>
      </c>
      <c r="H359" t="n">
        <v>0.46</v>
      </c>
      <c r="I359" t="n">
        <v>12</v>
      </c>
      <c r="J359" t="n">
        <v>263.42</v>
      </c>
      <c r="K359" t="n">
        <v>59.19</v>
      </c>
      <c r="L359" t="n">
        <v>6.75</v>
      </c>
      <c r="M359" t="n">
        <v>9</v>
      </c>
      <c r="N359" t="n">
        <v>67.48</v>
      </c>
      <c r="O359" t="n">
        <v>32723.25</v>
      </c>
      <c r="P359" t="n">
        <v>100.7</v>
      </c>
      <c r="Q359" t="n">
        <v>1324.01</v>
      </c>
      <c r="R359" t="n">
        <v>34.69</v>
      </c>
      <c r="S359" t="n">
        <v>27.17</v>
      </c>
      <c r="T359" t="n">
        <v>3972.99</v>
      </c>
      <c r="U359" t="n">
        <v>0.78</v>
      </c>
      <c r="V359" t="n">
        <v>0.96</v>
      </c>
      <c r="W359" t="n">
        <v>0.13</v>
      </c>
      <c r="X359" t="n">
        <v>0.24</v>
      </c>
      <c r="Y359" t="n">
        <v>1</v>
      </c>
      <c r="Z359" t="n">
        <v>10</v>
      </c>
    </row>
    <row r="360">
      <c r="A360" t="n">
        <v>24</v>
      </c>
      <c r="B360" t="n">
        <v>130</v>
      </c>
      <c r="C360" t="inlineStr">
        <is>
          <t xml:space="preserve">CONCLUIDO	</t>
        </is>
      </c>
      <c r="D360" t="n">
        <v>8.705500000000001</v>
      </c>
      <c r="E360" t="n">
        <v>11.49</v>
      </c>
      <c r="F360" t="n">
        <v>8.1</v>
      </c>
      <c r="G360" t="n">
        <v>40.48</v>
      </c>
      <c r="H360" t="n">
        <v>0.47</v>
      </c>
      <c r="I360" t="n">
        <v>12</v>
      </c>
      <c r="J360" t="n">
        <v>263.89</v>
      </c>
      <c r="K360" t="n">
        <v>59.19</v>
      </c>
      <c r="L360" t="n">
        <v>7</v>
      </c>
      <c r="M360" t="n">
        <v>3</v>
      </c>
      <c r="N360" t="n">
        <v>67.7</v>
      </c>
      <c r="O360" t="n">
        <v>32780.92</v>
      </c>
      <c r="P360" t="n">
        <v>99.95999999999999</v>
      </c>
      <c r="Q360" t="n">
        <v>1324.03</v>
      </c>
      <c r="R360" t="n">
        <v>34.53</v>
      </c>
      <c r="S360" t="n">
        <v>27.17</v>
      </c>
      <c r="T360" t="n">
        <v>3891.82</v>
      </c>
      <c r="U360" t="n">
        <v>0.79</v>
      </c>
      <c r="V360" t="n">
        <v>0.96</v>
      </c>
      <c r="W360" t="n">
        <v>0.14</v>
      </c>
      <c r="X360" t="n">
        <v>0.24</v>
      </c>
      <c r="Y360" t="n">
        <v>1</v>
      </c>
      <c r="Z360" t="n">
        <v>10</v>
      </c>
    </row>
    <row r="361">
      <c r="A361" t="n">
        <v>25</v>
      </c>
      <c r="B361" t="n">
        <v>130</v>
      </c>
      <c r="C361" t="inlineStr">
        <is>
          <t xml:space="preserve">CONCLUIDO	</t>
        </is>
      </c>
      <c r="D361" t="n">
        <v>8.7043</v>
      </c>
      <c r="E361" t="n">
        <v>11.49</v>
      </c>
      <c r="F361" t="n">
        <v>8.1</v>
      </c>
      <c r="G361" t="n">
        <v>40.48</v>
      </c>
      <c r="H361" t="n">
        <v>0.49</v>
      </c>
      <c r="I361" t="n">
        <v>12</v>
      </c>
      <c r="J361" t="n">
        <v>264.36</v>
      </c>
      <c r="K361" t="n">
        <v>59.19</v>
      </c>
      <c r="L361" t="n">
        <v>7.25</v>
      </c>
      <c r="M361" t="n">
        <v>0</v>
      </c>
      <c r="N361" t="n">
        <v>67.92</v>
      </c>
      <c r="O361" t="n">
        <v>32838.68</v>
      </c>
      <c r="P361" t="n">
        <v>99.8</v>
      </c>
      <c r="Q361" t="n">
        <v>1323.98</v>
      </c>
      <c r="R361" t="n">
        <v>34.44</v>
      </c>
      <c r="S361" t="n">
        <v>27.17</v>
      </c>
      <c r="T361" t="n">
        <v>3846.12</v>
      </c>
      <c r="U361" t="n">
        <v>0.79</v>
      </c>
      <c r="V361" t="n">
        <v>0.96</v>
      </c>
      <c r="W361" t="n">
        <v>0.14</v>
      </c>
      <c r="X361" t="n">
        <v>0.24</v>
      </c>
      <c r="Y361" t="n">
        <v>1</v>
      </c>
      <c r="Z361" t="n">
        <v>10</v>
      </c>
    </row>
    <row r="362">
      <c r="A362" t="n">
        <v>0</v>
      </c>
      <c r="B362" t="n">
        <v>75</v>
      </c>
      <c r="C362" t="inlineStr">
        <is>
          <t xml:space="preserve">CONCLUIDO	</t>
        </is>
      </c>
      <c r="D362" t="n">
        <v>7.1549</v>
      </c>
      <c r="E362" t="n">
        <v>13.98</v>
      </c>
      <c r="F362" t="n">
        <v>9.380000000000001</v>
      </c>
      <c r="G362" t="n">
        <v>7.4</v>
      </c>
      <c r="H362" t="n">
        <v>0.12</v>
      </c>
      <c r="I362" t="n">
        <v>76</v>
      </c>
      <c r="J362" t="n">
        <v>150.44</v>
      </c>
      <c r="K362" t="n">
        <v>49.1</v>
      </c>
      <c r="L362" t="n">
        <v>1</v>
      </c>
      <c r="M362" t="n">
        <v>74</v>
      </c>
      <c r="N362" t="n">
        <v>25.34</v>
      </c>
      <c r="O362" t="n">
        <v>18787.76</v>
      </c>
      <c r="P362" t="n">
        <v>103.94</v>
      </c>
      <c r="Q362" t="n">
        <v>1324.38</v>
      </c>
      <c r="R362" t="n">
        <v>74.93000000000001</v>
      </c>
      <c r="S362" t="n">
        <v>27.17</v>
      </c>
      <c r="T362" t="n">
        <v>23775.41</v>
      </c>
      <c r="U362" t="n">
        <v>0.36</v>
      </c>
      <c r="V362" t="n">
        <v>0.83</v>
      </c>
      <c r="W362" t="n">
        <v>0.23</v>
      </c>
      <c r="X362" t="n">
        <v>1.52</v>
      </c>
      <c r="Y362" t="n">
        <v>1</v>
      </c>
      <c r="Z362" t="n">
        <v>10</v>
      </c>
    </row>
    <row r="363">
      <c r="A363" t="n">
        <v>1</v>
      </c>
      <c r="B363" t="n">
        <v>75</v>
      </c>
      <c r="C363" t="inlineStr">
        <is>
          <t xml:space="preserve">CONCLUIDO	</t>
        </is>
      </c>
      <c r="D363" t="n">
        <v>7.6956</v>
      </c>
      <c r="E363" t="n">
        <v>12.99</v>
      </c>
      <c r="F363" t="n">
        <v>8.98</v>
      </c>
      <c r="G363" t="n">
        <v>9.449999999999999</v>
      </c>
      <c r="H363" t="n">
        <v>0.15</v>
      </c>
      <c r="I363" t="n">
        <v>57</v>
      </c>
      <c r="J363" t="n">
        <v>150.78</v>
      </c>
      <c r="K363" t="n">
        <v>49.1</v>
      </c>
      <c r="L363" t="n">
        <v>1.25</v>
      </c>
      <c r="M363" t="n">
        <v>55</v>
      </c>
      <c r="N363" t="n">
        <v>25.44</v>
      </c>
      <c r="O363" t="n">
        <v>18830.65</v>
      </c>
      <c r="P363" t="n">
        <v>97.3</v>
      </c>
      <c r="Q363" t="n">
        <v>1324.11</v>
      </c>
      <c r="R363" t="n">
        <v>62.28</v>
      </c>
      <c r="S363" t="n">
        <v>27.17</v>
      </c>
      <c r="T363" t="n">
        <v>17543.55</v>
      </c>
      <c r="U363" t="n">
        <v>0.44</v>
      </c>
      <c r="V363" t="n">
        <v>0.87</v>
      </c>
      <c r="W363" t="n">
        <v>0.2</v>
      </c>
      <c r="X363" t="n">
        <v>1.12</v>
      </c>
      <c r="Y363" t="n">
        <v>1</v>
      </c>
      <c r="Z363" t="n">
        <v>10</v>
      </c>
    </row>
    <row r="364">
      <c r="A364" t="n">
        <v>2</v>
      </c>
      <c r="B364" t="n">
        <v>75</v>
      </c>
      <c r="C364" t="inlineStr">
        <is>
          <t xml:space="preserve">CONCLUIDO	</t>
        </is>
      </c>
      <c r="D364" t="n">
        <v>8.0397</v>
      </c>
      <c r="E364" t="n">
        <v>12.44</v>
      </c>
      <c r="F364" t="n">
        <v>8.76</v>
      </c>
      <c r="G364" t="n">
        <v>11.42</v>
      </c>
      <c r="H364" t="n">
        <v>0.18</v>
      </c>
      <c r="I364" t="n">
        <v>46</v>
      </c>
      <c r="J364" t="n">
        <v>151.13</v>
      </c>
      <c r="K364" t="n">
        <v>49.1</v>
      </c>
      <c r="L364" t="n">
        <v>1.5</v>
      </c>
      <c r="M364" t="n">
        <v>44</v>
      </c>
      <c r="N364" t="n">
        <v>25.54</v>
      </c>
      <c r="O364" t="n">
        <v>18873.58</v>
      </c>
      <c r="P364" t="n">
        <v>92.75</v>
      </c>
      <c r="Q364" t="n">
        <v>1324.14</v>
      </c>
      <c r="R364" t="n">
        <v>55.39</v>
      </c>
      <c r="S364" t="n">
        <v>27.17</v>
      </c>
      <c r="T364" t="n">
        <v>14151.1</v>
      </c>
      <c r="U364" t="n">
        <v>0.49</v>
      </c>
      <c r="V364" t="n">
        <v>0.89</v>
      </c>
      <c r="W364" t="n">
        <v>0.18</v>
      </c>
      <c r="X364" t="n">
        <v>0.9</v>
      </c>
      <c r="Y364" t="n">
        <v>1</v>
      </c>
      <c r="Z364" t="n">
        <v>10</v>
      </c>
    </row>
    <row r="365">
      <c r="A365" t="n">
        <v>3</v>
      </c>
      <c r="B365" t="n">
        <v>75</v>
      </c>
      <c r="C365" t="inlineStr">
        <is>
          <t xml:space="preserve">CONCLUIDO	</t>
        </is>
      </c>
      <c r="D365" t="n">
        <v>8.423999999999999</v>
      </c>
      <c r="E365" t="n">
        <v>11.87</v>
      </c>
      <c r="F365" t="n">
        <v>8.460000000000001</v>
      </c>
      <c r="G365" t="n">
        <v>13.73</v>
      </c>
      <c r="H365" t="n">
        <v>0.2</v>
      </c>
      <c r="I365" t="n">
        <v>37</v>
      </c>
      <c r="J365" t="n">
        <v>151.48</v>
      </c>
      <c r="K365" t="n">
        <v>49.1</v>
      </c>
      <c r="L365" t="n">
        <v>1.75</v>
      </c>
      <c r="M365" t="n">
        <v>35</v>
      </c>
      <c r="N365" t="n">
        <v>25.64</v>
      </c>
      <c r="O365" t="n">
        <v>18916.54</v>
      </c>
      <c r="P365" t="n">
        <v>86.78</v>
      </c>
      <c r="Q365" t="n">
        <v>1324.02</v>
      </c>
      <c r="R365" t="n">
        <v>45.93</v>
      </c>
      <c r="S365" t="n">
        <v>27.17</v>
      </c>
      <c r="T365" t="n">
        <v>9465.52</v>
      </c>
      <c r="U365" t="n">
        <v>0.59</v>
      </c>
      <c r="V365" t="n">
        <v>0.92</v>
      </c>
      <c r="W365" t="n">
        <v>0.16</v>
      </c>
      <c r="X365" t="n">
        <v>0.61</v>
      </c>
      <c r="Y365" t="n">
        <v>1</v>
      </c>
      <c r="Z365" t="n">
        <v>10</v>
      </c>
    </row>
    <row r="366">
      <c r="A366" t="n">
        <v>4</v>
      </c>
      <c r="B366" t="n">
        <v>75</v>
      </c>
      <c r="C366" t="inlineStr">
        <is>
          <t xml:space="preserve">CONCLUIDO	</t>
        </is>
      </c>
      <c r="D366" t="n">
        <v>8.481999999999999</v>
      </c>
      <c r="E366" t="n">
        <v>11.79</v>
      </c>
      <c r="F366" t="n">
        <v>8.539999999999999</v>
      </c>
      <c r="G366" t="n">
        <v>16</v>
      </c>
      <c r="H366" t="n">
        <v>0.23</v>
      </c>
      <c r="I366" t="n">
        <v>32</v>
      </c>
      <c r="J366" t="n">
        <v>151.83</v>
      </c>
      <c r="K366" t="n">
        <v>49.1</v>
      </c>
      <c r="L366" t="n">
        <v>2</v>
      </c>
      <c r="M366" t="n">
        <v>30</v>
      </c>
      <c r="N366" t="n">
        <v>25.73</v>
      </c>
      <c r="O366" t="n">
        <v>18959.54</v>
      </c>
      <c r="P366" t="n">
        <v>85.87</v>
      </c>
      <c r="Q366" t="n">
        <v>1324.05</v>
      </c>
      <c r="R366" t="n">
        <v>48.62</v>
      </c>
      <c r="S366" t="n">
        <v>27.17</v>
      </c>
      <c r="T366" t="n">
        <v>10836.25</v>
      </c>
      <c r="U366" t="n">
        <v>0.5600000000000001</v>
      </c>
      <c r="V366" t="n">
        <v>0.91</v>
      </c>
      <c r="W366" t="n">
        <v>0.16</v>
      </c>
      <c r="X366" t="n">
        <v>0.68</v>
      </c>
      <c r="Y366" t="n">
        <v>1</v>
      </c>
      <c r="Z366" t="n">
        <v>10</v>
      </c>
    </row>
    <row r="367">
      <c r="A367" t="n">
        <v>5</v>
      </c>
      <c r="B367" t="n">
        <v>75</v>
      </c>
      <c r="C367" t="inlineStr">
        <is>
          <t xml:space="preserve">CONCLUIDO	</t>
        </is>
      </c>
      <c r="D367" t="n">
        <v>8.7097</v>
      </c>
      <c r="E367" t="n">
        <v>11.48</v>
      </c>
      <c r="F367" t="n">
        <v>8.380000000000001</v>
      </c>
      <c r="G367" t="n">
        <v>18.62</v>
      </c>
      <c r="H367" t="n">
        <v>0.26</v>
      </c>
      <c r="I367" t="n">
        <v>27</v>
      </c>
      <c r="J367" t="n">
        <v>152.18</v>
      </c>
      <c r="K367" t="n">
        <v>49.1</v>
      </c>
      <c r="L367" t="n">
        <v>2.25</v>
      </c>
      <c r="M367" t="n">
        <v>25</v>
      </c>
      <c r="N367" t="n">
        <v>25.83</v>
      </c>
      <c r="O367" t="n">
        <v>19002.56</v>
      </c>
      <c r="P367" t="n">
        <v>81.67</v>
      </c>
      <c r="Q367" t="n">
        <v>1324.13</v>
      </c>
      <c r="R367" t="n">
        <v>43.61</v>
      </c>
      <c r="S367" t="n">
        <v>27.17</v>
      </c>
      <c r="T367" t="n">
        <v>8358.110000000001</v>
      </c>
      <c r="U367" t="n">
        <v>0.62</v>
      </c>
      <c r="V367" t="n">
        <v>0.93</v>
      </c>
      <c r="W367" t="n">
        <v>0.15</v>
      </c>
      <c r="X367" t="n">
        <v>0.53</v>
      </c>
      <c r="Y367" t="n">
        <v>1</v>
      </c>
      <c r="Z367" t="n">
        <v>10</v>
      </c>
    </row>
    <row r="368">
      <c r="A368" t="n">
        <v>6</v>
      </c>
      <c r="B368" t="n">
        <v>75</v>
      </c>
      <c r="C368" t="inlineStr">
        <is>
          <t xml:space="preserve">CONCLUIDO	</t>
        </is>
      </c>
      <c r="D368" t="n">
        <v>8.8383</v>
      </c>
      <c r="E368" t="n">
        <v>11.31</v>
      </c>
      <c r="F368" t="n">
        <v>8.300000000000001</v>
      </c>
      <c r="G368" t="n">
        <v>20.76</v>
      </c>
      <c r="H368" t="n">
        <v>0.29</v>
      </c>
      <c r="I368" t="n">
        <v>24</v>
      </c>
      <c r="J368" t="n">
        <v>152.53</v>
      </c>
      <c r="K368" t="n">
        <v>49.1</v>
      </c>
      <c r="L368" t="n">
        <v>2.5</v>
      </c>
      <c r="M368" t="n">
        <v>22</v>
      </c>
      <c r="N368" t="n">
        <v>25.93</v>
      </c>
      <c r="O368" t="n">
        <v>19045.63</v>
      </c>
      <c r="P368" t="n">
        <v>78.09</v>
      </c>
      <c r="Q368" t="n">
        <v>1323.99</v>
      </c>
      <c r="R368" t="n">
        <v>41.27</v>
      </c>
      <c r="S368" t="n">
        <v>27.17</v>
      </c>
      <c r="T368" t="n">
        <v>7202.44</v>
      </c>
      <c r="U368" t="n">
        <v>0.66</v>
      </c>
      <c r="V368" t="n">
        <v>0.9399999999999999</v>
      </c>
      <c r="W368" t="n">
        <v>0.15</v>
      </c>
      <c r="X368" t="n">
        <v>0.45</v>
      </c>
      <c r="Y368" t="n">
        <v>1</v>
      </c>
      <c r="Z368" t="n">
        <v>10</v>
      </c>
    </row>
    <row r="369">
      <c r="A369" t="n">
        <v>7</v>
      </c>
      <c r="B369" t="n">
        <v>75</v>
      </c>
      <c r="C369" t="inlineStr">
        <is>
          <t xml:space="preserve">CONCLUIDO	</t>
        </is>
      </c>
      <c r="D369" t="n">
        <v>8.953900000000001</v>
      </c>
      <c r="E369" t="n">
        <v>11.17</v>
      </c>
      <c r="F369" t="n">
        <v>8.25</v>
      </c>
      <c r="G369" t="n">
        <v>23.57</v>
      </c>
      <c r="H369" t="n">
        <v>0.32</v>
      </c>
      <c r="I369" t="n">
        <v>21</v>
      </c>
      <c r="J369" t="n">
        <v>152.88</v>
      </c>
      <c r="K369" t="n">
        <v>49.1</v>
      </c>
      <c r="L369" t="n">
        <v>2.75</v>
      </c>
      <c r="M369" t="n">
        <v>16</v>
      </c>
      <c r="N369" t="n">
        <v>26.03</v>
      </c>
      <c r="O369" t="n">
        <v>19088.72</v>
      </c>
      <c r="P369" t="n">
        <v>74.69</v>
      </c>
      <c r="Q369" t="n">
        <v>1324</v>
      </c>
      <c r="R369" t="n">
        <v>39.48</v>
      </c>
      <c r="S369" t="n">
        <v>27.17</v>
      </c>
      <c r="T369" t="n">
        <v>6322.95</v>
      </c>
      <c r="U369" t="n">
        <v>0.6899999999999999</v>
      </c>
      <c r="V369" t="n">
        <v>0.95</v>
      </c>
      <c r="W369" t="n">
        <v>0.15</v>
      </c>
      <c r="X369" t="n">
        <v>0.4</v>
      </c>
      <c r="Y369" t="n">
        <v>1</v>
      </c>
      <c r="Z369" t="n">
        <v>10</v>
      </c>
    </row>
    <row r="370">
      <c r="A370" t="n">
        <v>8</v>
      </c>
      <c r="B370" t="n">
        <v>75</v>
      </c>
      <c r="C370" t="inlineStr">
        <is>
          <t xml:space="preserve">CONCLUIDO	</t>
        </is>
      </c>
      <c r="D370" t="n">
        <v>9.0176</v>
      </c>
      <c r="E370" t="n">
        <v>11.09</v>
      </c>
      <c r="F370" t="n">
        <v>8.23</v>
      </c>
      <c r="G370" t="n">
        <v>26</v>
      </c>
      <c r="H370" t="n">
        <v>0.35</v>
      </c>
      <c r="I370" t="n">
        <v>19</v>
      </c>
      <c r="J370" t="n">
        <v>153.23</v>
      </c>
      <c r="K370" t="n">
        <v>49.1</v>
      </c>
      <c r="L370" t="n">
        <v>3</v>
      </c>
      <c r="M370" t="n">
        <v>4</v>
      </c>
      <c r="N370" t="n">
        <v>26.13</v>
      </c>
      <c r="O370" t="n">
        <v>19131.85</v>
      </c>
      <c r="P370" t="n">
        <v>72.75</v>
      </c>
      <c r="Q370" t="n">
        <v>1323.94</v>
      </c>
      <c r="R370" t="n">
        <v>38.58</v>
      </c>
      <c r="S370" t="n">
        <v>27.17</v>
      </c>
      <c r="T370" t="n">
        <v>5883.17</v>
      </c>
      <c r="U370" t="n">
        <v>0.7</v>
      </c>
      <c r="V370" t="n">
        <v>0.95</v>
      </c>
      <c r="W370" t="n">
        <v>0.16</v>
      </c>
      <c r="X370" t="n">
        <v>0.38</v>
      </c>
      <c r="Y370" t="n">
        <v>1</v>
      </c>
      <c r="Z370" t="n">
        <v>10</v>
      </c>
    </row>
    <row r="371">
      <c r="A371" t="n">
        <v>9</v>
      </c>
      <c r="B371" t="n">
        <v>75</v>
      </c>
      <c r="C371" t="inlineStr">
        <is>
          <t xml:space="preserve">CONCLUIDO	</t>
        </is>
      </c>
      <c r="D371" t="n">
        <v>9.007199999999999</v>
      </c>
      <c r="E371" t="n">
        <v>11.1</v>
      </c>
      <c r="F371" t="n">
        <v>8.25</v>
      </c>
      <c r="G371" t="n">
        <v>26.04</v>
      </c>
      <c r="H371" t="n">
        <v>0.37</v>
      </c>
      <c r="I371" t="n">
        <v>19</v>
      </c>
      <c r="J371" t="n">
        <v>153.58</v>
      </c>
      <c r="K371" t="n">
        <v>49.1</v>
      </c>
      <c r="L371" t="n">
        <v>3.25</v>
      </c>
      <c r="M371" t="n">
        <v>0</v>
      </c>
      <c r="N371" t="n">
        <v>26.23</v>
      </c>
      <c r="O371" t="n">
        <v>19175.02</v>
      </c>
      <c r="P371" t="n">
        <v>73.06999999999999</v>
      </c>
      <c r="Q371" t="n">
        <v>1323.94</v>
      </c>
      <c r="R371" t="n">
        <v>38.76</v>
      </c>
      <c r="S371" t="n">
        <v>27.17</v>
      </c>
      <c r="T371" t="n">
        <v>5971.56</v>
      </c>
      <c r="U371" t="n">
        <v>0.7</v>
      </c>
      <c r="V371" t="n">
        <v>0.95</v>
      </c>
      <c r="W371" t="n">
        <v>0.16</v>
      </c>
      <c r="X371" t="n">
        <v>0.39</v>
      </c>
      <c r="Y371" t="n">
        <v>1</v>
      </c>
      <c r="Z371" t="n">
        <v>10</v>
      </c>
    </row>
    <row r="372">
      <c r="A372" t="n">
        <v>0</v>
      </c>
      <c r="B372" t="n">
        <v>95</v>
      </c>
      <c r="C372" t="inlineStr">
        <is>
          <t xml:space="preserve">CONCLUIDO	</t>
        </is>
      </c>
      <c r="D372" t="n">
        <v>6.4046</v>
      </c>
      <c r="E372" t="n">
        <v>15.61</v>
      </c>
      <c r="F372" t="n">
        <v>9.720000000000001</v>
      </c>
      <c r="G372" t="n">
        <v>6.34</v>
      </c>
      <c r="H372" t="n">
        <v>0.1</v>
      </c>
      <c r="I372" t="n">
        <v>92</v>
      </c>
      <c r="J372" t="n">
        <v>185.69</v>
      </c>
      <c r="K372" t="n">
        <v>53.44</v>
      </c>
      <c r="L372" t="n">
        <v>1</v>
      </c>
      <c r="M372" t="n">
        <v>90</v>
      </c>
      <c r="N372" t="n">
        <v>36.26</v>
      </c>
      <c r="O372" t="n">
        <v>23136.14</v>
      </c>
      <c r="P372" t="n">
        <v>126.09</v>
      </c>
      <c r="Q372" t="n">
        <v>1324.58</v>
      </c>
      <c r="R372" t="n">
        <v>85.62</v>
      </c>
      <c r="S372" t="n">
        <v>27.17</v>
      </c>
      <c r="T372" t="n">
        <v>29037.74</v>
      </c>
      <c r="U372" t="n">
        <v>0.32</v>
      </c>
      <c r="V372" t="n">
        <v>0.8</v>
      </c>
      <c r="W372" t="n">
        <v>0.25</v>
      </c>
      <c r="X372" t="n">
        <v>1.86</v>
      </c>
      <c r="Y372" t="n">
        <v>1</v>
      </c>
      <c r="Z372" t="n">
        <v>10</v>
      </c>
    </row>
    <row r="373">
      <c r="A373" t="n">
        <v>1</v>
      </c>
      <c r="B373" t="n">
        <v>95</v>
      </c>
      <c r="C373" t="inlineStr">
        <is>
          <t xml:space="preserve">CONCLUIDO	</t>
        </is>
      </c>
      <c r="D373" t="n">
        <v>7.0021</v>
      </c>
      <c r="E373" t="n">
        <v>14.28</v>
      </c>
      <c r="F373" t="n">
        <v>9.24</v>
      </c>
      <c r="G373" t="n">
        <v>8.039999999999999</v>
      </c>
      <c r="H373" t="n">
        <v>0.12</v>
      </c>
      <c r="I373" t="n">
        <v>69</v>
      </c>
      <c r="J373" t="n">
        <v>186.07</v>
      </c>
      <c r="K373" t="n">
        <v>53.44</v>
      </c>
      <c r="L373" t="n">
        <v>1.25</v>
      </c>
      <c r="M373" t="n">
        <v>67</v>
      </c>
      <c r="N373" t="n">
        <v>36.39</v>
      </c>
      <c r="O373" t="n">
        <v>23182.76</v>
      </c>
      <c r="P373" t="n">
        <v>118.16</v>
      </c>
      <c r="Q373" t="n">
        <v>1324.12</v>
      </c>
      <c r="R373" t="n">
        <v>70.94</v>
      </c>
      <c r="S373" t="n">
        <v>27.17</v>
      </c>
      <c r="T373" t="n">
        <v>21814.47</v>
      </c>
      <c r="U373" t="n">
        <v>0.38</v>
      </c>
      <c r="V373" t="n">
        <v>0.84</v>
      </c>
      <c r="W373" t="n">
        <v>0.21</v>
      </c>
      <c r="X373" t="n">
        <v>1.39</v>
      </c>
      <c r="Y373" t="n">
        <v>1</v>
      </c>
      <c r="Z373" t="n">
        <v>10</v>
      </c>
    </row>
    <row r="374">
      <c r="A374" t="n">
        <v>2</v>
      </c>
      <c r="B374" t="n">
        <v>95</v>
      </c>
      <c r="C374" t="inlineStr">
        <is>
          <t xml:space="preserve">CONCLUIDO	</t>
        </is>
      </c>
      <c r="D374" t="n">
        <v>7.4328</v>
      </c>
      <c r="E374" t="n">
        <v>13.45</v>
      </c>
      <c r="F374" t="n">
        <v>8.94</v>
      </c>
      <c r="G374" t="n">
        <v>9.75</v>
      </c>
      <c r="H374" t="n">
        <v>0.14</v>
      </c>
      <c r="I374" t="n">
        <v>55</v>
      </c>
      <c r="J374" t="n">
        <v>186.45</v>
      </c>
      <c r="K374" t="n">
        <v>53.44</v>
      </c>
      <c r="L374" t="n">
        <v>1.5</v>
      </c>
      <c r="M374" t="n">
        <v>53</v>
      </c>
      <c r="N374" t="n">
        <v>36.51</v>
      </c>
      <c r="O374" t="n">
        <v>23229.42</v>
      </c>
      <c r="P374" t="n">
        <v>112.5</v>
      </c>
      <c r="Q374" t="n">
        <v>1324.29</v>
      </c>
      <c r="R374" t="n">
        <v>60.94</v>
      </c>
      <c r="S374" t="n">
        <v>27.17</v>
      </c>
      <c r="T374" t="n">
        <v>16882.64</v>
      </c>
      <c r="U374" t="n">
        <v>0.45</v>
      </c>
      <c r="V374" t="n">
        <v>0.87</v>
      </c>
      <c r="W374" t="n">
        <v>0.2</v>
      </c>
      <c r="X374" t="n">
        <v>1.08</v>
      </c>
      <c r="Y374" t="n">
        <v>1</v>
      </c>
      <c r="Z374" t="n">
        <v>10</v>
      </c>
    </row>
    <row r="375">
      <c r="A375" t="n">
        <v>3</v>
      </c>
      <c r="B375" t="n">
        <v>95</v>
      </c>
      <c r="C375" t="inlineStr">
        <is>
          <t xml:space="preserve">CONCLUIDO	</t>
        </is>
      </c>
      <c r="D375" t="n">
        <v>7.7336</v>
      </c>
      <c r="E375" t="n">
        <v>12.93</v>
      </c>
      <c r="F375" t="n">
        <v>8.75</v>
      </c>
      <c r="G375" t="n">
        <v>11.41</v>
      </c>
      <c r="H375" t="n">
        <v>0.17</v>
      </c>
      <c r="I375" t="n">
        <v>46</v>
      </c>
      <c r="J375" t="n">
        <v>186.83</v>
      </c>
      <c r="K375" t="n">
        <v>53.44</v>
      </c>
      <c r="L375" t="n">
        <v>1.75</v>
      </c>
      <c r="M375" t="n">
        <v>44</v>
      </c>
      <c r="N375" t="n">
        <v>36.64</v>
      </c>
      <c r="O375" t="n">
        <v>23276.13</v>
      </c>
      <c r="P375" t="n">
        <v>108.5</v>
      </c>
      <c r="Q375" t="n">
        <v>1324.29</v>
      </c>
      <c r="R375" t="n">
        <v>55.15</v>
      </c>
      <c r="S375" t="n">
        <v>27.17</v>
      </c>
      <c r="T375" t="n">
        <v>14031.68</v>
      </c>
      <c r="U375" t="n">
        <v>0.49</v>
      </c>
      <c r="V375" t="n">
        <v>0.89</v>
      </c>
      <c r="W375" t="n">
        <v>0.18</v>
      </c>
      <c r="X375" t="n">
        <v>0.9</v>
      </c>
      <c r="Y375" t="n">
        <v>1</v>
      </c>
      <c r="Z375" t="n">
        <v>10</v>
      </c>
    </row>
    <row r="376">
      <c r="A376" t="n">
        <v>4</v>
      </c>
      <c r="B376" t="n">
        <v>95</v>
      </c>
      <c r="C376" t="inlineStr">
        <is>
          <t xml:space="preserve">CONCLUIDO	</t>
        </is>
      </c>
      <c r="D376" t="n">
        <v>7.9984</v>
      </c>
      <c r="E376" t="n">
        <v>12.5</v>
      </c>
      <c r="F376" t="n">
        <v>8.58</v>
      </c>
      <c r="G376" t="n">
        <v>13.2</v>
      </c>
      <c r="H376" t="n">
        <v>0.19</v>
      </c>
      <c r="I376" t="n">
        <v>39</v>
      </c>
      <c r="J376" t="n">
        <v>187.21</v>
      </c>
      <c r="K376" t="n">
        <v>53.44</v>
      </c>
      <c r="L376" t="n">
        <v>2</v>
      </c>
      <c r="M376" t="n">
        <v>37</v>
      </c>
      <c r="N376" t="n">
        <v>36.77</v>
      </c>
      <c r="O376" t="n">
        <v>23322.88</v>
      </c>
      <c r="P376" t="n">
        <v>104.59</v>
      </c>
      <c r="Q376" t="n">
        <v>1324.01</v>
      </c>
      <c r="R376" t="n">
        <v>49.7</v>
      </c>
      <c r="S376" t="n">
        <v>27.17</v>
      </c>
      <c r="T376" t="n">
        <v>11340.71</v>
      </c>
      <c r="U376" t="n">
        <v>0.55</v>
      </c>
      <c r="V376" t="n">
        <v>0.91</v>
      </c>
      <c r="W376" t="n">
        <v>0.17</v>
      </c>
      <c r="X376" t="n">
        <v>0.73</v>
      </c>
      <c r="Y376" t="n">
        <v>1</v>
      </c>
      <c r="Z376" t="n">
        <v>10</v>
      </c>
    </row>
    <row r="377">
      <c r="A377" t="n">
        <v>5</v>
      </c>
      <c r="B377" t="n">
        <v>95</v>
      </c>
      <c r="C377" t="inlineStr">
        <is>
          <t xml:space="preserve">CONCLUIDO	</t>
        </is>
      </c>
      <c r="D377" t="n">
        <v>8.0246</v>
      </c>
      <c r="E377" t="n">
        <v>12.46</v>
      </c>
      <c r="F377" t="n">
        <v>8.69</v>
      </c>
      <c r="G377" t="n">
        <v>14.9</v>
      </c>
      <c r="H377" t="n">
        <v>0.21</v>
      </c>
      <c r="I377" t="n">
        <v>35</v>
      </c>
      <c r="J377" t="n">
        <v>187.59</v>
      </c>
      <c r="K377" t="n">
        <v>53.44</v>
      </c>
      <c r="L377" t="n">
        <v>2.25</v>
      </c>
      <c r="M377" t="n">
        <v>33</v>
      </c>
      <c r="N377" t="n">
        <v>36.9</v>
      </c>
      <c r="O377" t="n">
        <v>23369.68</v>
      </c>
      <c r="P377" t="n">
        <v>104.43</v>
      </c>
      <c r="Q377" t="n">
        <v>1324.02</v>
      </c>
      <c r="R377" t="n">
        <v>54.77</v>
      </c>
      <c r="S377" t="n">
        <v>27.17</v>
      </c>
      <c r="T377" t="n">
        <v>13900.09</v>
      </c>
      <c r="U377" t="n">
        <v>0.5</v>
      </c>
      <c r="V377" t="n">
        <v>0.9</v>
      </c>
      <c r="W377" t="n">
        <v>0.14</v>
      </c>
      <c r="X377" t="n">
        <v>0.84</v>
      </c>
      <c r="Y377" t="n">
        <v>1</v>
      </c>
      <c r="Z377" t="n">
        <v>10</v>
      </c>
    </row>
    <row r="378">
      <c r="A378" t="n">
        <v>6</v>
      </c>
      <c r="B378" t="n">
        <v>95</v>
      </c>
      <c r="C378" t="inlineStr">
        <is>
          <t xml:space="preserve">CONCLUIDO	</t>
        </is>
      </c>
      <c r="D378" t="n">
        <v>8.301600000000001</v>
      </c>
      <c r="E378" t="n">
        <v>12.05</v>
      </c>
      <c r="F378" t="n">
        <v>8.460000000000001</v>
      </c>
      <c r="G378" t="n">
        <v>16.92</v>
      </c>
      <c r="H378" t="n">
        <v>0.24</v>
      </c>
      <c r="I378" t="n">
        <v>30</v>
      </c>
      <c r="J378" t="n">
        <v>187.97</v>
      </c>
      <c r="K378" t="n">
        <v>53.44</v>
      </c>
      <c r="L378" t="n">
        <v>2.5</v>
      </c>
      <c r="M378" t="n">
        <v>28</v>
      </c>
      <c r="N378" t="n">
        <v>37.03</v>
      </c>
      <c r="O378" t="n">
        <v>23416.52</v>
      </c>
      <c r="P378" t="n">
        <v>99.86</v>
      </c>
      <c r="Q378" t="n">
        <v>1324.1</v>
      </c>
      <c r="R378" t="n">
        <v>46.27</v>
      </c>
      <c r="S378" t="n">
        <v>27.17</v>
      </c>
      <c r="T378" t="n">
        <v>9674.639999999999</v>
      </c>
      <c r="U378" t="n">
        <v>0.59</v>
      </c>
      <c r="V378" t="n">
        <v>0.92</v>
      </c>
      <c r="W378" t="n">
        <v>0.16</v>
      </c>
      <c r="X378" t="n">
        <v>0.61</v>
      </c>
      <c r="Y378" t="n">
        <v>1</v>
      </c>
      <c r="Z378" t="n">
        <v>10</v>
      </c>
    </row>
    <row r="379">
      <c r="A379" t="n">
        <v>7</v>
      </c>
      <c r="B379" t="n">
        <v>95</v>
      </c>
      <c r="C379" t="inlineStr">
        <is>
          <t xml:space="preserve">CONCLUIDO	</t>
        </is>
      </c>
      <c r="D379" t="n">
        <v>8.4274</v>
      </c>
      <c r="E379" t="n">
        <v>11.87</v>
      </c>
      <c r="F379" t="n">
        <v>8.390000000000001</v>
      </c>
      <c r="G379" t="n">
        <v>18.65</v>
      </c>
      <c r="H379" t="n">
        <v>0.26</v>
      </c>
      <c r="I379" t="n">
        <v>27</v>
      </c>
      <c r="J379" t="n">
        <v>188.35</v>
      </c>
      <c r="K379" t="n">
        <v>53.44</v>
      </c>
      <c r="L379" t="n">
        <v>2.75</v>
      </c>
      <c r="M379" t="n">
        <v>25</v>
      </c>
      <c r="N379" t="n">
        <v>37.16</v>
      </c>
      <c r="O379" t="n">
        <v>23463.4</v>
      </c>
      <c r="P379" t="n">
        <v>97.06</v>
      </c>
      <c r="Q379" t="n">
        <v>1324.26</v>
      </c>
      <c r="R379" t="n">
        <v>44.08</v>
      </c>
      <c r="S379" t="n">
        <v>27.17</v>
      </c>
      <c r="T379" t="n">
        <v>8593.639999999999</v>
      </c>
      <c r="U379" t="n">
        <v>0.62</v>
      </c>
      <c r="V379" t="n">
        <v>0.93</v>
      </c>
      <c r="W379" t="n">
        <v>0.15</v>
      </c>
      <c r="X379" t="n">
        <v>0.54</v>
      </c>
      <c r="Y379" t="n">
        <v>1</v>
      </c>
      <c r="Z379" t="n">
        <v>10</v>
      </c>
    </row>
    <row r="380">
      <c r="A380" t="n">
        <v>8</v>
      </c>
      <c r="B380" t="n">
        <v>95</v>
      </c>
      <c r="C380" t="inlineStr">
        <is>
          <t xml:space="preserve">CONCLUIDO	</t>
        </is>
      </c>
      <c r="D380" t="n">
        <v>8.565899999999999</v>
      </c>
      <c r="E380" t="n">
        <v>11.67</v>
      </c>
      <c r="F380" t="n">
        <v>8.31</v>
      </c>
      <c r="G380" t="n">
        <v>20.78</v>
      </c>
      <c r="H380" t="n">
        <v>0.28</v>
      </c>
      <c r="I380" t="n">
        <v>24</v>
      </c>
      <c r="J380" t="n">
        <v>188.73</v>
      </c>
      <c r="K380" t="n">
        <v>53.44</v>
      </c>
      <c r="L380" t="n">
        <v>3</v>
      </c>
      <c r="M380" t="n">
        <v>22</v>
      </c>
      <c r="N380" t="n">
        <v>37.29</v>
      </c>
      <c r="O380" t="n">
        <v>23510.33</v>
      </c>
      <c r="P380" t="n">
        <v>94.09</v>
      </c>
      <c r="Q380" t="n">
        <v>1324.07</v>
      </c>
      <c r="R380" t="n">
        <v>41.45</v>
      </c>
      <c r="S380" t="n">
        <v>27.17</v>
      </c>
      <c r="T380" t="n">
        <v>7291.7</v>
      </c>
      <c r="U380" t="n">
        <v>0.66</v>
      </c>
      <c r="V380" t="n">
        <v>0.9399999999999999</v>
      </c>
      <c r="W380" t="n">
        <v>0.15</v>
      </c>
      <c r="X380" t="n">
        <v>0.46</v>
      </c>
      <c r="Y380" t="n">
        <v>1</v>
      </c>
      <c r="Z380" t="n">
        <v>10</v>
      </c>
    </row>
    <row r="381">
      <c r="A381" t="n">
        <v>9</v>
      </c>
      <c r="B381" t="n">
        <v>95</v>
      </c>
      <c r="C381" t="inlineStr">
        <is>
          <t xml:space="preserve">CONCLUIDO	</t>
        </is>
      </c>
      <c r="D381" t="n">
        <v>8.648400000000001</v>
      </c>
      <c r="E381" t="n">
        <v>11.56</v>
      </c>
      <c r="F381" t="n">
        <v>8.279999999999999</v>
      </c>
      <c r="G381" t="n">
        <v>22.57</v>
      </c>
      <c r="H381" t="n">
        <v>0.3</v>
      </c>
      <c r="I381" t="n">
        <v>22</v>
      </c>
      <c r="J381" t="n">
        <v>189.11</v>
      </c>
      <c r="K381" t="n">
        <v>53.44</v>
      </c>
      <c r="L381" t="n">
        <v>3.25</v>
      </c>
      <c r="M381" t="n">
        <v>20</v>
      </c>
      <c r="N381" t="n">
        <v>37.42</v>
      </c>
      <c r="O381" t="n">
        <v>23557.3</v>
      </c>
      <c r="P381" t="n">
        <v>91.56</v>
      </c>
      <c r="Q381" t="n">
        <v>1324.07</v>
      </c>
      <c r="R381" t="n">
        <v>40.37</v>
      </c>
      <c r="S381" t="n">
        <v>27.17</v>
      </c>
      <c r="T381" t="n">
        <v>6763.91</v>
      </c>
      <c r="U381" t="n">
        <v>0.67</v>
      </c>
      <c r="V381" t="n">
        <v>0.9399999999999999</v>
      </c>
      <c r="W381" t="n">
        <v>0.14</v>
      </c>
      <c r="X381" t="n">
        <v>0.42</v>
      </c>
      <c r="Y381" t="n">
        <v>1</v>
      </c>
      <c r="Z381" t="n">
        <v>10</v>
      </c>
    </row>
    <row r="382">
      <c r="A382" t="n">
        <v>10</v>
      </c>
      <c r="B382" t="n">
        <v>95</v>
      </c>
      <c r="C382" t="inlineStr">
        <is>
          <t xml:space="preserve">CONCLUIDO	</t>
        </is>
      </c>
      <c r="D382" t="n">
        <v>8.7393</v>
      </c>
      <c r="E382" t="n">
        <v>11.44</v>
      </c>
      <c r="F382" t="n">
        <v>8.23</v>
      </c>
      <c r="G382" t="n">
        <v>24.69</v>
      </c>
      <c r="H382" t="n">
        <v>0.33</v>
      </c>
      <c r="I382" t="n">
        <v>20</v>
      </c>
      <c r="J382" t="n">
        <v>189.49</v>
      </c>
      <c r="K382" t="n">
        <v>53.44</v>
      </c>
      <c r="L382" t="n">
        <v>3.5</v>
      </c>
      <c r="M382" t="n">
        <v>18</v>
      </c>
      <c r="N382" t="n">
        <v>37.55</v>
      </c>
      <c r="O382" t="n">
        <v>23604.32</v>
      </c>
      <c r="P382" t="n">
        <v>88.59999999999999</v>
      </c>
      <c r="Q382" t="n">
        <v>1324.02</v>
      </c>
      <c r="R382" t="n">
        <v>38.9</v>
      </c>
      <c r="S382" t="n">
        <v>27.17</v>
      </c>
      <c r="T382" t="n">
        <v>6035.99</v>
      </c>
      <c r="U382" t="n">
        <v>0.7</v>
      </c>
      <c r="V382" t="n">
        <v>0.95</v>
      </c>
      <c r="W382" t="n">
        <v>0.14</v>
      </c>
      <c r="X382" t="n">
        <v>0.38</v>
      </c>
      <c r="Y382" t="n">
        <v>1</v>
      </c>
      <c r="Z382" t="n">
        <v>10</v>
      </c>
    </row>
    <row r="383">
      <c r="A383" t="n">
        <v>11</v>
      </c>
      <c r="B383" t="n">
        <v>95</v>
      </c>
      <c r="C383" t="inlineStr">
        <is>
          <t xml:space="preserve">CONCLUIDO	</t>
        </is>
      </c>
      <c r="D383" t="n">
        <v>8.7689</v>
      </c>
      <c r="E383" t="n">
        <v>11.4</v>
      </c>
      <c r="F383" t="n">
        <v>8.27</v>
      </c>
      <c r="G383" t="n">
        <v>27.55</v>
      </c>
      <c r="H383" t="n">
        <v>0.35</v>
      </c>
      <c r="I383" t="n">
        <v>18</v>
      </c>
      <c r="J383" t="n">
        <v>189.87</v>
      </c>
      <c r="K383" t="n">
        <v>53.44</v>
      </c>
      <c r="L383" t="n">
        <v>3.75</v>
      </c>
      <c r="M383" t="n">
        <v>16</v>
      </c>
      <c r="N383" t="n">
        <v>37.69</v>
      </c>
      <c r="O383" t="n">
        <v>23651.38</v>
      </c>
      <c r="P383" t="n">
        <v>87.28</v>
      </c>
      <c r="Q383" t="n">
        <v>1324</v>
      </c>
      <c r="R383" t="n">
        <v>40.77</v>
      </c>
      <c r="S383" t="n">
        <v>27.17</v>
      </c>
      <c r="T383" t="n">
        <v>6985.17</v>
      </c>
      <c r="U383" t="n">
        <v>0.67</v>
      </c>
      <c r="V383" t="n">
        <v>0.9399999999999999</v>
      </c>
      <c r="W383" t="n">
        <v>0.13</v>
      </c>
      <c r="X383" t="n">
        <v>0.41</v>
      </c>
      <c r="Y383" t="n">
        <v>1</v>
      </c>
      <c r="Z383" t="n">
        <v>10</v>
      </c>
    </row>
    <row r="384">
      <c r="A384" t="n">
        <v>12</v>
      </c>
      <c r="B384" t="n">
        <v>95</v>
      </c>
      <c r="C384" t="inlineStr">
        <is>
          <t xml:space="preserve">CONCLUIDO	</t>
        </is>
      </c>
      <c r="D384" t="n">
        <v>8.900499999999999</v>
      </c>
      <c r="E384" t="n">
        <v>11.24</v>
      </c>
      <c r="F384" t="n">
        <v>8.17</v>
      </c>
      <c r="G384" t="n">
        <v>30.64</v>
      </c>
      <c r="H384" t="n">
        <v>0.37</v>
      </c>
      <c r="I384" t="n">
        <v>16</v>
      </c>
      <c r="J384" t="n">
        <v>190.25</v>
      </c>
      <c r="K384" t="n">
        <v>53.44</v>
      </c>
      <c r="L384" t="n">
        <v>4</v>
      </c>
      <c r="M384" t="n">
        <v>14</v>
      </c>
      <c r="N384" t="n">
        <v>37.82</v>
      </c>
      <c r="O384" t="n">
        <v>23698.48</v>
      </c>
      <c r="P384" t="n">
        <v>83.41</v>
      </c>
      <c r="Q384" t="n">
        <v>1323.96</v>
      </c>
      <c r="R384" t="n">
        <v>37.09</v>
      </c>
      <c r="S384" t="n">
        <v>27.17</v>
      </c>
      <c r="T384" t="n">
        <v>5152.94</v>
      </c>
      <c r="U384" t="n">
        <v>0.73</v>
      </c>
      <c r="V384" t="n">
        <v>0.95</v>
      </c>
      <c r="W384" t="n">
        <v>0.14</v>
      </c>
      <c r="X384" t="n">
        <v>0.32</v>
      </c>
      <c r="Y384" t="n">
        <v>1</v>
      </c>
      <c r="Z384" t="n">
        <v>10</v>
      </c>
    </row>
    <row r="385">
      <c r="A385" t="n">
        <v>13</v>
      </c>
      <c r="B385" t="n">
        <v>95</v>
      </c>
      <c r="C385" t="inlineStr">
        <is>
          <t xml:space="preserve">CONCLUIDO	</t>
        </is>
      </c>
      <c r="D385" t="n">
        <v>8.898099999999999</v>
      </c>
      <c r="E385" t="n">
        <v>11.24</v>
      </c>
      <c r="F385" t="n">
        <v>8.17</v>
      </c>
      <c r="G385" t="n">
        <v>30.65</v>
      </c>
      <c r="H385" t="n">
        <v>0.4</v>
      </c>
      <c r="I385" t="n">
        <v>16</v>
      </c>
      <c r="J385" t="n">
        <v>190.63</v>
      </c>
      <c r="K385" t="n">
        <v>53.44</v>
      </c>
      <c r="L385" t="n">
        <v>4.25</v>
      </c>
      <c r="M385" t="n">
        <v>5</v>
      </c>
      <c r="N385" t="n">
        <v>37.95</v>
      </c>
      <c r="O385" t="n">
        <v>23745.63</v>
      </c>
      <c r="P385" t="n">
        <v>82.15000000000001</v>
      </c>
      <c r="Q385" t="n">
        <v>1323.94</v>
      </c>
      <c r="R385" t="n">
        <v>36.92</v>
      </c>
      <c r="S385" t="n">
        <v>27.17</v>
      </c>
      <c r="T385" t="n">
        <v>5067.87</v>
      </c>
      <c r="U385" t="n">
        <v>0.74</v>
      </c>
      <c r="V385" t="n">
        <v>0.95</v>
      </c>
      <c r="W385" t="n">
        <v>0.15</v>
      </c>
      <c r="X385" t="n">
        <v>0.32</v>
      </c>
      <c r="Y385" t="n">
        <v>1</v>
      </c>
      <c r="Z385" t="n">
        <v>10</v>
      </c>
    </row>
    <row r="386">
      <c r="A386" t="n">
        <v>14</v>
      </c>
      <c r="B386" t="n">
        <v>95</v>
      </c>
      <c r="C386" t="inlineStr">
        <is>
          <t xml:space="preserve">CONCLUIDO	</t>
        </is>
      </c>
      <c r="D386" t="n">
        <v>8.9443</v>
      </c>
      <c r="E386" t="n">
        <v>11.18</v>
      </c>
      <c r="F386" t="n">
        <v>8.15</v>
      </c>
      <c r="G386" t="n">
        <v>32.61</v>
      </c>
      <c r="H386" t="n">
        <v>0.42</v>
      </c>
      <c r="I386" t="n">
        <v>15</v>
      </c>
      <c r="J386" t="n">
        <v>191.02</v>
      </c>
      <c r="K386" t="n">
        <v>53.44</v>
      </c>
      <c r="L386" t="n">
        <v>4.5</v>
      </c>
      <c r="M386" t="n">
        <v>1</v>
      </c>
      <c r="N386" t="n">
        <v>38.08</v>
      </c>
      <c r="O386" t="n">
        <v>23792.83</v>
      </c>
      <c r="P386" t="n">
        <v>81.34999999999999</v>
      </c>
      <c r="Q386" t="n">
        <v>1324.02</v>
      </c>
      <c r="R386" t="n">
        <v>36.07</v>
      </c>
      <c r="S386" t="n">
        <v>27.17</v>
      </c>
      <c r="T386" t="n">
        <v>4646.23</v>
      </c>
      <c r="U386" t="n">
        <v>0.75</v>
      </c>
      <c r="V386" t="n">
        <v>0.96</v>
      </c>
      <c r="W386" t="n">
        <v>0.15</v>
      </c>
      <c r="X386" t="n">
        <v>0.3</v>
      </c>
      <c r="Y386" t="n">
        <v>1</v>
      </c>
      <c r="Z386" t="n">
        <v>10</v>
      </c>
    </row>
    <row r="387">
      <c r="A387" t="n">
        <v>15</v>
      </c>
      <c r="B387" t="n">
        <v>95</v>
      </c>
      <c r="C387" t="inlineStr">
        <is>
          <t xml:space="preserve">CONCLUIDO	</t>
        </is>
      </c>
      <c r="D387" t="n">
        <v>8.940799999999999</v>
      </c>
      <c r="E387" t="n">
        <v>11.18</v>
      </c>
      <c r="F387" t="n">
        <v>8.16</v>
      </c>
      <c r="G387" t="n">
        <v>32.63</v>
      </c>
      <c r="H387" t="n">
        <v>0.44</v>
      </c>
      <c r="I387" t="n">
        <v>15</v>
      </c>
      <c r="J387" t="n">
        <v>191.4</v>
      </c>
      <c r="K387" t="n">
        <v>53.44</v>
      </c>
      <c r="L387" t="n">
        <v>4.75</v>
      </c>
      <c r="M387" t="n">
        <v>0</v>
      </c>
      <c r="N387" t="n">
        <v>38.22</v>
      </c>
      <c r="O387" t="n">
        <v>23840.07</v>
      </c>
      <c r="P387" t="n">
        <v>81.51000000000001</v>
      </c>
      <c r="Q387" t="n">
        <v>1324.06</v>
      </c>
      <c r="R387" t="n">
        <v>36.13</v>
      </c>
      <c r="S387" t="n">
        <v>27.17</v>
      </c>
      <c r="T387" t="n">
        <v>4677.14</v>
      </c>
      <c r="U387" t="n">
        <v>0.75</v>
      </c>
      <c r="V387" t="n">
        <v>0.96</v>
      </c>
      <c r="W387" t="n">
        <v>0.15</v>
      </c>
      <c r="X387" t="n">
        <v>0.3</v>
      </c>
      <c r="Y387" t="n">
        <v>1</v>
      </c>
      <c r="Z387" t="n">
        <v>10</v>
      </c>
    </row>
    <row r="388">
      <c r="A388" t="n">
        <v>0</v>
      </c>
      <c r="B388" t="n">
        <v>55</v>
      </c>
      <c r="C388" t="inlineStr">
        <is>
          <t xml:space="preserve">CONCLUIDO	</t>
        </is>
      </c>
      <c r="D388" t="n">
        <v>7.986</v>
      </c>
      <c r="E388" t="n">
        <v>12.52</v>
      </c>
      <c r="F388" t="n">
        <v>9.029999999999999</v>
      </c>
      <c r="G388" t="n">
        <v>9.18</v>
      </c>
      <c r="H388" t="n">
        <v>0.15</v>
      </c>
      <c r="I388" t="n">
        <v>59</v>
      </c>
      <c r="J388" t="n">
        <v>116.05</v>
      </c>
      <c r="K388" t="n">
        <v>43.4</v>
      </c>
      <c r="L388" t="n">
        <v>1</v>
      </c>
      <c r="M388" t="n">
        <v>57</v>
      </c>
      <c r="N388" t="n">
        <v>16.65</v>
      </c>
      <c r="O388" t="n">
        <v>14546.17</v>
      </c>
      <c r="P388" t="n">
        <v>80.84999999999999</v>
      </c>
      <c r="Q388" t="n">
        <v>1324.17</v>
      </c>
      <c r="R388" t="n">
        <v>63.72</v>
      </c>
      <c r="S388" t="n">
        <v>27.17</v>
      </c>
      <c r="T388" t="n">
        <v>18255.02</v>
      </c>
      <c r="U388" t="n">
        <v>0.43</v>
      </c>
      <c r="V388" t="n">
        <v>0.86</v>
      </c>
      <c r="W388" t="n">
        <v>0.2</v>
      </c>
      <c r="X388" t="n">
        <v>1.17</v>
      </c>
      <c r="Y388" t="n">
        <v>1</v>
      </c>
      <c r="Z388" t="n">
        <v>10</v>
      </c>
    </row>
    <row r="389">
      <c r="A389" t="n">
        <v>1</v>
      </c>
      <c r="B389" t="n">
        <v>55</v>
      </c>
      <c r="C389" t="inlineStr">
        <is>
          <t xml:space="preserve">CONCLUIDO	</t>
        </is>
      </c>
      <c r="D389" t="n">
        <v>8.448499999999999</v>
      </c>
      <c r="E389" t="n">
        <v>11.84</v>
      </c>
      <c r="F389" t="n">
        <v>8.699999999999999</v>
      </c>
      <c r="G389" t="n">
        <v>11.87</v>
      </c>
      <c r="H389" t="n">
        <v>0.19</v>
      </c>
      <c r="I389" t="n">
        <v>44</v>
      </c>
      <c r="J389" t="n">
        <v>116.37</v>
      </c>
      <c r="K389" t="n">
        <v>43.4</v>
      </c>
      <c r="L389" t="n">
        <v>1.25</v>
      </c>
      <c r="M389" t="n">
        <v>42</v>
      </c>
      <c r="N389" t="n">
        <v>16.72</v>
      </c>
      <c r="O389" t="n">
        <v>14585.96</v>
      </c>
      <c r="P389" t="n">
        <v>74.77</v>
      </c>
      <c r="Q389" t="n">
        <v>1324.14</v>
      </c>
      <c r="R389" t="n">
        <v>53.55</v>
      </c>
      <c r="S389" t="n">
        <v>27.17</v>
      </c>
      <c r="T389" t="n">
        <v>13243.03</v>
      </c>
      <c r="U389" t="n">
        <v>0.51</v>
      </c>
      <c r="V389" t="n">
        <v>0.9</v>
      </c>
      <c r="W389" t="n">
        <v>0.18</v>
      </c>
      <c r="X389" t="n">
        <v>0.85</v>
      </c>
      <c r="Y389" t="n">
        <v>1</v>
      </c>
      <c r="Z389" t="n">
        <v>10</v>
      </c>
    </row>
    <row r="390">
      <c r="A390" t="n">
        <v>2</v>
      </c>
      <c r="B390" t="n">
        <v>55</v>
      </c>
      <c r="C390" t="inlineStr">
        <is>
          <t xml:space="preserve">CONCLUIDO	</t>
        </is>
      </c>
      <c r="D390" t="n">
        <v>8.7089</v>
      </c>
      <c r="E390" t="n">
        <v>11.48</v>
      </c>
      <c r="F390" t="n">
        <v>8.56</v>
      </c>
      <c r="G390" t="n">
        <v>14.68</v>
      </c>
      <c r="H390" t="n">
        <v>0.23</v>
      </c>
      <c r="I390" t="n">
        <v>35</v>
      </c>
      <c r="J390" t="n">
        <v>116.69</v>
      </c>
      <c r="K390" t="n">
        <v>43.4</v>
      </c>
      <c r="L390" t="n">
        <v>1.5</v>
      </c>
      <c r="M390" t="n">
        <v>33</v>
      </c>
      <c r="N390" t="n">
        <v>16.79</v>
      </c>
      <c r="O390" t="n">
        <v>14625.77</v>
      </c>
      <c r="P390" t="n">
        <v>70.06999999999999</v>
      </c>
      <c r="Q390" t="n">
        <v>1324.06</v>
      </c>
      <c r="R390" t="n">
        <v>50.26</v>
      </c>
      <c r="S390" t="n">
        <v>27.17</v>
      </c>
      <c r="T390" t="n">
        <v>11644.26</v>
      </c>
      <c r="U390" t="n">
        <v>0.54</v>
      </c>
      <c r="V390" t="n">
        <v>0.91</v>
      </c>
      <c r="W390" t="n">
        <v>0.14</v>
      </c>
      <c r="X390" t="n">
        <v>0.71</v>
      </c>
      <c r="Y390" t="n">
        <v>1</v>
      </c>
      <c r="Z390" t="n">
        <v>10</v>
      </c>
    </row>
    <row r="391">
      <c r="A391" t="n">
        <v>3</v>
      </c>
      <c r="B391" t="n">
        <v>55</v>
      </c>
      <c r="C391" t="inlineStr">
        <is>
          <t xml:space="preserve">CONCLUIDO	</t>
        </is>
      </c>
      <c r="D391" t="n">
        <v>8.954800000000001</v>
      </c>
      <c r="E391" t="n">
        <v>11.17</v>
      </c>
      <c r="F391" t="n">
        <v>8.41</v>
      </c>
      <c r="G391" t="n">
        <v>18.03</v>
      </c>
      <c r="H391" t="n">
        <v>0.26</v>
      </c>
      <c r="I391" t="n">
        <v>28</v>
      </c>
      <c r="J391" t="n">
        <v>117.01</v>
      </c>
      <c r="K391" t="n">
        <v>43.4</v>
      </c>
      <c r="L391" t="n">
        <v>1.75</v>
      </c>
      <c r="M391" t="n">
        <v>23</v>
      </c>
      <c r="N391" t="n">
        <v>16.86</v>
      </c>
      <c r="O391" t="n">
        <v>14665.62</v>
      </c>
      <c r="P391" t="n">
        <v>65.37</v>
      </c>
      <c r="Q391" t="n">
        <v>1323.99</v>
      </c>
      <c r="R391" t="n">
        <v>44.67</v>
      </c>
      <c r="S391" t="n">
        <v>27.17</v>
      </c>
      <c r="T391" t="n">
        <v>8880.9</v>
      </c>
      <c r="U391" t="n">
        <v>0.61</v>
      </c>
      <c r="V391" t="n">
        <v>0.93</v>
      </c>
      <c r="W391" t="n">
        <v>0.16</v>
      </c>
      <c r="X391" t="n">
        <v>0.5600000000000001</v>
      </c>
      <c r="Y391" t="n">
        <v>1</v>
      </c>
      <c r="Z391" t="n">
        <v>10</v>
      </c>
    </row>
    <row r="392">
      <c r="A392" t="n">
        <v>4</v>
      </c>
      <c r="B392" t="n">
        <v>55</v>
      </c>
      <c r="C392" t="inlineStr">
        <is>
          <t xml:space="preserve">CONCLUIDO	</t>
        </is>
      </c>
      <c r="D392" t="n">
        <v>9.013999999999999</v>
      </c>
      <c r="E392" t="n">
        <v>11.09</v>
      </c>
      <c r="F392" t="n">
        <v>8.390000000000001</v>
      </c>
      <c r="G392" t="n">
        <v>19.36</v>
      </c>
      <c r="H392" t="n">
        <v>0.3</v>
      </c>
      <c r="I392" t="n">
        <v>26</v>
      </c>
      <c r="J392" t="n">
        <v>117.34</v>
      </c>
      <c r="K392" t="n">
        <v>43.4</v>
      </c>
      <c r="L392" t="n">
        <v>2</v>
      </c>
      <c r="M392" t="n">
        <v>3</v>
      </c>
      <c r="N392" t="n">
        <v>16.94</v>
      </c>
      <c r="O392" t="n">
        <v>14705.49</v>
      </c>
      <c r="P392" t="n">
        <v>63.33</v>
      </c>
      <c r="Q392" t="n">
        <v>1323.99</v>
      </c>
      <c r="R392" t="n">
        <v>43.16</v>
      </c>
      <c r="S392" t="n">
        <v>27.17</v>
      </c>
      <c r="T392" t="n">
        <v>8138.92</v>
      </c>
      <c r="U392" t="n">
        <v>0.63</v>
      </c>
      <c r="V392" t="n">
        <v>0.93</v>
      </c>
      <c r="W392" t="n">
        <v>0.18</v>
      </c>
      <c r="X392" t="n">
        <v>0.54</v>
      </c>
      <c r="Y392" t="n">
        <v>1</v>
      </c>
      <c r="Z392" t="n">
        <v>10</v>
      </c>
    </row>
    <row r="393">
      <c r="A393" t="n">
        <v>5</v>
      </c>
      <c r="B393" t="n">
        <v>55</v>
      </c>
      <c r="C393" t="inlineStr">
        <is>
          <t xml:space="preserve">CONCLUIDO	</t>
        </is>
      </c>
      <c r="D393" t="n">
        <v>9.006500000000001</v>
      </c>
      <c r="E393" t="n">
        <v>11.1</v>
      </c>
      <c r="F393" t="n">
        <v>8.4</v>
      </c>
      <c r="G393" t="n">
        <v>19.38</v>
      </c>
      <c r="H393" t="n">
        <v>0.34</v>
      </c>
      <c r="I393" t="n">
        <v>26</v>
      </c>
      <c r="J393" t="n">
        <v>117.66</v>
      </c>
      <c r="K393" t="n">
        <v>43.4</v>
      </c>
      <c r="L393" t="n">
        <v>2.25</v>
      </c>
      <c r="M393" t="n">
        <v>0</v>
      </c>
      <c r="N393" t="n">
        <v>17.01</v>
      </c>
      <c r="O393" t="n">
        <v>14745.39</v>
      </c>
      <c r="P393" t="n">
        <v>63.55</v>
      </c>
      <c r="Q393" t="n">
        <v>1324.05</v>
      </c>
      <c r="R393" t="n">
        <v>43.3</v>
      </c>
      <c r="S393" t="n">
        <v>27.17</v>
      </c>
      <c r="T393" t="n">
        <v>8208.75</v>
      </c>
      <c r="U393" t="n">
        <v>0.63</v>
      </c>
      <c r="V393" t="n">
        <v>0.93</v>
      </c>
      <c r="W393" t="n">
        <v>0.18</v>
      </c>
      <c r="X393" t="n">
        <v>0.54</v>
      </c>
      <c r="Y393" t="n">
        <v>1</v>
      </c>
      <c r="Z39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INDEX(resultados!$A$2:$ZZ$393, 1, MATCH($B$1, resultados!$A$1:$ZZ$1, 0))</f>
        <v/>
      </c>
      <c r="B7">
        <f>INDEX(resultados!$A$2:$ZZ$393, 1, MATCH($B$2, resultados!$A$1:$ZZ$1, 0))</f>
        <v/>
      </c>
      <c r="C7">
        <f>INDEX(resultados!$A$2:$ZZ$393, 1, MATCH($B$3, resultados!$A$1:$ZZ$1, 0))</f>
        <v/>
      </c>
    </row>
    <row r="8">
      <c r="A8">
        <f>INDEX(resultados!$A$2:$ZZ$393, 2, MATCH($B$1, resultados!$A$1:$ZZ$1, 0))</f>
        <v/>
      </c>
      <c r="B8">
        <f>INDEX(resultados!$A$2:$ZZ$393, 2, MATCH($B$2, resultados!$A$1:$ZZ$1, 0))</f>
        <v/>
      </c>
      <c r="C8">
        <f>INDEX(resultados!$A$2:$ZZ$393, 2, MATCH($B$3, resultados!$A$1:$ZZ$1, 0))</f>
        <v/>
      </c>
    </row>
    <row r="9">
      <c r="A9">
        <f>INDEX(resultados!$A$2:$ZZ$393, 3, MATCH($B$1, resultados!$A$1:$ZZ$1, 0))</f>
        <v/>
      </c>
      <c r="B9">
        <f>INDEX(resultados!$A$2:$ZZ$393, 3, MATCH($B$2, resultados!$A$1:$ZZ$1, 0))</f>
        <v/>
      </c>
      <c r="C9">
        <f>INDEX(resultados!$A$2:$ZZ$393, 3, MATCH($B$3, resultados!$A$1:$ZZ$1, 0))</f>
        <v/>
      </c>
    </row>
    <row r="10">
      <c r="A10">
        <f>INDEX(resultados!$A$2:$ZZ$393, 4, MATCH($B$1, resultados!$A$1:$ZZ$1, 0))</f>
        <v/>
      </c>
      <c r="B10">
        <f>INDEX(resultados!$A$2:$ZZ$393, 4, MATCH($B$2, resultados!$A$1:$ZZ$1, 0))</f>
        <v/>
      </c>
      <c r="C10">
        <f>INDEX(resultados!$A$2:$ZZ$393, 4, MATCH($B$3, resultados!$A$1:$ZZ$1, 0))</f>
        <v/>
      </c>
    </row>
    <row r="11">
      <c r="A11">
        <f>INDEX(resultados!$A$2:$ZZ$393, 5, MATCH($B$1, resultados!$A$1:$ZZ$1, 0))</f>
        <v/>
      </c>
      <c r="B11">
        <f>INDEX(resultados!$A$2:$ZZ$393, 5, MATCH($B$2, resultados!$A$1:$ZZ$1, 0))</f>
        <v/>
      </c>
      <c r="C11">
        <f>INDEX(resultados!$A$2:$ZZ$393, 5, MATCH($B$3, resultados!$A$1:$ZZ$1, 0))</f>
        <v/>
      </c>
    </row>
    <row r="12">
      <c r="A12">
        <f>INDEX(resultados!$A$2:$ZZ$393, 6, MATCH($B$1, resultados!$A$1:$ZZ$1, 0))</f>
        <v/>
      </c>
      <c r="B12">
        <f>INDEX(resultados!$A$2:$ZZ$393, 6, MATCH($B$2, resultados!$A$1:$ZZ$1, 0))</f>
        <v/>
      </c>
      <c r="C12">
        <f>INDEX(resultados!$A$2:$ZZ$393, 6, MATCH($B$3, resultados!$A$1:$ZZ$1, 0))</f>
        <v/>
      </c>
    </row>
    <row r="13">
      <c r="A13">
        <f>INDEX(resultados!$A$2:$ZZ$393, 7, MATCH($B$1, resultados!$A$1:$ZZ$1, 0))</f>
        <v/>
      </c>
      <c r="B13">
        <f>INDEX(resultados!$A$2:$ZZ$393, 7, MATCH($B$2, resultados!$A$1:$ZZ$1, 0))</f>
        <v/>
      </c>
      <c r="C13">
        <f>INDEX(resultados!$A$2:$ZZ$393, 7, MATCH($B$3, resultados!$A$1:$ZZ$1, 0))</f>
        <v/>
      </c>
    </row>
    <row r="14">
      <c r="A14">
        <f>INDEX(resultados!$A$2:$ZZ$393, 8, MATCH($B$1, resultados!$A$1:$ZZ$1, 0))</f>
        <v/>
      </c>
      <c r="B14">
        <f>INDEX(resultados!$A$2:$ZZ$393, 8, MATCH($B$2, resultados!$A$1:$ZZ$1, 0))</f>
        <v/>
      </c>
      <c r="C14">
        <f>INDEX(resultados!$A$2:$ZZ$393, 8, MATCH($B$3, resultados!$A$1:$ZZ$1, 0))</f>
        <v/>
      </c>
    </row>
    <row r="15">
      <c r="A15">
        <f>INDEX(resultados!$A$2:$ZZ$393, 9, MATCH($B$1, resultados!$A$1:$ZZ$1, 0))</f>
        <v/>
      </c>
      <c r="B15">
        <f>INDEX(resultados!$A$2:$ZZ$393, 9, MATCH($B$2, resultados!$A$1:$ZZ$1, 0))</f>
        <v/>
      </c>
      <c r="C15">
        <f>INDEX(resultados!$A$2:$ZZ$393, 9, MATCH($B$3, resultados!$A$1:$ZZ$1, 0))</f>
        <v/>
      </c>
    </row>
    <row r="16">
      <c r="A16">
        <f>INDEX(resultados!$A$2:$ZZ$393, 10, MATCH($B$1, resultados!$A$1:$ZZ$1, 0))</f>
        <v/>
      </c>
      <c r="B16">
        <f>INDEX(resultados!$A$2:$ZZ$393, 10, MATCH($B$2, resultados!$A$1:$ZZ$1, 0))</f>
        <v/>
      </c>
      <c r="C16">
        <f>INDEX(resultados!$A$2:$ZZ$393, 10, MATCH($B$3, resultados!$A$1:$ZZ$1, 0))</f>
        <v/>
      </c>
    </row>
    <row r="17">
      <c r="A17">
        <f>INDEX(resultados!$A$2:$ZZ$393, 11, MATCH($B$1, resultados!$A$1:$ZZ$1, 0))</f>
        <v/>
      </c>
      <c r="B17">
        <f>INDEX(resultados!$A$2:$ZZ$393, 11, MATCH($B$2, resultados!$A$1:$ZZ$1, 0))</f>
        <v/>
      </c>
      <c r="C17">
        <f>INDEX(resultados!$A$2:$ZZ$393, 11, MATCH($B$3, resultados!$A$1:$ZZ$1, 0))</f>
        <v/>
      </c>
    </row>
    <row r="18">
      <c r="A18">
        <f>INDEX(resultados!$A$2:$ZZ$393, 12, MATCH($B$1, resultados!$A$1:$ZZ$1, 0))</f>
        <v/>
      </c>
      <c r="B18">
        <f>INDEX(resultados!$A$2:$ZZ$393, 12, MATCH($B$2, resultados!$A$1:$ZZ$1, 0))</f>
        <v/>
      </c>
      <c r="C18">
        <f>INDEX(resultados!$A$2:$ZZ$393, 12, MATCH($B$3, resultados!$A$1:$ZZ$1, 0))</f>
        <v/>
      </c>
    </row>
    <row r="19">
      <c r="A19">
        <f>INDEX(resultados!$A$2:$ZZ$393, 13, MATCH($B$1, resultados!$A$1:$ZZ$1, 0))</f>
        <v/>
      </c>
      <c r="B19">
        <f>INDEX(resultados!$A$2:$ZZ$393, 13, MATCH($B$2, resultados!$A$1:$ZZ$1, 0))</f>
        <v/>
      </c>
      <c r="C19">
        <f>INDEX(resultados!$A$2:$ZZ$393, 13, MATCH($B$3, resultados!$A$1:$ZZ$1, 0))</f>
        <v/>
      </c>
    </row>
    <row r="20">
      <c r="A20">
        <f>INDEX(resultados!$A$2:$ZZ$393, 14, MATCH($B$1, resultados!$A$1:$ZZ$1, 0))</f>
        <v/>
      </c>
      <c r="B20">
        <f>INDEX(resultados!$A$2:$ZZ$393, 14, MATCH($B$2, resultados!$A$1:$ZZ$1, 0))</f>
        <v/>
      </c>
      <c r="C20">
        <f>INDEX(resultados!$A$2:$ZZ$393, 14, MATCH($B$3, resultados!$A$1:$ZZ$1, 0))</f>
        <v/>
      </c>
    </row>
    <row r="21">
      <c r="A21">
        <f>INDEX(resultados!$A$2:$ZZ$393, 15, MATCH($B$1, resultados!$A$1:$ZZ$1, 0))</f>
        <v/>
      </c>
      <c r="B21">
        <f>INDEX(resultados!$A$2:$ZZ$393, 15, MATCH($B$2, resultados!$A$1:$ZZ$1, 0))</f>
        <v/>
      </c>
      <c r="C21">
        <f>INDEX(resultados!$A$2:$ZZ$393, 15, MATCH($B$3, resultados!$A$1:$ZZ$1, 0))</f>
        <v/>
      </c>
    </row>
    <row r="22">
      <c r="A22">
        <f>INDEX(resultados!$A$2:$ZZ$393, 16, MATCH($B$1, resultados!$A$1:$ZZ$1, 0))</f>
        <v/>
      </c>
      <c r="B22">
        <f>INDEX(resultados!$A$2:$ZZ$393, 16, MATCH($B$2, resultados!$A$1:$ZZ$1, 0))</f>
        <v/>
      </c>
      <c r="C22">
        <f>INDEX(resultados!$A$2:$ZZ$393, 16, MATCH($B$3, resultados!$A$1:$ZZ$1, 0))</f>
        <v/>
      </c>
    </row>
    <row r="23">
      <c r="A23">
        <f>INDEX(resultados!$A$2:$ZZ$393, 17, MATCH($B$1, resultados!$A$1:$ZZ$1, 0))</f>
        <v/>
      </c>
      <c r="B23">
        <f>INDEX(resultados!$A$2:$ZZ$393, 17, MATCH($B$2, resultados!$A$1:$ZZ$1, 0))</f>
        <v/>
      </c>
      <c r="C23">
        <f>INDEX(resultados!$A$2:$ZZ$393, 17, MATCH($B$3, resultados!$A$1:$ZZ$1, 0))</f>
        <v/>
      </c>
    </row>
    <row r="24">
      <c r="A24">
        <f>INDEX(resultados!$A$2:$ZZ$393, 18, MATCH($B$1, resultados!$A$1:$ZZ$1, 0))</f>
        <v/>
      </c>
      <c r="B24">
        <f>INDEX(resultados!$A$2:$ZZ$393, 18, MATCH($B$2, resultados!$A$1:$ZZ$1, 0))</f>
        <v/>
      </c>
      <c r="C24">
        <f>INDEX(resultados!$A$2:$ZZ$393, 18, MATCH($B$3, resultados!$A$1:$ZZ$1, 0))</f>
        <v/>
      </c>
    </row>
    <row r="25">
      <c r="A25">
        <f>INDEX(resultados!$A$2:$ZZ$393, 19, MATCH($B$1, resultados!$A$1:$ZZ$1, 0))</f>
        <v/>
      </c>
      <c r="B25">
        <f>INDEX(resultados!$A$2:$ZZ$393, 19, MATCH($B$2, resultados!$A$1:$ZZ$1, 0))</f>
        <v/>
      </c>
      <c r="C25">
        <f>INDEX(resultados!$A$2:$ZZ$393, 19, MATCH($B$3, resultados!$A$1:$ZZ$1, 0))</f>
        <v/>
      </c>
    </row>
    <row r="26">
      <c r="A26">
        <f>INDEX(resultados!$A$2:$ZZ$393, 20, MATCH($B$1, resultados!$A$1:$ZZ$1, 0))</f>
        <v/>
      </c>
      <c r="B26">
        <f>INDEX(resultados!$A$2:$ZZ$393, 20, MATCH($B$2, resultados!$A$1:$ZZ$1, 0))</f>
        <v/>
      </c>
      <c r="C26">
        <f>INDEX(resultados!$A$2:$ZZ$393, 20, MATCH($B$3, resultados!$A$1:$ZZ$1, 0))</f>
        <v/>
      </c>
    </row>
    <row r="27">
      <c r="A27">
        <f>INDEX(resultados!$A$2:$ZZ$393, 21, MATCH($B$1, resultados!$A$1:$ZZ$1, 0))</f>
        <v/>
      </c>
      <c r="B27">
        <f>INDEX(resultados!$A$2:$ZZ$393, 21, MATCH($B$2, resultados!$A$1:$ZZ$1, 0))</f>
        <v/>
      </c>
      <c r="C27">
        <f>INDEX(resultados!$A$2:$ZZ$393, 21, MATCH($B$3, resultados!$A$1:$ZZ$1, 0))</f>
        <v/>
      </c>
    </row>
    <row r="28">
      <c r="A28">
        <f>INDEX(resultados!$A$2:$ZZ$393, 22, MATCH($B$1, resultados!$A$1:$ZZ$1, 0))</f>
        <v/>
      </c>
      <c r="B28">
        <f>INDEX(resultados!$A$2:$ZZ$393, 22, MATCH($B$2, resultados!$A$1:$ZZ$1, 0))</f>
        <v/>
      </c>
      <c r="C28">
        <f>INDEX(resultados!$A$2:$ZZ$393, 22, MATCH($B$3, resultados!$A$1:$ZZ$1, 0))</f>
        <v/>
      </c>
    </row>
    <row r="29">
      <c r="A29">
        <f>INDEX(resultados!$A$2:$ZZ$393, 23, MATCH($B$1, resultados!$A$1:$ZZ$1, 0))</f>
        <v/>
      </c>
      <c r="B29">
        <f>INDEX(resultados!$A$2:$ZZ$393, 23, MATCH($B$2, resultados!$A$1:$ZZ$1, 0))</f>
        <v/>
      </c>
      <c r="C29">
        <f>INDEX(resultados!$A$2:$ZZ$393, 23, MATCH($B$3, resultados!$A$1:$ZZ$1, 0))</f>
        <v/>
      </c>
    </row>
    <row r="30">
      <c r="A30">
        <f>INDEX(resultados!$A$2:$ZZ$393, 24, MATCH($B$1, resultados!$A$1:$ZZ$1, 0))</f>
        <v/>
      </c>
      <c r="B30">
        <f>INDEX(resultados!$A$2:$ZZ$393, 24, MATCH($B$2, resultados!$A$1:$ZZ$1, 0))</f>
        <v/>
      </c>
      <c r="C30">
        <f>INDEX(resultados!$A$2:$ZZ$393, 24, MATCH($B$3, resultados!$A$1:$ZZ$1, 0))</f>
        <v/>
      </c>
    </row>
    <row r="31">
      <c r="A31">
        <f>INDEX(resultados!$A$2:$ZZ$393, 25, MATCH($B$1, resultados!$A$1:$ZZ$1, 0))</f>
        <v/>
      </c>
      <c r="B31">
        <f>INDEX(resultados!$A$2:$ZZ$393, 25, MATCH($B$2, resultados!$A$1:$ZZ$1, 0))</f>
        <v/>
      </c>
      <c r="C31">
        <f>INDEX(resultados!$A$2:$ZZ$393, 25, MATCH($B$3, resultados!$A$1:$ZZ$1, 0))</f>
        <v/>
      </c>
    </row>
    <row r="32">
      <c r="A32">
        <f>INDEX(resultados!$A$2:$ZZ$393, 26, MATCH($B$1, resultados!$A$1:$ZZ$1, 0))</f>
        <v/>
      </c>
      <c r="B32">
        <f>INDEX(resultados!$A$2:$ZZ$393, 26, MATCH($B$2, resultados!$A$1:$ZZ$1, 0))</f>
        <v/>
      </c>
      <c r="C32">
        <f>INDEX(resultados!$A$2:$ZZ$393, 26, MATCH($B$3, resultados!$A$1:$ZZ$1, 0))</f>
        <v/>
      </c>
    </row>
    <row r="33">
      <c r="A33">
        <f>INDEX(resultados!$A$2:$ZZ$393, 27, MATCH($B$1, resultados!$A$1:$ZZ$1, 0))</f>
        <v/>
      </c>
      <c r="B33">
        <f>INDEX(resultados!$A$2:$ZZ$393, 27, MATCH($B$2, resultados!$A$1:$ZZ$1, 0))</f>
        <v/>
      </c>
      <c r="C33">
        <f>INDEX(resultados!$A$2:$ZZ$393, 27, MATCH($B$3, resultados!$A$1:$ZZ$1, 0))</f>
        <v/>
      </c>
    </row>
    <row r="34">
      <c r="A34">
        <f>INDEX(resultados!$A$2:$ZZ$393, 28, MATCH($B$1, resultados!$A$1:$ZZ$1, 0))</f>
        <v/>
      </c>
      <c r="B34">
        <f>INDEX(resultados!$A$2:$ZZ$393, 28, MATCH($B$2, resultados!$A$1:$ZZ$1, 0))</f>
        <v/>
      </c>
      <c r="C34">
        <f>INDEX(resultados!$A$2:$ZZ$393, 28, MATCH($B$3, resultados!$A$1:$ZZ$1, 0))</f>
        <v/>
      </c>
    </row>
    <row r="35">
      <c r="A35">
        <f>INDEX(resultados!$A$2:$ZZ$393, 29, MATCH($B$1, resultados!$A$1:$ZZ$1, 0))</f>
        <v/>
      </c>
      <c r="B35">
        <f>INDEX(resultados!$A$2:$ZZ$393, 29, MATCH($B$2, resultados!$A$1:$ZZ$1, 0))</f>
        <v/>
      </c>
      <c r="C35">
        <f>INDEX(resultados!$A$2:$ZZ$393, 29, MATCH($B$3, resultados!$A$1:$ZZ$1, 0))</f>
        <v/>
      </c>
    </row>
    <row r="36">
      <c r="A36">
        <f>INDEX(resultados!$A$2:$ZZ$393, 30, MATCH($B$1, resultados!$A$1:$ZZ$1, 0))</f>
        <v/>
      </c>
      <c r="B36">
        <f>INDEX(resultados!$A$2:$ZZ$393, 30, MATCH($B$2, resultados!$A$1:$ZZ$1, 0))</f>
        <v/>
      </c>
      <c r="C36">
        <f>INDEX(resultados!$A$2:$ZZ$393, 30, MATCH($B$3, resultados!$A$1:$ZZ$1, 0))</f>
        <v/>
      </c>
    </row>
    <row r="37">
      <c r="A37">
        <f>INDEX(resultados!$A$2:$ZZ$393, 31, MATCH($B$1, resultados!$A$1:$ZZ$1, 0))</f>
        <v/>
      </c>
      <c r="B37">
        <f>INDEX(resultados!$A$2:$ZZ$393, 31, MATCH($B$2, resultados!$A$1:$ZZ$1, 0))</f>
        <v/>
      </c>
      <c r="C37">
        <f>INDEX(resultados!$A$2:$ZZ$393, 31, MATCH($B$3, resultados!$A$1:$ZZ$1, 0))</f>
        <v/>
      </c>
    </row>
    <row r="38">
      <c r="A38">
        <f>INDEX(resultados!$A$2:$ZZ$393, 32, MATCH($B$1, resultados!$A$1:$ZZ$1, 0))</f>
        <v/>
      </c>
      <c r="B38">
        <f>INDEX(resultados!$A$2:$ZZ$393, 32, MATCH($B$2, resultados!$A$1:$ZZ$1, 0))</f>
        <v/>
      </c>
      <c r="C38">
        <f>INDEX(resultados!$A$2:$ZZ$393, 32, MATCH($B$3, resultados!$A$1:$ZZ$1, 0))</f>
        <v/>
      </c>
    </row>
    <row r="39">
      <c r="A39">
        <f>INDEX(resultados!$A$2:$ZZ$393, 33, MATCH($B$1, resultados!$A$1:$ZZ$1, 0))</f>
        <v/>
      </c>
      <c r="B39">
        <f>INDEX(resultados!$A$2:$ZZ$393, 33, MATCH($B$2, resultados!$A$1:$ZZ$1, 0))</f>
        <v/>
      </c>
      <c r="C39">
        <f>INDEX(resultados!$A$2:$ZZ$393, 33, MATCH($B$3, resultados!$A$1:$ZZ$1, 0))</f>
        <v/>
      </c>
    </row>
    <row r="40">
      <c r="A40">
        <f>INDEX(resultados!$A$2:$ZZ$393, 34, MATCH($B$1, resultados!$A$1:$ZZ$1, 0))</f>
        <v/>
      </c>
      <c r="B40">
        <f>INDEX(resultados!$A$2:$ZZ$393, 34, MATCH($B$2, resultados!$A$1:$ZZ$1, 0))</f>
        <v/>
      </c>
      <c r="C40">
        <f>INDEX(resultados!$A$2:$ZZ$393, 34, MATCH($B$3, resultados!$A$1:$ZZ$1, 0))</f>
        <v/>
      </c>
    </row>
    <row r="41">
      <c r="A41">
        <f>INDEX(resultados!$A$2:$ZZ$393, 35, MATCH($B$1, resultados!$A$1:$ZZ$1, 0))</f>
        <v/>
      </c>
      <c r="B41">
        <f>INDEX(resultados!$A$2:$ZZ$393, 35, MATCH($B$2, resultados!$A$1:$ZZ$1, 0))</f>
        <v/>
      </c>
      <c r="C41">
        <f>INDEX(resultados!$A$2:$ZZ$393, 35, MATCH($B$3, resultados!$A$1:$ZZ$1, 0))</f>
        <v/>
      </c>
    </row>
    <row r="42">
      <c r="A42">
        <f>INDEX(resultados!$A$2:$ZZ$393, 36, MATCH($B$1, resultados!$A$1:$ZZ$1, 0))</f>
        <v/>
      </c>
      <c r="B42">
        <f>INDEX(resultados!$A$2:$ZZ$393, 36, MATCH($B$2, resultados!$A$1:$ZZ$1, 0))</f>
        <v/>
      </c>
      <c r="C42">
        <f>INDEX(resultados!$A$2:$ZZ$393, 36, MATCH($B$3, resultados!$A$1:$ZZ$1, 0))</f>
        <v/>
      </c>
    </row>
    <row r="43">
      <c r="A43">
        <f>INDEX(resultados!$A$2:$ZZ$393, 37, MATCH($B$1, resultados!$A$1:$ZZ$1, 0))</f>
        <v/>
      </c>
      <c r="B43">
        <f>INDEX(resultados!$A$2:$ZZ$393, 37, MATCH($B$2, resultados!$A$1:$ZZ$1, 0))</f>
        <v/>
      </c>
      <c r="C43">
        <f>INDEX(resultados!$A$2:$ZZ$393, 37, MATCH($B$3, resultados!$A$1:$ZZ$1, 0))</f>
        <v/>
      </c>
    </row>
    <row r="44">
      <c r="A44">
        <f>INDEX(resultados!$A$2:$ZZ$393, 38, MATCH($B$1, resultados!$A$1:$ZZ$1, 0))</f>
        <v/>
      </c>
      <c r="B44">
        <f>INDEX(resultados!$A$2:$ZZ$393, 38, MATCH($B$2, resultados!$A$1:$ZZ$1, 0))</f>
        <v/>
      </c>
      <c r="C44">
        <f>INDEX(resultados!$A$2:$ZZ$393, 38, MATCH($B$3, resultados!$A$1:$ZZ$1, 0))</f>
        <v/>
      </c>
    </row>
    <row r="45">
      <c r="A45">
        <f>INDEX(resultados!$A$2:$ZZ$393, 39, MATCH($B$1, resultados!$A$1:$ZZ$1, 0))</f>
        <v/>
      </c>
      <c r="B45">
        <f>INDEX(resultados!$A$2:$ZZ$393, 39, MATCH($B$2, resultados!$A$1:$ZZ$1, 0))</f>
        <v/>
      </c>
      <c r="C45">
        <f>INDEX(resultados!$A$2:$ZZ$393, 39, MATCH($B$3, resultados!$A$1:$ZZ$1, 0))</f>
        <v/>
      </c>
    </row>
    <row r="46">
      <c r="A46">
        <f>INDEX(resultados!$A$2:$ZZ$393, 40, MATCH($B$1, resultados!$A$1:$ZZ$1, 0))</f>
        <v/>
      </c>
      <c r="B46">
        <f>INDEX(resultados!$A$2:$ZZ$393, 40, MATCH($B$2, resultados!$A$1:$ZZ$1, 0))</f>
        <v/>
      </c>
      <c r="C46">
        <f>INDEX(resultados!$A$2:$ZZ$393, 40, MATCH($B$3, resultados!$A$1:$ZZ$1, 0))</f>
        <v/>
      </c>
    </row>
    <row r="47">
      <c r="A47">
        <f>INDEX(resultados!$A$2:$ZZ$393, 41, MATCH($B$1, resultados!$A$1:$ZZ$1, 0))</f>
        <v/>
      </c>
      <c r="B47">
        <f>INDEX(resultados!$A$2:$ZZ$393, 41, MATCH($B$2, resultados!$A$1:$ZZ$1, 0))</f>
        <v/>
      </c>
      <c r="C47">
        <f>INDEX(resultados!$A$2:$ZZ$393, 41, MATCH($B$3, resultados!$A$1:$ZZ$1, 0))</f>
        <v/>
      </c>
    </row>
    <row r="48">
      <c r="A48">
        <f>INDEX(resultados!$A$2:$ZZ$393, 42, MATCH($B$1, resultados!$A$1:$ZZ$1, 0))</f>
        <v/>
      </c>
      <c r="B48">
        <f>INDEX(resultados!$A$2:$ZZ$393, 42, MATCH($B$2, resultados!$A$1:$ZZ$1, 0))</f>
        <v/>
      </c>
      <c r="C48">
        <f>INDEX(resultados!$A$2:$ZZ$393, 42, MATCH($B$3, resultados!$A$1:$ZZ$1, 0))</f>
        <v/>
      </c>
    </row>
    <row r="49">
      <c r="A49">
        <f>INDEX(resultados!$A$2:$ZZ$393, 43, MATCH($B$1, resultados!$A$1:$ZZ$1, 0))</f>
        <v/>
      </c>
      <c r="B49">
        <f>INDEX(resultados!$A$2:$ZZ$393, 43, MATCH($B$2, resultados!$A$1:$ZZ$1, 0))</f>
        <v/>
      </c>
      <c r="C49">
        <f>INDEX(resultados!$A$2:$ZZ$393, 43, MATCH($B$3, resultados!$A$1:$ZZ$1, 0))</f>
        <v/>
      </c>
    </row>
    <row r="50">
      <c r="A50">
        <f>INDEX(resultados!$A$2:$ZZ$393, 44, MATCH($B$1, resultados!$A$1:$ZZ$1, 0))</f>
        <v/>
      </c>
      <c r="B50">
        <f>INDEX(resultados!$A$2:$ZZ$393, 44, MATCH($B$2, resultados!$A$1:$ZZ$1, 0))</f>
        <v/>
      </c>
      <c r="C50">
        <f>INDEX(resultados!$A$2:$ZZ$393, 44, MATCH($B$3, resultados!$A$1:$ZZ$1, 0))</f>
        <v/>
      </c>
    </row>
    <row r="51">
      <c r="A51">
        <f>INDEX(resultados!$A$2:$ZZ$393, 45, MATCH($B$1, resultados!$A$1:$ZZ$1, 0))</f>
        <v/>
      </c>
      <c r="B51">
        <f>INDEX(resultados!$A$2:$ZZ$393, 45, MATCH($B$2, resultados!$A$1:$ZZ$1, 0))</f>
        <v/>
      </c>
      <c r="C51">
        <f>INDEX(resultados!$A$2:$ZZ$393, 45, MATCH($B$3, resultados!$A$1:$ZZ$1, 0))</f>
        <v/>
      </c>
    </row>
    <row r="52">
      <c r="A52">
        <f>INDEX(resultados!$A$2:$ZZ$393, 46, MATCH($B$1, resultados!$A$1:$ZZ$1, 0))</f>
        <v/>
      </c>
      <c r="B52">
        <f>INDEX(resultados!$A$2:$ZZ$393, 46, MATCH($B$2, resultados!$A$1:$ZZ$1, 0))</f>
        <v/>
      </c>
      <c r="C52">
        <f>INDEX(resultados!$A$2:$ZZ$393, 46, MATCH($B$3, resultados!$A$1:$ZZ$1, 0))</f>
        <v/>
      </c>
    </row>
    <row r="53">
      <c r="A53">
        <f>INDEX(resultados!$A$2:$ZZ$393, 47, MATCH($B$1, resultados!$A$1:$ZZ$1, 0))</f>
        <v/>
      </c>
      <c r="B53">
        <f>INDEX(resultados!$A$2:$ZZ$393, 47, MATCH($B$2, resultados!$A$1:$ZZ$1, 0))</f>
        <v/>
      </c>
      <c r="C53">
        <f>INDEX(resultados!$A$2:$ZZ$393, 47, MATCH($B$3, resultados!$A$1:$ZZ$1, 0))</f>
        <v/>
      </c>
    </row>
    <row r="54">
      <c r="A54">
        <f>INDEX(resultados!$A$2:$ZZ$393, 48, MATCH($B$1, resultados!$A$1:$ZZ$1, 0))</f>
        <v/>
      </c>
      <c r="B54">
        <f>INDEX(resultados!$A$2:$ZZ$393, 48, MATCH($B$2, resultados!$A$1:$ZZ$1, 0))</f>
        <v/>
      </c>
      <c r="C54">
        <f>INDEX(resultados!$A$2:$ZZ$393, 48, MATCH($B$3, resultados!$A$1:$ZZ$1, 0))</f>
        <v/>
      </c>
    </row>
    <row r="55">
      <c r="A55">
        <f>INDEX(resultados!$A$2:$ZZ$393, 49, MATCH($B$1, resultados!$A$1:$ZZ$1, 0))</f>
        <v/>
      </c>
      <c r="B55">
        <f>INDEX(resultados!$A$2:$ZZ$393, 49, MATCH($B$2, resultados!$A$1:$ZZ$1, 0))</f>
        <v/>
      </c>
      <c r="C55">
        <f>INDEX(resultados!$A$2:$ZZ$393, 49, MATCH($B$3, resultados!$A$1:$ZZ$1, 0))</f>
        <v/>
      </c>
    </row>
    <row r="56">
      <c r="A56">
        <f>INDEX(resultados!$A$2:$ZZ$393, 50, MATCH($B$1, resultados!$A$1:$ZZ$1, 0))</f>
        <v/>
      </c>
      <c r="B56">
        <f>INDEX(resultados!$A$2:$ZZ$393, 50, MATCH($B$2, resultados!$A$1:$ZZ$1, 0))</f>
        <v/>
      </c>
      <c r="C56">
        <f>INDEX(resultados!$A$2:$ZZ$393, 50, MATCH($B$3, resultados!$A$1:$ZZ$1, 0))</f>
        <v/>
      </c>
    </row>
    <row r="57">
      <c r="A57">
        <f>INDEX(resultados!$A$2:$ZZ$393, 51, MATCH($B$1, resultados!$A$1:$ZZ$1, 0))</f>
        <v/>
      </c>
      <c r="B57">
        <f>INDEX(resultados!$A$2:$ZZ$393, 51, MATCH($B$2, resultados!$A$1:$ZZ$1, 0))</f>
        <v/>
      </c>
      <c r="C57">
        <f>INDEX(resultados!$A$2:$ZZ$393, 51, MATCH($B$3, resultados!$A$1:$ZZ$1, 0))</f>
        <v/>
      </c>
    </row>
    <row r="58">
      <c r="A58">
        <f>INDEX(resultados!$A$2:$ZZ$393, 52, MATCH($B$1, resultados!$A$1:$ZZ$1, 0))</f>
        <v/>
      </c>
      <c r="B58">
        <f>INDEX(resultados!$A$2:$ZZ$393, 52, MATCH($B$2, resultados!$A$1:$ZZ$1, 0))</f>
        <v/>
      </c>
      <c r="C58">
        <f>INDEX(resultados!$A$2:$ZZ$393, 52, MATCH($B$3, resultados!$A$1:$ZZ$1, 0))</f>
        <v/>
      </c>
    </row>
    <row r="59">
      <c r="A59">
        <f>INDEX(resultados!$A$2:$ZZ$393, 53, MATCH($B$1, resultados!$A$1:$ZZ$1, 0))</f>
        <v/>
      </c>
      <c r="B59">
        <f>INDEX(resultados!$A$2:$ZZ$393, 53, MATCH($B$2, resultados!$A$1:$ZZ$1, 0))</f>
        <v/>
      </c>
      <c r="C59">
        <f>INDEX(resultados!$A$2:$ZZ$393, 53, MATCH($B$3, resultados!$A$1:$ZZ$1, 0))</f>
        <v/>
      </c>
    </row>
    <row r="60">
      <c r="A60">
        <f>INDEX(resultados!$A$2:$ZZ$393, 54, MATCH($B$1, resultados!$A$1:$ZZ$1, 0))</f>
        <v/>
      </c>
      <c r="B60">
        <f>INDEX(resultados!$A$2:$ZZ$393, 54, MATCH($B$2, resultados!$A$1:$ZZ$1, 0))</f>
        <v/>
      </c>
      <c r="C60">
        <f>INDEX(resultados!$A$2:$ZZ$393, 54, MATCH($B$3, resultados!$A$1:$ZZ$1, 0))</f>
        <v/>
      </c>
    </row>
    <row r="61">
      <c r="A61">
        <f>INDEX(resultados!$A$2:$ZZ$393, 55, MATCH($B$1, resultados!$A$1:$ZZ$1, 0))</f>
        <v/>
      </c>
      <c r="B61">
        <f>INDEX(resultados!$A$2:$ZZ$393, 55, MATCH($B$2, resultados!$A$1:$ZZ$1, 0))</f>
        <v/>
      </c>
      <c r="C61">
        <f>INDEX(resultados!$A$2:$ZZ$393, 55, MATCH($B$3, resultados!$A$1:$ZZ$1, 0))</f>
        <v/>
      </c>
    </row>
    <row r="62">
      <c r="A62">
        <f>INDEX(resultados!$A$2:$ZZ$393, 56, MATCH($B$1, resultados!$A$1:$ZZ$1, 0))</f>
        <v/>
      </c>
      <c r="B62">
        <f>INDEX(resultados!$A$2:$ZZ$393, 56, MATCH($B$2, resultados!$A$1:$ZZ$1, 0))</f>
        <v/>
      </c>
      <c r="C62">
        <f>INDEX(resultados!$A$2:$ZZ$393, 56, MATCH($B$3, resultados!$A$1:$ZZ$1, 0))</f>
        <v/>
      </c>
    </row>
    <row r="63">
      <c r="A63">
        <f>INDEX(resultados!$A$2:$ZZ$393, 57, MATCH($B$1, resultados!$A$1:$ZZ$1, 0))</f>
        <v/>
      </c>
      <c r="B63">
        <f>INDEX(resultados!$A$2:$ZZ$393, 57, MATCH($B$2, resultados!$A$1:$ZZ$1, 0))</f>
        <v/>
      </c>
      <c r="C63">
        <f>INDEX(resultados!$A$2:$ZZ$393, 57, MATCH($B$3, resultados!$A$1:$ZZ$1, 0))</f>
        <v/>
      </c>
    </row>
    <row r="64">
      <c r="A64">
        <f>INDEX(resultados!$A$2:$ZZ$393, 58, MATCH($B$1, resultados!$A$1:$ZZ$1, 0))</f>
        <v/>
      </c>
      <c r="B64">
        <f>INDEX(resultados!$A$2:$ZZ$393, 58, MATCH($B$2, resultados!$A$1:$ZZ$1, 0))</f>
        <v/>
      </c>
      <c r="C64">
        <f>INDEX(resultados!$A$2:$ZZ$393, 58, MATCH($B$3, resultados!$A$1:$ZZ$1, 0))</f>
        <v/>
      </c>
    </row>
    <row r="65">
      <c r="A65">
        <f>INDEX(resultados!$A$2:$ZZ$393, 59, MATCH($B$1, resultados!$A$1:$ZZ$1, 0))</f>
        <v/>
      </c>
      <c r="B65">
        <f>INDEX(resultados!$A$2:$ZZ$393, 59, MATCH($B$2, resultados!$A$1:$ZZ$1, 0))</f>
        <v/>
      </c>
      <c r="C65">
        <f>INDEX(resultados!$A$2:$ZZ$393, 59, MATCH($B$3, resultados!$A$1:$ZZ$1, 0))</f>
        <v/>
      </c>
    </row>
    <row r="66">
      <c r="A66">
        <f>INDEX(resultados!$A$2:$ZZ$393, 60, MATCH($B$1, resultados!$A$1:$ZZ$1, 0))</f>
        <v/>
      </c>
      <c r="B66">
        <f>INDEX(resultados!$A$2:$ZZ$393, 60, MATCH($B$2, resultados!$A$1:$ZZ$1, 0))</f>
        <v/>
      </c>
      <c r="C66">
        <f>INDEX(resultados!$A$2:$ZZ$393, 60, MATCH($B$3, resultados!$A$1:$ZZ$1, 0))</f>
        <v/>
      </c>
    </row>
    <row r="67">
      <c r="A67">
        <f>INDEX(resultados!$A$2:$ZZ$393, 61, MATCH($B$1, resultados!$A$1:$ZZ$1, 0))</f>
        <v/>
      </c>
      <c r="B67">
        <f>INDEX(resultados!$A$2:$ZZ$393, 61, MATCH($B$2, resultados!$A$1:$ZZ$1, 0))</f>
        <v/>
      </c>
      <c r="C67">
        <f>INDEX(resultados!$A$2:$ZZ$393, 61, MATCH($B$3, resultados!$A$1:$ZZ$1, 0))</f>
        <v/>
      </c>
    </row>
    <row r="68">
      <c r="A68">
        <f>INDEX(resultados!$A$2:$ZZ$393, 62, MATCH($B$1, resultados!$A$1:$ZZ$1, 0))</f>
        <v/>
      </c>
      <c r="B68">
        <f>INDEX(resultados!$A$2:$ZZ$393, 62, MATCH($B$2, resultados!$A$1:$ZZ$1, 0))</f>
        <v/>
      </c>
      <c r="C68">
        <f>INDEX(resultados!$A$2:$ZZ$393, 62, MATCH($B$3, resultados!$A$1:$ZZ$1, 0))</f>
        <v/>
      </c>
    </row>
    <row r="69">
      <c r="A69">
        <f>INDEX(resultados!$A$2:$ZZ$393, 63, MATCH($B$1, resultados!$A$1:$ZZ$1, 0))</f>
        <v/>
      </c>
      <c r="B69">
        <f>INDEX(resultados!$A$2:$ZZ$393, 63, MATCH($B$2, resultados!$A$1:$ZZ$1, 0))</f>
        <v/>
      </c>
      <c r="C69">
        <f>INDEX(resultados!$A$2:$ZZ$393, 63, MATCH($B$3, resultados!$A$1:$ZZ$1, 0))</f>
        <v/>
      </c>
    </row>
    <row r="70">
      <c r="A70">
        <f>INDEX(resultados!$A$2:$ZZ$393, 64, MATCH($B$1, resultados!$A$1:$ZZ$1, 0))</f>
        <v/>
      </c>
      <c r="B70">
        <f>INDEX(resultados!$A$2:$ZZ$393, 64, MATCH($B$2, resultados!$A$1:$ZZ$1, 0))</f>
        <v/>
      </c>
      <c r="C70">
        <f>INDEX(resultados!$A$2:$ZZ$393, 64, MATCH($B$3, resultados!$A$1:$ZZ$1, 0))</f>
        <v/>
      </c>
    </row>
    <row r="71">
      <c r="A71">
        <f>INDEX(resultados!$A$2:$ZZ$393, 65, MATCH($B$1, resultados!$A$1:$ZZ$1, 0))</f>
        <v/>
      </c>
      <c r="B71">
        <f>INDEX(resultados!$A$2:$ZZ$393, 65, MATCH($B$2, resultados!$A$1:$ZZ$1, 0))</f>
        <v/>
      </c>
      <c r="C71">
        <f>INDEX(resultados!$A$2:$ZZ$393, 65, MATCH($B$3, resultados!$A$1:$ZZ$1, 0))</f>
        <v/>
      </c>
    </row>
    <row r="72">
      <c r="A72">
        <f>INDEX(resultados!$A$2:$ZZ$393, 66, MATCH($B$1, resultados!$A$1:$ZZ$1, 0))</f>
        <v/>
      </c>
      <c r="B72">
        <f>INDEX(resultados!$A$2:$ZZ$393, 66, MATCH($B$2, resultados!$A$1:$ZZ$1, 0))</f>
        <v/>
      </c>
      <c r="C72">
        <f>INDEX(resultados!$A$2:$ZZ$393, 66, MATCH($B$3, resultados!$A$1:$ZZ$1, 0))</f>
        <v/>
      </c>
    </row>
    <row r="73">
      <c r="A73">
        <f>INDEX(resultados!$A$2:$ZZ$393, 67, MATCH($B$1, resultados!$A$1:$ZZ$1, 0))</f>
        <v/>
      </c>
      <c r="B73">
        <f>INDEX(resultados!$A$2:$ZZ$393, 67, MATCH($B$2, resultados!$A$1:$ZZ$1, 0))</f>
        <v/>
      </c>
      <c r="C73">
        <f>INDEX(resultados!$A$2:$ZZ$393, 67, MATCH($B$3, resultados!$A$1:$ZZ$1, 0))</f>
        <v/>
      </c>
    </row>
    <row r="74">
      <c r="A74">
        <f>INDEX(resultados!$A$2:$ZZ$393, 68, MATCH($B$1, resultados!$A$1:$ZZ$1, 0))</f>
        <v/>
      </c>
      <c r="B74">
        <f>INDEX(resultados!$A$2:$ZZ$393, 68, MATCH($B$2, resultados!$A$1:$ZZ$1, 0))</f>
        <v/>
      </c>
      <c r="C74">
        <f>INDEX(resultados!$A$2:$ZZ$393, 68, MATCH($B$3, resultados!$A$1:$ZZ$1, 0))</f>
        <v/>
      </c>
    </row>
    <row r="75">
      <c r="A75">
        <f>INDEX(resultados!$A$2:$ZZ$393, 69, MATCH($B$1, resultados!$A$1:$ZZ$1, 0))</f>
        <v/>
      </c>
      <c r="B75">
        <f>INDEX(resultados!$A$2:$ZZ$393, 69, MATCH($B$2, resultados!$A$1:$ZZ$1, 0))</f>
        <v/>
      </c>
      <c r="C75">
        <f>INDEX(resultados!$A$2:$ZZ$393, 69, MATCH($B$3, resultados!$A$1:$ZZ$1, 0))</f>
        <v/>
      </c>
    </row>
    <row r="76">
      <c r="A76">
        <f>INDEX(resultados!$A$2:$ZZ$393, 70, MATCH($B$1, resultados!$A$1:$ZZ$1, 0))</f>
        <v/>
      </c>
      <c r="B76">
        <f>INDEX(resultados!$A$2:$ZZ$393, 70, MATCH($B$2, resultados!$A$1:$ZZ$1, 0))</f>
        <v/>
      </c>
      <c r="C76">
        <f>INDEX(resultados!$A$2:$ZZ$393, 70, MATCH($B$3, resultados!$A$1:$ZZ$1, 0))</f>
        <v/>
      </c>
    </row>
    <row r="77">
      <c r="A77">
        <f>INDEX(resultados!$A$2:$ZZ$393, 71, MATCH($B$1, resultados!$A$1:$ZZ$1, 0))</f>
        <v/>
      </c>
      <c r="B77">
        <f>INDEX(resultados!$A$2:$ZZ$393, 71, MATCH($B$2, resultados!$A$1:$ZZ$1, 0))</f>
        <v/>
      </c>
      <c r="C77">
        <f>INDEX(resultados!$A$2:$ZZ$393, 71, MATCH($B$3, resultados!$A$1:$ZZ$1, 0))</f>
        <v/>
      </c>
    </row>
    <row r="78">
      <c r="A78">
        <f>INDEX(resultados!$A$2:$ZZ$393, 72, MATCH($B$1, resultados!$A$1:$ZZ$1, 0))</f>
        <v/>
      </c>
      <c r="B78">
        <f>INDEX(resultados!$A$2:$ZZ$393, 72, MATCH($B$2, resultados!$A$1:$ZZ$1, 0))</f>
        <v/>
      </c>
      <c r="C78">
        <f>INDEX(resultados!$A$2:$ZZ$393, 72, MATCH($B$3, resultados!$A$1:$ZZ$1, 0))</f>
        <v/>
      </c>
    </row>
    <row r="79">
      <c r="A79">
        <f>INDEX(resultados!$A$2:$ZZ$393, 73, MATCH($B$1, resultados!$A$1:$ZZ$1, 0))</f>
        <v/>
      </c>
      <c r="B79">
        <f>INDEX(resultados!$A$2:$ZZ$393, 73, MATCH($B$2, resultados!$A$1:$ZZ$1, 0))</f>
        <v/>
      </c>
      <c r="C79">
        <f>INDEX(resultados!$A$2:$ZZ$393, 73, MATCH($B$3, resultados!$A$1:$ZZ$1, 0))</f>
        <v/>
      </c>
    </row>
    <row r="80">
      <c r="A80">
        <f>INDEX(resultados!$A$2:$ZZ$393, 74, MATCH($B$1, resultados!$A$1:$ZZ$1, 0))</f>
        <v/>
      </c>
      <c r="B80">
        <f>INDEX(resultados!$A$2:$ZZ$393, 74, MATCH($B$2, resultados!$A$1:$ZZ$1, 0))</f>
        <v/>
      </c>
      <c r="C80">
        <f>INDEX(resultados!$A$2:$ZZ$393, 74, MATCH($B$3, resultados!$A$1:$ZZ$1, 0))</f>
        <v/>
      </c>
    </row>
    <row r="81">
      <c r="A81">
        <f>INDEX(resultados!$A$2:$ZZ$393, 75, MATCH($B$1, resultados!$A$1:$ZZ$1, 0))</f>
        <v/>
      </c>
      <c r="B81">
        <f>INDEX(resultados!$A$2:$ZZ$393, 75, MATCH($B$2, resultados!$A$1:$ZZ$1, 0))</f>
        <v/>
      </c>
      <c r="C81">
        <f>INDEX(resultados!$A$2:$ZZ$393, 75, MATCH($B$3, resultados!$A$1:$ZZ$1, 0))</f>
        <v/>
      </c>
    </row>
    <row r="82">
      <c r="A82">
        <f>INDEX(resultados!$A$2:$ZZ$393, 76, MATCH($B$1, resultados!$A$1:$ZZ$1, 0))</f>
        <v/>
      </c>
      <c r="B82">
        <f>INDEX(resultados!$A$2:$ZZ$393, 76, MATCH($B$2, resultados!$A$1:$ZZ$1, 0))</f>
        <v/>
      </c>
      <c r="C82">
        <f>INDEX(resultados!$A$2:$ZZ$393, 76, MATCH($B$3, resultados!$A$1:$ZZ$1, 0))</f>
        <v/>
      </c>
    </row>
    <row r="83">
      <c r="A83">
        <f>INDEX(resultados!$A$2:$ZZ$393, 77, MATCH($B$1, resultados!$A$1:$ZZ$1, 0))</f>
        <v/>
      </c>
      <c r="B83">
        <f>INDEX(resultados!$A$2:$ZZ$393, 77, MATCH($B$2, resultados!$A$1:$ZZ$1, 0))</f>
        <v/>
      </c>
      <c r="C83">
        <f>INDEX(resultados!$A$2:$ZZ$393, 77, MATCH($B$3, resultados!$A$1:$ZZ$1, 0))</f>
        <v/>
      </c>
    </row>
    <row r="84">
      <c r="A84">
        <f>INDEX(resultados!$A$2:$ZZ$393, 78, MATCH($B$1, resultados!$A$1:$ZZ$1, 0))</f>
        <v/>
      </c>
      <c r="B84">
        <f>INDEX(resultados!$A$2:$ZZ$393, 78, MATCH($B$2, resultados!$A$1:$ZZ$1, 0))</f>
        <v/>
      </c>
      <c r="C84">
        <f>INDEX(resultados!$A$2:$ZZ$393, 78, MATCH($B$3, resultados!$A$1:$ZZ$1, 0))</f>
        <v/>
      </c>
    </row>
    <row r="85">
      <c r="A85">
        <f>INDEX(resultados!$A$2:$ZZ$393, 79, MATCH($B$1, resultados!$A$1:$ZZ$1, 0))</f>
        <v/>
      </c>
      <c r="B85">
        <f>INDEX(resultados!$A$2:$ZZ$393, 79, MATCH($B$2, resultados!$A$1:$ZZ$1, 0))</f>
        <v/>
      </c>
      <c r="C85">
        <f>INDEX(resultados!$A$2:$ZZ$393, 79, MATCH($B$3, resultados!$A$1:$ZZ$1, 0))</f>
        <v/>
      </c>
    </row>
    <row r="86">
      <c r="A86">
        <f>INDEX(resultados!$A$2:$ZZ$393, 80, MATCH($B$1, resultados!$A$1:$ZZ$1, 0))</f>
        <v/>
      </c>
      <c r="B86">
        <f>INDEX(resultados!$A$2:$ZZ$393, 80, MATCH($B$2, resultados!$A$1:$ZZ$1, 0))</f>
        <v/>
      </c>
      <c r="C86">
        <f>INDEX(resultados!$A$2:$ZZ$393, 80, MATCH($B$3, resultados!$A$1:$ZZ$1, 0))</f>
        <v/>
      </c>
    </row>
    <row r="87">
      <c r="A87">
        <f>INDEX(resultados!$A$2:$ZZ$393, 81, MATCH($B$1, resultados!$A$1:$ZZ$1, 0))</f>
        <v/>
      </c>
      <c r="B87">
        <f>INDEX(resultados!$A$2:$ZZ$393, 81, MATCH($B$2, resultados!$A$1:$ZZ$1, 0))</f>
        <v/>
      </c>
      <c r="C87">
        <f>INDEX(resultados!$A$2:$ZZ$393, 81, MATCH($B$3, resultados!$A$1:$ZZ$1, 0))</f>
        <v/>
      </c>
    </row>
    <row r="88">
      <c r="A88">
        <f>INDEX(resultados!$A$2:$ZZ$393, 82, MATCH($B$1, resultados!$A$1:$ZZ$1, 0))</f>
        <v/>
      </c>
      <c r="B88">
        <f>INDEX(resultados!$A$2:$ZZ$393, 82, MATCH($B$2, resultados!$A$1:$ZZ$1, 0))</f>
        <v/>
      </c>
      <c r="C88">
        <f>INDEX(resultados!$A$2:$ZZ$393, 82, MATCH($B$3, resultados!$A$1:$ZZ$1, 0))</f>
        <v/>
      </c>
    </row>
    <row r="89">
      <c r="A89">
        <f>INDEX(resultados!$A$2:$ZZ$393, 83, MATCH($B$1, resultados!$A$1:$ZZ$1, 0))</f>
        <v/>
      </c>
      <c r="B89">
        <f>INDEX(resultados!$A$2:$ZZ$393, 83, MATCH($B$2, resultados!$A$1:$ZZ$1, 0))</f>
        <v/>
      </c>
      <c r="C89">
        <f>INDEX(resultados!$A$2:$ZZ$393, 83, MATCH($B$3, resultados!$A$1:$ZZ$1, 0))</f>
        <v/>
      </c>
    </row>
    <row r="90">
      <c r="A90">
        <f>INDEX(resultados!$A$2:$ZZ$393, 84, MATCH($B$1, resultados!$A$1:$ZZ$1, 0))</f>
        <v/>
      </c>
      <c r="B90">
        <f>INDEX(resultados!$A$2:$ZZ$393, 84, MATCH($B$2, resultados!$A$1:$ZZ$1, 0))</f>
        <v/>
      </c>
      <c r="C90">
        <f>INDEX(resultados!$A$2:$ZZ$393, 84, MATCH($B$3, resultados!$A$1:$ZZ$1, 0))</f>
        <v/>
      </c>
    </row>
    <row r="91">
      <c r="A91">
        <f>INDEX(resultados!$A$2:$ZZ$393, 85, MATCH($B$1, resultados!$A$1:$ZZ$1, 0))</f>
        <v/>
      </c>
      <c r="B91">
        <f>INDEX(resultados!$A$2:$ZZ$393, 85, MATCH($B$2, resultados!$A$1:$ZZ$1, 0))</f>
        <v/>
      </c>
      <c r="C91">
        <f>INDEX(resultados!$A$2:$ZZ$393, 85, MATCH($B$3, resultados!$A$1:$ZZ$1, 0))</f>
        <v/>
      </c>
    </row>
    <row r="92">
      <c r="A92">
        <f>INDEX(resultados!$A$2:$ZZ$393, 86, MATCH($B$1, resultados!$A$1:$ZZ$1, 0))</f>
        <v/>
      </c>
      <c r="B92">
        <f>INDEX(resultados!$A$2:$ZZ$393, 86, MATCH($B$2, resultados!$A$1:$ZZ$1, 0))</f>
        <v/>
      </c>
      <c r="C92">
        <f>INDEX(resultados!$A$2:$ZZ$393, 86, MATCH($B$3, resultados!$A$1:$ZZ$1, 0))</f>
        <v/>
      </c>
    </row>
    <row r="93">
      <c r="A93">
        <f>INDEX(resultados!$A$2:$ZZ$393, 87, MATCH($B$1, resultados!$A$1:$ZZ$1, 0))</f>
        <v/>
      </c>
      <c r="B93">
        <f>INDEX(resultados!$A$2:$ZZ$393, 87, MATCH($B$2, resultados!$A$1:$ZZ$1, 0))</f>
        <v/>
      </c>
      <c r="C93">
        <f>INDEX(resultados!$A$2:$ZZ$393, 87, MATCH($B$3, resultados!$A$1:$ZZ$1, 0))</f>
        <v/>
      </c>
    </row>
    <row r="94">
      <c r="A94">
        <f>INDEX(resultados!$A$2:$ZZ$393, 88, MATCH($B$1, resultados!$A$1:$ZZ$1, 0))</f>
        <v/>
      </c>
      <c r="B94">
        <f>INDEX(resultados!$A$2:$ZZ$393, 88, MATCH($B$2, resultados!$A$1:$ZZ$1, 0))</f>
        <v/>
      </c>
      <c r="C94">
        <f>INDEX(resultados!$A$2:$ZZ$393, 88, MATCH($B$3, resultados!$A$1:$ZZ$1, 0))</f>
        <v/>
      </c>
    </row>
    <row r="95">
      <c r="A95">
        <f>INDEX(resultados!$A$2:$ZZ$393, 89, MATCH($B$1, resultados!$A$1:$ZZ$1, 0))</f>
        <v/>
      </c>
      <c r="B95">
        <f>INDEX(resultados!$A$2:$ZZ$393, 89, MATCH($B$2, resultados!$A$1:$ZZ$1, 0))</f>
        <v/>
      </c>
      <c r="C95">
        <f>INDEX(resultados!$A$2:$ZZ$393, 89, MATCH($B$3, resultados!$A$1:$ZZ$1, 0))</f>
        <v/>
      </c>
    </row>
    <row r="96">
      <c r="A96">
        <f>INDEX(resultados!$A$2:$ZZ$393, 90, MATCH($B$1, resultados!$A$1:$ZZ$1, 0))</f>
        <v/>
      </c>
      <c r="B96">
        <f>INDEX(resultados!$A$2:$ZZ$393, 90, MATCH($B$2, resultados!$A$1:$ZZ$1, 0))</f>
        <v/>
      </c>
      <c r="C96">
        <f>INDEX(resultados!$A$2:$ZZ$393, 90, MATCH($B$3, resultados!$A$1:$ZZ$1, 0))</f>
        <v/>
      </c>
    </row>
    <row r="97">
      <c r="A97">
        <f>INDEX(resultados!$A$2:$ZZ$393, 91, MATCH($B$1, resultados!$A$1:$ZZ$1, 0))</f>
        <v/>
      </c>
      <c r="B97">
        <f>INDEX(resultados!$A$2:$ZZ$393, 91, MATCH($B$2, resultados!$A$1:$ZZ$1, 0))</f>
        <v/>
      </c>
      <c r="C97">
        <f>INDEX(resultados!$A$2:$ZZ$393, 91, MATCH($B$3, resultados!$A$1:$ZZ$1, 0))</f>
        <v/>
      </c>
    </row>
    <row r="98">
      <c r="A98">
        <f>INDEX(resultados!$A$2:$ZZ$393, 92, MATCH($B$1, resultados!$A$1:$ZZ$1, 0))</f>
        <v/>
      </c>
      <c r="B98">
        <f>INDEX(resultados!$A$2:$ZZ$393, 92, MATCH($B$2, resultados!$A$1:$ZZ$1, 0))</f>
        <v/>
      </c>
      <c r="C98">
        <f>INDEX(resultados!$A$2:$ZZ$393, 92, MATCH($B$3, resultados!$A$1:$ZZ$1, 0))</f>
        <v/>
      </c>
    </row>
    <row r="99">
      <c r="A99">
        <f>INDEX(resultados!$A$2:$ZZ$393, 93, MATCH($B$1, resultados!$A$1:$ZZ$1, 0))</f>
        <v/>
      </c>
      <c r="B99">
        <f>INDEX(resultados!$A$2:$ZZ$393, 93, MATCH($B$2, resultados!$A$1:$ZZ$1, 0))</f>
        <v/>
      </c>
      <c r="C99">
        <f>INDEX(resultados!$A$2:$ZZ$393, 93, MATCH($B$3, resultados!$A$1:$ZZ$1, 0))</f>
        <v/>
      </c>
    </row>
    <row r="100">
      <c r="A100">
        <f>INDEX(resultados!$A$2:$ZZ$393, 94, MATCH($B$1, resultados!$A$1:$ZZ$1, 0))</f>
        <v/>
      </c>
      <c r="B100">
        <f>INDEX(resultados!$A$2:$ZZ$393, 94, MATCH($B$2, resultados!$A$1:$ZZ$1, 0))</f>
        <v/>
      </c>
      <c r="C100">
        <f>INDEX(resultados!$A$2:$ZZ$393, 94, MATCH($B$3, resultados!$A$1:$ZZ$1, 0))</f>
        <v/>
      </c>
    </row>
    <row r="101">
      <c r="A101">
        <f>INDEX(resultados!$A$2:$ZZ$393, 95, MATCH($B$1, resultados!$A$1:$ZZ$1, 0))</f>
        <v/>
      </c>
      <c r="B101">
        <f>INDEX(resultados!$A$2:$ZZ$393, 95, MATCH($B$2, resultados!$A$1:$ZZ$1, 0))</f>
        <v/>
      </c>
      <c r="C101">
        <f>INDEX(resultados!$A$2:$ZZ$393, 95, MATCH($B$3, resultados!$A$1:$ZZ$1, 0))</f>
        <v/>
      </c>
    </row>
    <row r="102">
      <c r="A102">
        <f>INDEX(resultados!$A$2:$ZZ$393, 96, MATCH($B$1, resultados!$A$1:$ZZ$1, 0))</f>
        <v/>
      </c>
      <c r="B102">
        <f>INDEX(resultados!$A$2:$ZZ$393, 96, MATCH($B$2, resultados!$A$1:$ZZ$1, 0))</f>
        <v/>
      </c>
      <c r="C102">
        <f>INDEX(resultados!$A$2:$ZZ$393, 96, MATCH($B$3, resultados!$A$1:$ZZ$1, 0))</f>
        <v/>
      </c>
    </row>
    <row r="103">
      <c r="A103">
        <f>INDEX(resultados!$A$2:$ZZ$393, 97, MATCH($B$1, resultados!$A$1:$ZZ$1, 0))</f>
        <v/>
      </c>
      <c r="B103">
        <f>INDEX(resultados!$A$2:$ZZ$393, 97, MATCH($B$2, resultados!$A$1:$ZZ$1, 0))</f>
        <v/>
      </c>
      <c r="C103">
        <f>INDEX(resultados!$A$2:$ZZ$393, 97, MATCH($B$3, resultados!$A$1:$ZZ$1, 0))</f>
        <v/>
      </c>
    </row>
    <row r="104">
      <c r="A104">
        <f>INDEX(resultados!$A$2:$ZZ$393, 98, MATCH($B$1, resultados!$A$1:$ZZ$1, 0))</f>
        <v/>
      </c>
      <c r="B104">
        <f>INDEX(resultados!$A$2:$ZZ$393, 98, MATCH($B$2, resultados!$A$1:$ZZ$1, 0))</f>
        <v/>
      </c>
      <c r="C104">
        <f>INDEX(resultados!$A$2:$ZZ$393, 98, MATCH($B$3, resultados!$A$1:$ZZ$1, 0))</f>
        <v/>
      </c>
    </row>
    <row r="105">
      <c r="A105">
        <f>INDEX(resultados!$A$2:$ZZ$393, 99, MATCH($B$1, resultados!$A$1:$ZZ$1, 0))</f>
        <v/>
      </c>
      <c r="B105">
        <f>INDEX(resultados!$A$2:$ZZ$393, 99, MATCH($B$2, resultados!$A$1:$ZZ$1, 0))</f>
        <v/>
      </c>
      <c r="C105">
        <f>INDEX(resultados!$A$2:$ZZ$393, 99, MATCH($B$3, resultados!$A$1:$ZZ$1, 0))</f>
        <v/>
      </c>
    </row>
    <row r="106">
      <c r="A106">
        <f>INDEX(resultados!$A$2:$ZZ$393, 100, MATCH($B$1, resultados!$A$1:$ZZ$1, 0))</f>
        <v/>
      </c>
      <c r="B106">
        <f>INDEX(resultados!$A$2:$ZZ$393, 100, MATCH($B$2, resultados!$A$1:$ZZ$1, 0))</f>
        <v/>
      </c>
      <c r="C106">
        <f>INDEX(resultados!$A$2:$ZZ$393, 100, MATCH($B$3, resultados!$A$1:$ZZ$1, 0))</f>
        <v/>
      </c>
    </row>
    <row r="107">
      <c r="A107">
        <f>INDEX(resultados!$A$2:$ZZ$393, 101, MATCH($B$1, resultados!$A$1:$ZZ$1, 0))</f>
        <v/>
      </c>
      <c r="B107">
        <f>INDEX(resultados!$A$2:$ZZ$393, 101, MATCH($B$2, resultados!$A$1:$ZZ$1, 0))</f>
        <v/>
      </c>
      <c r="C107">
        <f>INDEX(resultados!$A$2:$ZZ$393, 101, MATCH($B$3, resultados!$A$1:$ZZ$1, 0))</f>
        <v/>
      </c>
    </row>
    <row r="108">
      <c r="A108">
        <f>INDEX(resultados!$A$2:$ZZ$393, 102, MATCH($B$1, resultados!$A$1:$ZZ$1, 0))</f>
        <v/>
      </c>
      <c r="B108">
        <f>INDEX(resultados!$A$2:$ZZ$393, 102, MATCH($B$2, resultados!$A$1:$ZZ$1, 0))</f>
        <v/>
      </c>
      <c r="C108">
        <f>INDEX(resultados!$A$2:$ZZ$393, 102, MATCH($B$3, resultados!$A$1:$ZZ$1, 0))</f>
        <v/>
      </c>
    </row>
    <row r="109">
      <c r="A109">
        <f>INDEX(resultados!$A$2:$ZZ$393, 103, MATCH($B$1, resultados!$A$1:$ZZ$1, 0))</f>
        <v/>
      </c>
      <c r="B109">
        <f>INDEX(resultados!$A$2:$ZZ$393, 103, MATCH($B$2, resultados!$A$1:$ZZ$1, 0))</f>
        <v/>
      </c>
      <c r="C109">
        <f>INDEX(resultados!$A$2:$ZZ$393, 103, MATCH($B$3, resultados!$A$1:$ZZ$1, 0))</f>
        <v/>
      </c>
    </row>
    <row r="110">
      <c r="A110">
        <f>INDEX(resultados!$A$2:$ZZ$393, 104, MATCH($B$1, resultados!$A$1:$ZZ$1, 0))</f>
        <v/>
      </c>
      <c r="B110">
        <f>INDEX(resultados!$A$2:$ZZ$393, 104, MATCH($B$2, resultados!$A$1:$ZZ$1, 0))</f>
        <v/>
      </c>
      <c r="C110">
        <f>INDEX(resultados!$A$2:$ZZ$393, 104, MATCH($B$3, resultados!$A$1:$ZZ$1, 0))</f>
        <v/>
      </c>
    </row>
    <row r="111">
      <c r="A111">
        <f>INDEX(resultados!$A$2:$ZZ$393, 105, MATCH($B$1, resultados!$A$1:$ZZ$1, 0))</f>
        <v/>
      </c>
      <c r="B111">
        <f>INDEX(resultados!$A$2:$ZZ$393, 105, MATCH($B$2, resultados!$A$1:$ZZ$1, 0))</f>
        <v/>
      </c>
      <c r="C111">
        <f>INDEX(resultados!$A$2:$ZZ$393, 105, MATCH($B$3, resultados!$A$1:$ZZ$1, 0))</f>
        <v/>
      </c>
    </row>
    <row r="112">
      <c r="A112">
        <f>INDEX(resultados!$A$2:$ZZ$393, 106, MATCH($B$1, resultados!$A$1:$ZZ$1, 0))</f>
        <v/>
      </c>
      <c r="B112">
        <f>INDEX(resultados!$A$2:$ZZ$393, 106, MATCH($B$2, resultados!$A$1:$ZZ$1, 0))</f>
        <v/>
      </c>
      <c r="C112">
        <f>INDEX(resultados!$A$2:$ZZ$393, 106, MATCH($B$3, resultados!$A$1:$ZZ$1, 0))</f>
        <v/>
      </c>
    </row>
    <row r="113">
      <c r="A113">
        <f>INDEX(resultados!$A$2:$ZZ$393, 107, MATCH($B$1, resultados!$A$1:$ZZ$1, 0))</f>
        <v/>
      </c>
      <c r="B113">
        <f>INDEX(resultados!$A$2:$ZZ$393, 107, MATCH($B$2, resultados!$A$1:$ZZ$1, 0))</f>
        <v/>
      </c>
      <c r="C113">
        <f>INDEX(resultados!$A$2:$ZZ$393, 107, MATCH($B$3, resultados!$A$1:$ZZ$1, 0))</f>
        <v/>
      </c>
    </row>
    <row r="114">
      <c r="A114">
        <f>INDEX(resultados!$A$2:$ZZ$393, 108, MATCH($B$1, resultados!$A$1:$ZZ$1, 0))</f>
        <v/>
      </c>
      <c r="B114">
        <f>INDEX(resultados!$A$2:$ZZ$393, 108, MATCH($B$2, resultados!$A$1:$ZZ$1, 0))</f>
        <v/>
      </c>
      <c r="C114">
        <f>INDEX(resultados!$A$2:$ZZ$393, 108, MATCH($B$3, resultados!$A$1:$ZZ$1, 0))</f>
        <v/>
      </c>
    </row>
    <row r="115">
      <c r="A115">
        <f>INDEX(resultados!$A$2:$ZZ$393, 109, MATCH($B$1, resultados!$A$1:$ZZ$1, 0))</f>
        <v/>
      </c>
      <c r="B115">
        <f>INDEX(resultados!$A$2:$ZZ$393, 109, MATCH($B$2, resultados!$A$1:$ZZ$1, 0))</f>
        <v/>
      </c>
      <c r="C115">
        <f>INDEX(resultados!$A$2:$ZZ$393, 109, MATCH($B$3, resultados!$A$1:$ZZ$1, 0))</f>
        <v/>
      </c>
    </row>
    <row r="116">
      <c r="A116">
        <f>INDEX(resultados!$A$2:$ZZ$393, 110, MATCH($B$1, resultados!$A$1:$ZZ$1, 0))</f>
        <v/>
      </c>
      <c r="B116">
        <f>INDEX(resultados!$A$2:$ZZ$393, 110, MATCH($B$2, resultados!$A$1:$ZZ$1, 0))</f>
        <v/>
      </c>
      <c r="C116">
        <f>INDEX(resultados!$A$2:$ZZ$393, 110, MATCH($B$3, resultados!$A$1:$ZZ$1, 0))</f>
        <v/>
      </c>
    </row>
    <row r="117">
      <c r="A117">
        <f>INDEX(resultados!$A$2:$ZZ$393, 111, MATCH($B$1, resultados!$A$1:$ZZ$1, 0))</f>
        <v/>
      </c>
      <c r="B117">
        <f>INDEX(resultados!$A$2:$ZZ$393, 111, MATCH($B$2, resultados!$A$1:$ZZ$1, 0))</f>
        <v/>
      </c>
      <c r="C117">
        <f>INDEX(resultados!$A$2:$ZZ$393, 111, MATCH($B$3, resultados!$A$1:$ZZ$1, 0))</f>
        <v/>
      </c>
    </row>
    <row r="118">
      <c r="A118">
        <f>INDEX(resultados!$A$2:$ZZ$393, 112, MATCH($B$1, resultados!$A$1:$ZZ$1, 0))</f>
        <v/>
      </c>
      <c r="B118">
        <f>INDEX(resultados!$A$2:$ZZ$393, 112, MATCH($B$2, resultados!$A$1:$ZZ$1, 0))</f>
        <v/>
      </c>
      <c r="C118">
        <f>INDEX(resultados!$A$2:$ZZ$393, 112, MATCH($B$3, resultados!$A$1:$ZZ$1, 0))</f>
        <v/>
      </c>
    </row>
    <row r="119">
      <c r="A119">
        <f>INDEX(resultados!$A$2:$ZZ$393, 113, MATCH($B$1, resultados!$A$1:$ZZ$1, 0))</f>
        <v/>
      </c>
      <c r="B119">
        <f>INDEX(resultados!$A$2:$ZZ$393, 113, MATCH($B$2, resultados!$A$1:$ZZ$1, 0))</f>
        <v/>
      </c>
      <c r="C119">
        <f>INDEX(resultados!$A$2:$ZZ$393, 113, MATCH($B$3, resultados!$A$1:$ZZ$1, 0))</f>
        <v/>
      </c>
    </row>
    <row r="120">
      <c r="A120">
        <f>INDEX(resultados!$A$2:$ZZ$393, 114, MATCH($B$1, resultados!$A$1:$ZZ$1, 0))</f>
        <v/>
      </c>
      <c r="B120">
        <f>INDEX(resultados!$A$2:$ZZ$393, 114, MATCH($B$2, resultados!$A$1:$ZZ$1, 0))</f>
        <v/>
      </c>
      <c r="C120">
        <f>INDEX(resultados!$A$2:$ZZ$393, 114, MATCH($B$3, resultados!$A$1:$ZZ$1, 0))</f>
        <v/>
      </c>
    </row>
    <row r="121">
      <c r="A121">
        <f>INDEX(resultados!$A$2:$ZZ$393, 115, MATCH($B$1, resultados!$A$1:$ZZ$1, 0))</f>
        <v/>
      </c>
      <c r="B121">
        <f>INDEX(resultados!$A$2:$ZZ$393, 115, MATCH($B$2, resultados!$A$1:$ZZ$1, 0))</f>
        <v/>
      </c>
      <c r="C121">
        <f>INDEX(resultados!$A$2:$ZZ$393, 115, MATCH($B$3, resultados!$A$1:$ZZ$1, 0))</f>
        <v/>
      </c>
    </row>
    <row r="122">
      <c r="A122">
        <f>INDEX(resultados!$A$2:$ZZ$393, 116, MATCH($B$1, resultados!$A$1:$ZZ$1, 0))</f>
        <v/>
      </c>
      <c r="B122">
        <f>INDEX(resultados!$A$2:$ZZ$393, 116, MATCH($B$2, resultados!$A$1:$ZZ$1, 0))</f>
        <v/>
      </c>
      <c r="C122">
        <f>INDEX(resultados!$A$2:$ZZ$393, 116, MATCH($B$3, resultados!$A$1:$ZZ$1, 0))</f>
        <v/>
      </c>
    </row>
    <row r="123">
      <c r="A123">
        <f>INDEX(resultados!$A$2:$ZZ$393, 117, MATCH($B$1, resultados!$A$1:$ZZ$1, 0))</f>
        <v/>
      </c>
      <c r="B123">
        <f>INDEX(resultados!$A$2:$ZZ$393, 117, MATCH($B$2, resultados!$A$1:$ZZ$1, 0))</f>
        <v/>
      </c>
      <c r="C123">
        <f>INDEX(resultados!$A$2:$ZZ$393, 117, MATCH($B$3, resultados!$A$1:$ZZ$1, 0))</f>
        <v/>
      </c>
    </row>
    <row r="124">
      <c r="A124">
        <f>INDEX(resultados!$A$2:$ZZ$393, 118, MATCH($B$1, resultados!$A$1:$ZZ$1, 0))</f>
        <v/>
      </c>
      <c r="B124">
        <f>INDEX(resultados!$A$2:$ZZ$393, 118, MATCH($B$2, resultados!$A$1:$ZZ$1, 0))</f>
        <v/>
      </c>
      <c r="C124">
        <f>INDEX(resultados!$A$2:$ZZ$393, 118, MATCH($B$3, resultados!$A$1:$ZZ$1, 0))</f>
        <v/>
      </c>
    </row>
    <row r="125">
      <c r="A125">
        <f>INDEX(resultados!$A$2:$ZZ$393, 119, MATCH($B$1, resultados!$A$1:$ZZ$1, 0))</f>
        <v/>
      </c>
      <c r="B125">
        <f>INDEX(resultados!$A$2:$ZZ$393, 119, MATCH($B$2, resultados!$A$1:$ZZ$1, 0))</f>
        <v/>
      </c>
      <c r="C125">
        <f>INDEX(resultados!$A$2:$ZZ$393, 119, MATCH($B$3, resultados!$A$1:$ZZ$1, 0))</f>
        <v/>
      </c>
    </row>
    <row r="126">
      <c r="A126">
        <f>INDEX(resultados!$A$2:$ZZ$393, 120, MATCH($B$1, resultados!$A$1:$ZZ$1, 0))</f>
        <v/>
      </c>
      <c r="B126">
        <f>INDEX(resultados!$A$2:$ZZ$393, 120, MATCH($B$2, resultados!$A$1:$ZZ$1, 0))</f>
        <v/>
      </c>
      <c r="C126">
        <f>INDEX(resultados!$A$2:$ZZ$393, 120, MATCH($B$3, resultados!$A$1:$ZZ$1, 0))</f>
        <v/>
      </c>
    </row>
    <row r="127">
      <c r="A127">
        <f>INDEX(resultados!$A$2:$ZZ$393, 121, MATCH($B$1, resultados!$A$1:$ZZ$1, 0))</f>
        <v/>
      </c>
      <c r="B127">
        <f>INDEX(resultados!$A$2:$ZZ$393, 121, MATCH($B$2, resultados!$A$1:$ZZ$1, 0))</f>
        <v/>
      </c>
      <c r="C127">
        <f>INDEX(resultados!$A$2:$ZZ$393, 121, MATCH($B$3, resultados!$A$1:$ZZ$1, 0))</f>
        <v/>
      </c>
    </row>
    <row r="128">
      <c r="A128">
        <f>INDEX(resultados!$A$2:$ZZ$393, 122, MATCH($B$1, resultados!$A$1:$ZZ$1, 0))</f>
        <v/>
      </c>
      <c r="B128">
        <f>INDEX(resultados!$A$2:$ZZ$393, 122, MATCH($B$2, resultados!$A$1:$ZZ$1, 0))</f>
        <v/>
      </c>
      <c r="C128">
        <f>INDEX(resultados!$A$2:$ZZ$393, 122, MATCH($B$3, resultados!$A$1:$ZZ$1, 0))</f>
        <v/>
      </c>
    </row>
    <row r="129">
      <c r="A129">
        <f>INDEX(resultados!$A$2:$ZZ$393, 123, MATCH($B$1, resultados!$A$1:$ZZ$1, 0))</f>
        <v/>
      </c>
      <c r="B129">
        <f>INDEX(resultados!$A$2:$ZZ$393, 123, MATCH($B$2, resultados!$A$1:$ZZ$1, 0))</f>
        <v/>
      </c>
      <c r="C129">
        <f>INDEX(resultados!$A$2:$ZZ$393, 123, MATCH($B$3, resultados!$A$1:$ZZ$1, 0))</f>
        <v/>
      </c>
    </row>
    <row r="130">
      <c r="A130">
        <f>INDEX(resultados!$A$2:$ZZ$393, 124, MATCH($B$1, resultados!$A$1:$ZZ$1, 0))</f>
        <v/>
      </c>
      <c r="B130">
        <f>INDEX(resultados!$A$2:$ZZ$393, 124, MATCH($B$2, resultados!$A$1:$ZZ$1, 0))</f>
        <v/>
      </c>
      <c r="C130">
        <f>INDEX(resultados!$A$2:$ZZ$393, 124, MATCH($B$3, resultados!$A$1:$ZZ$1, 0))</f>
        <v/>
      </c>
    </row>
    <row r="131">
      <c r="A131">
        <f>INDEX(resultados!$A$2:$ZZ$393, 125, MATCH($B$1, resultados!$A$1:$ZZ$1, 0))</f>
        <v/>
      </c>
      <c r="B131">
        <f>INDEX(resultados!$A$2:$ZZ$393, 125, MATCH($B$2, resultados!$A$1:$ZZ$1, 0))</f>
        <v/>
      </c>
      <c r="C131">
        <f>INDEX(resultados!$A$2:$ZZ$393, 125, MATCH($B$3, resultados!$A$1:$ZZ$1, 0))</f>
        <v/>
      </c>
    </row>
    <row r="132">
      <c r="A132">
        <f>INDEX(resultados!$A$2:$ZZ$393, 126, MATCH($B$1, resultados!$A$1:$ZZ$1, 0))</f>
        <v/>
      </c>
      <c r="B132">
        <f>INDEX(resultados!$A$2:$ZZ$393, 126, MATCH($B$2, resultados!$A$1:$ZZ$1, 0))</f>
        <v/>
      </c>
      <c r="C132">
        <f>INDEX(resultados!$A$2:$ZZ$393, 126, MATCH($B$3, resultados!$A$1:$ZZ$1, 0))</f>
        <v/>
      </c>
    </row>
    <row r="133">
      <c r="A133">
        <f>INDEX(resultados!$A$2:$ZZ$393, 127, MATCH($B$1, resultados!$A$1:$ZZ$1, 0))</f>
        <v/>
      </c>
      <c r="B133">
        <f>INDEX(resultados!$A$2:$ZZ$393, 127, MATCH($B$2, resultados!$A$1:$ZZ$1, 0))</f>
        <v/>
      </c>
      <c r="C133">
        <f>INDEX(resultados!$A$2:$ZZ$393, 127, MATCH($B$3, resultados!$A$1:$ZZ$1, 0))</f>
        <v/>
      </c>
    </row>
    <row r="134">
      <c r="A134">
        <f>INDEX(resultados!$A$2:$ZZ$393, 128, MATCH($B$1, resultados!$A$1:$ZZ$1, 0))</f>
        <v/>
      </c>
      <c r="B134">
        <f>INDEX(resultados!$A$2:$ZZ$393, 128, MATCH($B$2, resultados!$A$1:$ZZ$1, 0))</f>
        <v/>
      </c>
      <c r="C134">
        <f>INDEX(resultados!$A$2:$ZZ$393, 128, MATCH($B$3, resultados!$A$1:$ZZ$1, 0))</f>
        <v/>
      </c>
    </row>
    <row r="135">
      <c r="A135">
        <f>INDEX(resultados!$A$2:$ZZ$393, 129, MATCH($B$1, resultados!$A$1:$ZZ$1, 0))</f>
        <v/>
      </c>
      <c r="B135">
        <f>INDEX(resultados!$A$2:$ZZ$393, 129, MATCH($B$2, resultados!$A$1:$ZZ$1, 0))</f>
        <v/>
      </c>
      <c r="C135">
        <f>INDEX(resultados!$A$2:$ZZ$393, 129, MATCH($B$3, resultados!$A$1:$ZZ$1, 0))</f>
        <v/>
      </c>
    </row>
    <row r="136">
      <c r="A136">
        <f>INDEX(resultados!$A$2:$ZZ$393, 130, MATCH($B$1, resultados!$A$1:$ZZ$1, 0))</f>
        <v/>
      </c>
      <c r="B136">
        <f>INDEX(resultados!$A$2:$ZZ$393, 130, MATCH($B$2, resultados!$A$1:$ZZ$1, 0))</f>
        <v/>
      </c>
      <c r="C136">
        <f>INDEX(resultados!$A$2:$ZZ$393, 130, MATCH($B$3, resultados!$A$1:$ZZ$1, 0))</f>
        <v/>
      </c>
    </row>
    <row r="137">
      <c r="A137">
        <f>INDEX(resultados!$A$2:$ZZ$393, 131, MATCH($B$1, resultados!$A$1:$ZZ$1, 0))</f>
        <v/>
      </c>
      <c r="B137">
        <f>INDEX(resultados!$A$2:$ZZ$393, 131, MATCH($B$2, resultados!$A$1:$ZZ$1, 0))</f>
        <v/>
      </c>
      <c r="C137">
        <f>INDEX(resultados!$A$2:$ZZ$393, 131, MATCH($B$3, resultados!$A$1:$ZZ$1, 0))</f>
        <v/>
      </c>
    </row>
    <row r="138">
      <c r="A138">
        <f>INDEX(resultados!$A$2:$ZZ$393, 132, MATCH($B$1, resultados!$A$1:$ZZ$1, 0))</f>
        <v/>
      </c>
      <c r="B138">
        <f>INDEX(resultados!$A$2:$ZZ$393, 132, MATCH($B$2, resultados!$A$1:$ZZ$1, 0))</f>
        <v/>
      </c>
      <c r="C138">
        <f>INDEX(resultados!$A$2:$ZZ$393, 132, MATCH($B$3, resultados!$A$1:$ZZ$1, 0))</f>
        <v/>
      </c>
    </row>
    <row r="139">
      <c r="A139">
        <f>INDEX(resultados!$A$2:$ZZ$393, 133, MATCH($B$1, resultados!$A$1:$ZZ$1, 0))</f>
        <v/>
      </c>
      <c r="B139">
        <f>INDEX(resultados!$A$2:$ZZ$393, 133, MATCH($B$2, resultados!$A$1:$ZZ$1, 0))</f>
        <v/>
      </c>
      <c r="C139">
        <f>INDEX(resultados!$A$2:$ZZ$393, 133, MATCH($B$3, resultados!$A$1:$ZZ$1, 0))</f>
        <v/>
      </c>
    </row>
    <row r="140">
      <c r="A140">
        <f>INDEX(resultados!$A$2:$ZZ$393, 134, MATCH($B$1, resultados!$A$1:$ZZ$1, 0))</f>
        <v/>
      </c>
      <c r="B140">
        <f>INDEX(resultados!$A$2:$ZZ$393, 134, MATCH($B$2, resultados!$A$1:$ZZ$1, 0))</f>
        <v/>
      </c>
      <c r="C140">
        <f>INDEX(resultados!$A$2:$ZZ$393, 134, MATCH($B$3, resultados!$A$1:$ZZ$1, 0))</f>
        <v/>
      </c>
    </row>
    <row r="141">
      <c r="A141">
        <f>INDEX(resultados!$A$2:$ZZ$393, 135, MATCH($B$1, resultados!$A$1:$ZZ$1, 0))</f>
        <v/>
      </c>
      <c r="B141">
        <f>INDEX(resultados!$A$2:$ZZ$393, 135, MATCH($B$2, resultados!$A$1:$ZZ$1, 0))</f>
        <v/>
      </c>
      <c r="C141">
        <f>INDEX(resultados!$A$2:$ZZ$393, 135, MATCH($B$3, resultados!$A$1:$ZZ$1, 0))</f>
        <v/>
      </c>
    </row>
    <row r="142">
      <c r="A142">
        <f>INDEX(resultados!$A$2:$ZZ$393, 136, MATCH($B$1, resultados!$A$1:$ZZ$1, 0))</f>
        <v/>
      </c>
      <c r="B142">
        <f>INDEX(resultados!$A$2:$ZZ$393, 136, MATCH($B$2, resultados!$A$1:$ZZ$1, 0))</f>
        <v/>
      </c>
      <c r="C142">
        <f>INDEX(resultados!$A$2:$ZZ$393, 136, MATCH($B$3, resultados!$A$1:$ZZ$1, 0))</f>
        <v/>
      </c>
    </row>
    <row r="143">
      <c r="A143">
        <f>INDEX(resultados!$A$2:$ZZ$393, 137, MATCH($B$1, resultados!$A$1:$ZZ$1, 0))</f>
        <v/>
      </c>
      <c r="B143">
        <f>INDEX(resultados!$A$2:$ZZ$393, 137, MATCH($B$2, resultados!$A$1:$ZZ$1, 0))</f>
        <v/>
      </c>
      <c r="C143">
        <f>INDEX(resultados!$A$2:$ZZ$393, 137, MATCH($B$3, resultados!$A$1:$ZZ$1, 0))</f>
        <v/>
      </c>
    </row>
    <row r="144">
      <c r="A144">
        <f>INDEX(resultados!$A$2:$ZZ$393, 138, MATCH($B$1, resultados!$A$1:$ZZ$1, 0))</f>
        <v/>
      </c>
      <c r="B144">
        <f>INDEX(resultados!$A$2:$ZZ$393, 138, MATCH($B$2, resultados!$A$1:$ZZ$1, 0))</f>
        <v/>
      </c>
      <c r="C144">
        <f>INDEX(resultados!$A$2:$ZZ$393, 138, MATCH($B$3, resultados!$A$1:$ZZ$1, 0))</f>
        <v/>
      </c>
    </row>
    <row r="145">
      <c r="A145">
        <f>INDEX(resultados!$A$2:$ZZ$393, 139, MATCH($B$1, resultados!$A$1:$ZZ$1, 0))</f>
        <v/>
      </c>
      <c r="B145">
        <f>INDEX(resultados!$A$2:$ZZ$393, 139, MATCH($B$2, resultados!$A$1:$ZZ$1, 0))</f>
        <v/>
      </c>
      <c r="C145">
        <f>INDEX(resultados!$A$2:$ZZ$393, 139, MATCH($B$3, resultados!$A$1:$ZZ$1, 0))</f>
        <v/>
      </c>
    </row>
    <row r="146">
      <c r="A146">
        <f>INDEX(resultados!$A$2:$ZZ$393, 140, MATCH($B$1, resultados!$A$1:$ZZ$1, 0))</f>
        <v/>
      </c>
      <c r="B146">
        <f>INDEX(resultados!$A$2:$ZZ$393, 140, MATCH($B$2, resultados!$A$1:$ZZ$1, 0))</f>
        <v/>
      </c>
      <c r="C146">
        <f>INDEX(resultados!$A$2:$ZZ$393, 140, MATCH($B$3, resultados!$A$1:$ZZ$1, 0))</f>
        <v/>
      </c>
    </row>
    <row r="147">
      <c r="A147">
        <f>INDEX(resultados!$A$2:$ZZ$393, 141, MATCH($B$1, resultados!$A$1:$ZZ$1, 0))</f>
        <v/>
      </c>
      <c r="B147">
        <f>INDEX(resultados!$A$2:$ZZ$393, 141, MATCH($B$2, resultados!$A$1:$ZZ$1, 0))</f>
        <v/>
      </c>
      <c r="C147">
        <f>INDEX(resultados!$A$2:$ZZ$393, 141, MATCH($B$3, resultados!$A$1:$ZZ$1, 0))</f>
        <v/>
      </c>
    </row>
    <row r="148">
      <c r="A148">
        <f>INDEX(resultados!$A$2:$ZZ$393, 142, MATCH($B$1, resultados!$A$1:$ZZ$1, 0))</f>
        <v/>
      </c>
      <c r="B148">
        <f>INDEX(resultados!$A$2:$ZZ$393, 142, MATCH($B$2, resultados!$A$1:$ZZ$1, 0))</f>
        <v/>
      </c>
      <c r="C148">
        <f>INDEX(resultados!$A$2:$ZZ$393, 142, MATCH($B$3, resultados!$A$1:$ZZ$1, 0))</f>
        <v/>
      </c>
    </row>
    <row r="149">
      <c r="A149">
        <f>INDEX(resultados!$A$2:$ZZ$393, 143, MATCH($B$1, resultados!$A$1:$ZZ$1, 0))</f>
        <v/>
      </c>
      <c r="B149">
        <f>INDEX(resultados!$A$2:$ZZ$393, 143, MATCH($B$2, resultados!$A$1:$ZZ$1, 0))</f>
        <v/>
      </c>
      <c r="C149">
        <f>INDEX(resultados!$A$2:$ZZ$393, 143, MATCH($B$3, resultados!$A$1:$ZZ$1, 0))</f>
        <v/>
      </c>
    </row>
    <row r="150">
      <c r="A150">
        <f>INDEX(resultados!$A$2:$ZZ$393, 144, MATCH($B$1, resultados!$A$1:$ZZ$1, 0))</f>
        <v/>
      </c>
      <c r="B150">
        <f>INDEX(resultados!$A$2:$ZZ$393, 144, MATCH($B$2, resultados!$A$1:$ZZ$1, 0))</f>
        <v/>
      </c>
      <c r="C150">
        <f>INDEX(resultados!$A$2:$ZZ$393, 144, MATCH($B$3, resultados!$A$1:$ZZ$1, 0))</f>
        <v/>
      </c>
    </row>
    <row r="151">
      <c r="A151">
        <f>INDEX(resultados!$A$2:$ZZ$393, 145, MATCH($B$1, resultados!$A$1:$ZZ$1, 0))</f>
        <v/>
      </c>
      <c r="B151">
        <f>INDEX(resultados!$A$2:$ZZ$393, 145, MATCH($B$2, resultados!$A$1:$ZZ$1, 0))</f>
        <v/>
      </c>
      <c r="C151">
        <f>INDEX(resultados!$A$2:$ZZ$393, 145, MATCH($B$3, resultados!$A$1:$ZZ$1, 0))</f>
        <v/>
      </c>
    </row>
    <row r="152">
      <c r="A152">
        <f>INDEX(resultados!$A$2:$ZZ$393, 146, MATCH($B$1, resultados!$A$1:$ZZ$1, 0))</f>
        <v/>
      </c>
      <c r="B152">
        <f>INDEX(resultados!$A$2:$ZZ$393, 146, MATCH($B$2, resultados!$A$1:$ZZ$1, 0))</f>
        <v/>
      </c>
      <c r="C152">
        <f>INDEX(resultados!$A$2:$ZZ$393, 146, MATCH($B$3, resultados!$A$1:$ZZ$1, 0))</f>
        <v/>
      </c>
    </row>
    <row r="153">
      <c r="A153">
        <f>INDEX(resultados!$A$2:$ZZ$393, 147, MATCH($B$1, resultados!$A$1:$ZZ$1, 0))</f>
        <v/>
      </c>
      <c r="B153">
        <f>INDEX(resultados!$A$2:$ZZ$393, 147, MATCH($B$2, resultados!$A$1:$ZZ$1, 0))</f>
        <v/>
      </c>
      <c r="C153">
        <f>INDEX(resultados!$A$2:$ZZ$393, 147, MATCH($B$3, resultados!$A$1:$ZZ$1, 0))</f>
        <v/>
      </c>
    </row>
    <row r="154">
      <c r="A154">
        <f>INDEX(resultados!$A$2:$ZZ$393, 148, MATCH($B$1, resultados!$A$1:$ZZ$1, 0))</f>
        <v/>
      </c>
      <c r="B154">
        <f>INDEX(resultados!$A$2:$ZZ$393, 148, MATCH($B$2, resultados!$A$1:$ZZ$1, 0))</f>
        <v/>
      </c>
      <c r="C154">
        <f>INDEX(resultados!$A$2:$ZZ$393, 148, MATCH($B$3, resultados!$A$1:$ZZ$1, 0))</f>
        <v/>
      </c>
    </row>
    <row r="155">
      <c r="A155">
        <f>INDEX(resultados!$A$2:$ZZ$393, 149, MATCH($B$1, resultados!$A$1:$ZZ$1, 0))</f>
        <v/>
      </c>
      <c r="B155">
        <f>INDEX(resultados!$A$2:$ZZ$393, 149, MATCH($B$2, resultados!$A$1:$ZZ$1, 0))</f>
        <v/>
      </c>
      <c r="C155">
        <f>INDEX(resultados!$A$2:$ZZ$393, 149, MATCH($B$3, resultados!$A$1:$ZZ$1, 0))</f>
        <v/>
      </c>
    </row>
    <row r="156">
      <c r="A156">
        <f>INDEX(resultados!$A$2:$ZZ$393, 150, MATCH($B$1, resultados!$A$1:$ZZ$1, 0))</f>
        <v/>
      </c>
      <c r="B156">
        <f>INDEX(resultados!$A$2:$ZZ$393, 150, MATCH($B$2, resultados!$A$1:$ZZ$1, 0))</f>
        <v/>
      </c>
      <c r="C156">
        <f>INDEX(resultados!$A$2:$ZZ$393, 150, MATCH($B$3, resultados!$A$1:$ZZ$1, 0))</f>
        <v/>
      </c>
    </row>
    <row r="157">
      <c r="A157">
        <f>INDEX(resultados!$A$2:$ZZ$393, 151, MATCH($B$1, resultados!$A$1:$ZZ$1, 0))</f>
        <v/>
      </c>
      <c r="B157">
        <f>INDEX(resultados!$A$2:$ZZ$393, 151, MATCH($B$2, resultados!$A$1:$ZZ$1, 0))</f>
        <v/>
      </c>
      <c r="C157">
        <f>INDEX(resultados!$A$2:$ZZ$393, 151, MATCH($B$3, resultados!$A$1:$ZZ$1, 0))</f>
        <v/>
      </c>
    </row>
    <row r="158">
      <c r="A158">
        <f>INDEX(resultados!$A$2:$ZZ$393, 152, MATCH($B$1, resultados!$A$1:$ZZ$1, 0))</f>
        <v/>
      </c>
      <c r="B158">
        <f>INDEX(resultados!$A$2:$ZZ$393, 152, MATCH($B$2, resultados!$A$1:$ZZ$1, 0))</f>
        <v/>
      </c>
      <c r="C158">
        <f>INDEX(resultados!$A$2:$ZZ$393, 152, MATCH($B$3, resultados!$A$1:$ZZ$1, 0))</f>
        <v/>
      </c>
    </row>
    <row r="159">
      <c r="A159">
        <f>INDEX(resultados!$A$2:$ZZ$393, 153, MATCH($B$1, resultados!$A$1:$ZZ$1, 0))</f>
        <v/>
      </c>
      <c r="B159">
        <f>INDEX(resultados!$A$2:$ZZ$393, 153, MATCH($B$2, resultados!$A$1:$ZZ$1, 0))</f>
        <v/>
      </c>
      <c r="C159">
        <f>INDEX(resultados!$A$2:$ZZ$393, 153, MATCH($B$3, resultados!$A$1:$ZZ$1, 0))</f>
        <v/>
      </c>
    </row>
    <row r="160">
      <c r="A160">
        <f>INDEX(resultados!$A$2:$ZZ$393, 154, MATCH($B$1, resultados!$A$1:$ZZ$1, 0))</f>
        <v/>
      </c>
      <c r="B160">
        <f>INDEX(resultados!$A$2:$ZZ$393, 154, MATCH($B$2, resultados!$A$1:$ZZ$1, 0))</f>
        <v/>
      </c>
      <c r="C160">
        <f>INDEX(resultados!$A$2:$ZZ$393, 154, MATCH($B$3, resultados!$A$1:$ZZ$1, 0))</f>
        <v/>
      </c>
    </row>
    <row r="161">
      <c r="A161">
        <f>INDEX(resultados!$A$2:$ZZ$393, 155, MATCH($B$1, resultados!$A$1:$ZZ$1, 0))</f>
        <v/>
      </c>
      <c r="B161">
        <f>INDEX(resultados!$A$2:$ZZ$393, 155, MATCH($B$2, resultados!$A$1:$ZZ$1, 0))</f>
        <v/>
      </c>
      <c r="C161">
        <f>INDEX(resultados!$A$2:$ZZ$393, 155, MATCH($B$3, resultados!$A$1:$ZZ$1, 0))</f>
        <v/>
      </c>
    </row>
    <row r="162">
      <c r="A162">
        <f>INDEX(resultados!$A$2:$ZZ$393, 156, MATCH($B$1, resultados!$A$1:$ZZ$1, 0))</f>
        <v/>
      </c>
      <c r="B162">
        <f>INDEX(resultados!$A$2:$ZZ$393, 156, MATCH($B$2, resultados!$A$1:$ZZ$1, 0))</f>
        <v/>
      </c>
      <c r="C162">
        <f>INDEX(resultados!$A$2:$ZZ$393, 156, MATCH($B$3, resultados!$A$1:$ZZ$1, 0))</f>
        <v/>
      </c>
    </row>
    <row r="163">
      <c r="A163">
        <f>INDEX(resultados!$A$2:$ZZ$393, 157, MATCH($B$1, resultados!$A$1:$ZZ$1, 0))</f>
        <v/>
      </c>
      <c r="B163">
        <f>INDEX(resultados!$A$2:$ZZ$393, 157, MATCH($B$2, resultados!$A$1:$ZZ$1, 0))</f>
        <v/>
      </c>
      <c r="C163">
        <f>INDEX(resultados!$A$2:$ZZ$393, 157, MATCH($B$3, resultados!$A$1:$ZZ$1, 0))</f>
        <v/>
      </c>
    </row>
    <row r="164">
      <c r="A164">
        <f>INDEX(resultados!$A$2:$ZZ$393, 158, MATCH($B$1, resultados!$A$1:$ZZ$1, 0))</f>
        <v/>
      </c>
      <c r="B164">
        <f>INDEX(resultados!$A$2:$ZZ$393, 158, MATCH($B$2, resultados!$A$1:$ZZ$1, 0))</f>
        <v/>
      </c>
      <c r="C164">
        <f>INDEX(resultados!$A$2:$ZZ$393, 158, MATCH($B$3, resultados!$A$1:$ZZ$1, 0))</f>
        <v/>
      </c>
    </row>
    <row r="165">
      <c r="A165">
        <f>INDEX(resultados!$A$2:$ZZ$393, 159, MATCH($B$1, resultados!$A$1:$ZZ$1, 0))</f>
        <v/>
      </c>
      <c r="B165">
        <f>INDEX(resultados!$A$2:$ZZ$393, 159, MATCH($B$2, resultados!$A$1:$ZZ$1, 0))</f>
        <v/>
      </c>
      <c r="C165">
        <f>INDEX(resultados!$A$2:$ZZ$393, 159, MATCH($B$3, resultados!$A$1:$ZZ$1, 0))</f>
        <v/>
      </c>
    </row>
    <row r="166">
      <c r="A166">
        <f>INDEX(resultados!$A$2:$ZZ$393, 160, MATCH($B$1, resultados!$A$1:$ZZ$1, 0))</f>
        <v/>
      </c>
      <c r="B166">
        <f>INDEX(resultados!$A$2:$ZZ$393, 160, MATCH($B$2, resultados!$A$1:$ZZ$1, 0))</f>
        <v/>
      </c>
      <c r="C166">
        <f>INDEX(resultados!$A$2:$ZZ$393, 160, MATCH($B$3, resultados!$A$1:$ZZ$1, 0))</f>
        <v/>
      </c>
    </row>
    <row r="167">
      <c r="A167">
        <f>INDEX(resultados!$A$2:$ZZ$393, 161, MATCH($B$1, resultados!$A$1:$ZZ$1, 0))</f>
        <v/>
      </c>
      <c r="B167">
        <f>INDEX(resultados!$A$2:$ZZ$393, 161, MATCH($B$2, resultados!$A$1:$ZZ$1, 0))</f>
        <v/>
      </c>
      <c r="C167">
        <f>INDEX(resultados!$A$2:$ZZ$393, 161, MATCH($B$3, resultados!$A$1:$ZZ$1, 0))</f>
        <v/>
      </c>
    </row>
    <row r="168">
      <c r="A168">
        <f>INDEX(resultados!$A$2:$ZZ$393, 162, MATCH($B$1, resultados!$A$1:$ZZ$1, 0))</f>
        <v/>
      </c>
      <c r="B168">
        <f>INDEX(resultados!$A$2:$ZZ$393, 162, MATCH($B$2, resultados!$A$1:$ZZ$1, 0))</f>
        <v/>
      </c>
      <c r="C168">
        <f>INDEX(resultados!$A$2:$ZZ$393, 162, MATCH($B$3, resultados!$A$1:$ZZ$1, 0))</f>
        <v/>
      </c>
    </row>
    <row r="169">
      <c r="A169">
        <f>INDEX(resultados!$A$2:$ZZ$393, 163, MATCH($B$1, resultados!$A$1:$ZZ$1, 0))</f>
        <v/>
      </c>
      <c r="B169">
        <f>INDEX(resultados!$A$2:$ZZ$393, 163, MATCH($B$2, resultados!$A$1:$ZZ$1, 0))</f>
        <v/>
      </c>
      <c r="C169">
        <f>INDEX(resultados!$A$2:$ZZ$393, 163, MATCH($B$3, resultados!$A$1:$ZZ$1, 0))</f>
        <v/>
      </c>
    </row>
    <row r="170">
      <c r="A170">
        <f>INDEX(resultados!$A$2:$ZZ$393, 164, MATCH($B$1, resultados!$A$1:$ZZ$1, 0))</f>
        <v/>
      </c>
      <c r="B170">
        <f>INDEX(resultados!$A$2:$ZZ$393, 164, MATCH($B$2, resultados!$A$1:$ZZ$1, 0))</f>
        <v/>
      </c>
      <c r="C170">
        <f>INDEX(resultados!$A$2:$ZZ$393, 164, MATCH($B$3, resultados!$A$1:$ZZ$1, 0))</f>
        <v/>
      </c>
    </row>
    <row r="171">
      <c r="A171">
        <f>INDEX(resultados!$A$2:$ZZ$393, 165, MATCH($B$1, resultados!$A$1:$ZZ$1, 0))</f>
        <v/>
      </c>
      <c r="B171">
        <f>INDEX(resultados!$A$2:$ZZ$393, 165, MATCH($B$2, resultados!$A$1:$ZZ$1, 0))</f>
        <v/>
      </c>
      <c r="C171">
        <f>INDEX(resultados!$A$2:$ZZ$393, 165, MATCH($B$3, resultados!$A$1:$ZZ$1, 0))</f>
        <v/>
      </c>
    </row>
    <row r="172">
      <c r="A172">
        <f>INDEX(resultados!$A$2:$ZZ$393, 166, MATCH($B$1, resultados!$A$1:$ZZ$1, 0))</f>
        <v/>
      </c>
      <c r="B172">
        <f>INDEX(resultados!$A$2:$ZZ$393, 166, MATCH($B$2, resultados!$A$1:$ZZ$1, 0))</f>
        <v/>
      </c>
      <c r="C172">
        <f>INDEX(resultados!$A$2:$ZZ$393, 166, MATCH($B$3, resultados!$A$1:$ZZ$1, 0))</f>
        <v/>
      </c>
    </row>
    <row r="173">
      <c r="A173">
        <f>INDEX(resultados!$A$2:$ZZ$393, 167, MATCH($B$1, resultados!$A$1:$ZZ$1, 0))</f>
        <v/>
      </c>
      <c r="B173">
        <f>INDEX(resultados!$A$2:$ZZ$393, 167, MATCH($B$2, resultados!$A$1:$ZZ$1, 0))</f>
        <v/>
      </c>
      <c r="C173">
        <f>INDEX(resultados!$A$2:$ZZ$393, 167, MATCH($B$3, resultados!$A$1:$ZZ$1, 0))</f>
        <v/>
      </c>
    </row>
    <row r="174">
      <c r="A174">
        <f>INDEX(resultados!$A$2:$ZZ$393, 168, MATCH($B$1, resultados!$A$1:$ZZ$1, 0))</f>
        <v/>
      </c>
      <c r="B174">
        <f>INDEX(resultados!$A$2:$ZZ$393, 168, MATCH($B$2, resultados!$A$1:$ZZ$1, 0))</f>
        <v/>
      </c>
      <c r="C174">
        <f>INDEX(resultados!$A$2:$ZZ$393, 168, MATCH($B$3, resultados!$A$1:$ZZ$1, 0))</f>
        <v/>
      </c>
    </row>
    <row r="175">
      <c r="A175">
        <f>INDEX(resultados!$A$2:$ZZ$393, 169, MATCH($B$1, resultados!$A$1:$ZZ$1, 0))</f>
        <v/>
      </c>
      <c r="B175">
        <f>INDEX(resultados!$A$2:$ZZ$393, 169, MATCH($B$2, resultados!$A$1:$ZZ$1, 0))</f>
        <v/>
      </c>
      <c r="C175">
        <f>INDEX(resultados!$A$2:$ZZ$393, 169, MATCH($B$3, resultados!$A$1:$ZZ$1, 0))</f>
        <v/>
      </c>
    </row>
    <row r="176">
      <c r="A176">
        <f>INDEX(resultados!$A$2:$ZZ$393, 170, MATCH($B$1, resultados!$A$1:$ZZ$1, 0))</f>
        <v/>
      </c>
      <c r="B176">
        <f>INDEX(resultados!$A$2:$ZZ$393, 170, MATCH($B$2, resultados!$A$1:$ZZ$1, 0))</f>
        <v/>
      </c>
      <c r="C176">
        <f>INDEX(resultados!$A$2:$ZZ$393, 170, MATCH($B$3, resultados!$A$1:$ZZ$1, 0))</f>
        <v/>
      </c>
    </row>
    <row r="177">
      <c r="A177">
        <f>INDEX(resultados!$A$2:$ZZ$393, 171, MATCH($B$1, resultados!$A$1:$ZZ$1, 0))</f>
        <v/>
      </c>
      <c r="B177">
        <f>INDEX(resultados!$A$2:$ZZ$393, 171, MATCH($B$2, resultados!$A$1:$ZZ$1, 0))</f>
        <v/>
      </c>
      <c r="C177">
        <f>INDEX(resultados!$A$2:$ZZ$393, 171, MATCH($B$3, resultados!$A$1:$ZZ$1, 0))</f>
        <v/>
      </c>
    </row>
    <row r="178">
      <c r="A178">
        <f>INDEX(resultados!$A$2:$ZZ$393, 172, MATCH($B$1, resultados!$A$1:$ZZ$1, 0))</f>
        <v/>
      </c>
      <c r="B178">
        <f>INDEX(resultados!$A$2:$ZZ$393, 172, MATCH($B$2, resultados!$A$1:$ZZ$1, 0))</f>
        <v/>
      </c>
      <c r="C178">
        <f>INDEX(resultados!$A$2:$ZZ$393, 172, MATCH($B$3, resultados!$A$1:$ZZ$1, 0))</f>
        <v/>
      </c>
    </row>
    <row r="179">
      <c r="A179">
        <f>INDEX(resultados!$A$2:$ZZ$393, 173, MATCH($B$1, resultados!$A$1:$ZZ$1, 0))</f>
        <v/>
      </c>
      <c r="B179">
        <f>INDEX(resultados!$A$2:$ZZ$393, 173, MATCH($B$2, resultados!$A$1:$ZZ$1, 0))</f>
        <v/>
      </c>
      <c r="C179">
        <f>INDEX(resultados!$A$2:$ZZ$393, 173, MATCH($B$3, resultados!$A$1:$ZZ$1, 0))</f>
        <v/>
      </c>
    </row>
    <row r="180">
      <c r="A180">
        <f>INDEX(resultados!$A$2:$ZZ$393, 174, MATCH($B$1, resultados!$A$1:$ZZ$1, 0))</f>
        <v/>
      </c>
      <c r="B180">
        <f>INDEX(resultados!$A$2:$ZZ$393, 174, MATCH($B$2, resultados!$A$1:$ZZ$1, 0))</f>
        <v/>
      </c>
      <c r="C180">
        <f>INDEX(resultados!$A$2:$ZZ$393, 174, MATCH($B$3, resultados!$A$1:$ZZ$1, 0))</f>
        <v/>
      </c>
    </row>
    <row r="181">
      <c r="A181">
        <f>INDEX(resultados!$A$2:$ZZ$393, 175, MATCH($B$1, resultados!$A$1:$ZZ$1, 0))</f>
        <v/>
      </c>
      <c r="B181">
        <f>INDEX(resultados!$A$2:$ZZ$393, 175, MATCH($B$2, resultados!$A$1:$ZZ$1, 0))</f>
        <v/>
      </c>
      <c r="C181">
        <f>INDEX(resultados!$A$2:$ZZ$393, 175, MATCH($B$3, resultados!$A$1:$ZZ$1, 0))</f>
        <v/>
      </c>
    </row>
    <row r="182">
      <c r="A182">
        <f>INDEX(resultados!$A$2:$ZZ$393, 176, MATCH($B$1, resultados!$A$1:$ZZ$1, 0))</f>
        <v/>
      </c>
      <c r="B182">
        <f>INDEX(resultados!$A$2:$ZZ$393, 176, MATCH($B$2, resultados!$A$1:$ZZ$1, 0))</f>
        <v/>
      </c>
      <c r="C182">
        <f>INDEX(resultados!$A$2:$ZZ$393, 176, MATCH($B$3, resultados!$A$1:$ZZ$1, 0))</f>
        <v/>
      </c>
    </row>
    <row r="183">
      <c r="A183">
        <f>INDEX(resultados!$A$2:$ZZ$393, 177, MATCH($B$1, resultados!$A$1:$ZZ$1, 0))</f>
        <v/>
      </c>
      <c r="B183">
        <f>INDEX(resultados!$A$2:$ZZ$393, 177, MATCH($B$2, resultados!$A$1:$ZZ$1, 0))</f>
        <v/>
      </c>
      <c r="C183">
        <f>INDEX(resultados!$A$2:$ZZ$393, 177, MATCH($B$3, resultados!$A$1:$ZZ$1, 0))</f>
        <v/>
      </c>
    </row>
    <row r="184">
      <c r="A184">
        <f>INDEX(resultados!$A$2:$ZZ$393, 178, MATCH($B$1, resultados!$A$1:$ZZ$1, 0))</f>
        <v/>
      </c>
      <c r="B184">
        <f>INDEX(resultados!$A$2:$ZZ$393, 178, MATCH($B$2, resultados!$A$1:$ZZ$1, 0))</f>
        <v/>
      </c>
      <c r="C184">
        <f>INDEX(resultados!$A$2:$ZZ$393, 178, MATCH($B$3, resultados!$A$1:$ZZ$1, 0))</f>
        <v/>
      </c>
    </row>
    <row r="185">
      <c r="A185">
        <f>INDEX(resultados!$A$2:$ZZ$393, 179, MATCH($B$1, resultados!$A$1:$ZZ$1, 0))</f>
        <v/>
      </c>
      <c r="B185">
        <f>INDEX(resultados!$A$2:$ZZ$393, 179, MATCH($B$2, resultados!$A$1:$ZZ$1, 0))</f>
        <v/>
      </c>
      <c r="C185">
        <f>INDEX(resultados!$A$2:$ZZ$393, 179, MATCH($B$3, resultados!$A$1:$ZZ$1, 0))</f>
        <v/>
      </c>
    </row>
    <row r="186">
      <c r="A186">
        <f>INDEX(resultados!$A$2:$ZZ$393, 180, MATCH($B$1, resultados!$A$1:$ZZ$1, 0))</f>
        <v/>
      </c>
      <c r="B186">
        <f>INDEX(resultados!$A$2:$ZZ$393, 180, MATCH($B$2, resultados!$A$1:$ZZ$1, 0))</f>
        <v/>
      </c>
      <c r="C186">
        <f>INDEX(resultados!$A$2:$ZZ$393, 180, MATCH($B$3, resultados!$A$1:$ZZ$1, 0))</f>
        <v/>
      </c>
    </row>
    <row r="187">
      <c r="A187">
        <f>INDEX(resultados!$A$2:$ZZ$393, 181, MATCH($B$1, resultados!$A$1:$ZZ$1, 0))</f>
        <v/>
      </c>
      <c r="B187">
        <f>INDEX(resultados!$A$2:$ZZ$393, 181, MATCH($B$2, resultados!$A$1:$ZZ$1, 0))</f>
        <v/>
      </c>
      <c r="C187">
        <f>INDEX(resultados!$A$2:$ZZ$393, 181, MATCH($B$3, resultados!$A$1:$ZZ$1, 0))</f>
        <v/>
      </c>
    </row>
    <row r="188">
      <c r="A188">
        <f>INDEX(resultados!$A$2:$ZZ$393, 182, MATCH($B$1, resultados!$A$1:$ZZ$1, 0))</f>
        <v/>
      </c>
      <c r="B188">
        <f>INDEX(resultados!$A$2:$ZZ$393, 182, MATCH($B$2, resultados!$A$1:$ZZ$1, 0))</f>
        <v/>
      </c>
      <c r="C188">
        <f>INDEX(resultados!$A$2:$ZZ$393, 182, MATCH($B$3, resultados!$A$1:$ZZ$1, 0))</f>
        <v/>
      </c>
    </row>
    <row r="189">
      <c r="A189">
        <f>INDEX(resultados!$A$2:$ZZ$393, 183, MATCH($B$1, resultados!$A$1:$ZZ$1, 0))</f>
        <v/>
      </c>
      <c r="B189">
        <f>INDEX(resultados!$A$2:$ZZ$393, 183, MATCH($B$2, resultados!$A$1:$ZZ$1, 0))</f>
        <v/>
      </c>
      <c r="C189">
        <f>INDEX(resultados!$A$2:$ZZ$393, 183, MATCH($B$3, resultados!$A$1:$ZZ$1, 0))</f>
        <v/>
      </c>
    </row>
    <row r="190">
      <c r="A190">
        <f>INDEX(resultados!$A$2:$ZZ$393, 184, MATCH($B$1, resultados!$A$1:$ZZ$1, 0))</f>
        <v/>
      </c>
      <c r="B190">
        <f>INDEX(resultados!$A$2:$ZZ$393, 184, MATCH($B$2, resultados!$A$1:$ZZ$1, 0))</f>
        <v/>
      </c>
      <c r="C190">
        <f>INDEX(resultados!$A$2:$ZZ$393, 184, MATCH($B$3, resultados!$A$1:$ZZ$1, 0))</f>
        <v/>
      </c>
    </row>
    <row r="191">
      <c r="A191">
        <f>INDEX(resultados!$A$2:$ZZ$393, 185, MATCH($B$1, resultados!$A$1:$ZZ$1, 0))</f>
        <v/>
      </c>
      <c r="B191">
        <f>INDEX(resultados!$A$2:$ZZ$393, 185, MATCH($B$2, resultados!$A$1:$ZZ$1, 0))</f>
        <v/>
      </c>
      <c r="C191">
        <f>INDEX(resultados!$A$2:$ZZ$393, 185, MATCH($B$3, resultados!$A$1:$ZZ$1, 0))</f>
        <v/>
      </c>
    </row>
    <row r="192">
      <c r="A192">
        <f>INDEX(resultados!$A$2:$ZZ$393, 186, MATCH($B$1, resultados!$A$1:$ZZ$1, 0))</f>
        <v/>
      </c>
      <c r="B192">
        <f>INDEX(resultados!$A$2:$ZZ$393, 186, MATCH($B$2, resultados!$A$1:$ZZ$1, 0))</f>
        <v/>
      </c>
      <c r="C192">
        <f>INDEX(resultados!$A$2:$ZZ$393, 186, MATCH($B$3, resultados!$A$1:$ZZ$1, 0))</f>
        <v/>
      </c>
    </row>
    <row r="193">
      <c r="A193">
        <f>INDEX(resultados!$A$2:$ZZ$393, 187, MATCH($B$1, resultados!$A$1:$ZZ$1, 0))</f>
        <v/>
      </c>
      <c r="B193">
        <f>INDEX(resultados!$A$2:$ZZ$393, 187, MATCH($B$2, resultados!$A$1:$ZZ$1, 0))</f>
        <v/>
      </c>
      <c r="C193">
        <f>INDEX(resultados!$A$2:$ZZ$393, 187, MATCH($B$3, resultados!$A$1:$ZZ$1, 0))</f>
        <v/>
      </c>
    </row>
    <row r="194">
      <c r="A194">
        <f>INDEX(resultados!$A$2:$ZZ$393, 188, MATCH($B$1, resultados!$A$1:$ZZ$1, 0))</f>
        <v/>
      </c>
      <c r="B194">
        <f>INDEX(resultados!$A$2:$ZZ$393, 188, MATCH($B$2, resultados!$A$1:$ZZ$1, 0))</f>
        <v/>
      </c>
      <c r="C194">
        <f>INDEX(resultados!$A$2:$ZZ$393, 188, MATCH($B$3, resultados!$A$1:$ZZ$1, 0))</f>
        <v/>
      </c>
    </row>
    <row r="195">
      <c r="A195">
        <f>INDEX(resultados!$A$2:$ZZ$393, 189, MATCH($B$1, resultados!$A$1:$ZZ$1, 0))</f>
        <v/>
      </c>
      <c r="B195">
        <f>INDEX(resultados!$A$2:$ZZ$393, 189, MATCH($B$2, resultados!$A$1:$ZZ$1, 0))</f>
        <v/>
      </c>
      <c r="C195">
        <f>INDEX(resultados!$A$2:$ZZ$393, 189, MATCH($B$3, resultados!$A$1:$ZZ$1, 0))</f>
        <v/>
      </c>
    </row>
    <row r="196">
      <c r="A196">
        <f>INDEX(resultados!$A$2:$ZZ$393, 190, MATCH($B$1, resultados!$A$1:$ZZ$1, 0))</f>
        <v/>
      </c>
      <c r="B196">
        <f>INDEX(resultados!$A$2:$ZZ$393, 190, MATCH($B$2, resultados!$A$1:$ZZ$1, 0))</f>
        <v/>
      </c>
      <c r="C196">
        <f>INDEX(resultados!$A$2:$ZZ$393, 190, MATCH($B$3, resultados!$A$1:$ZZ$1, 0))</f>
        <v/>
      </c>
    </row>
    <row r="197">
      <c r="A197">
        <f>INDEX(resultados!$A$2:$ZZ$393, 191, MATCH($B$1, resultados!$A$1:$ZZ$1, 0))</f>
        <v/>
      </c>
      <c r="B197">
        <f>INDEX(resultados!$A$2:$ZZ$393, 191, MATCH($B$2, resultados!$A$1:$ZZ$1, 0))</f>
        <v/>
      </c>
      <c r="C197">
        <f>INDEX(resultados!$A$2:$ZZ$393, 191, MATCH($B$3, resultados!$A$1:$ZZ$1, 0))</f>
        <v/>
      </c>
    </row>
    <row r="198">
      <c r="A198">
        <f>INDEX(resultados!$A$2:$ZZ$393, 192, MATCH($B$1, resultados!$A$1:$ZZ$1, 0))</f>
        <v/>
      </c>
      <c r="B198">
        <f>INDEX(resultados!$A$2:$ZZ$393, 192, MATCH($B$2, resultados!$A$1:$ZZ$1, 0))</f>
        <v/>
      </c>
      <c r="C198">
        <f>INDEX(resultados!$A$2:$ZZ$393, 192, MATCH($B$3, resultados!$A$1:$ZZ$1, 0))</f>
        <v/>
      </c>
    </row>
    <row r="199">
      <c r="A199">
        <f>INDEX(resultados!$A$2:$ZZ$393, 193, MATCH($B$1, resultados!$A$1:$ZZ$1, 0))</f>
        <v/>
      </c>
      <c r="B199">
        <f>INDEX(resultados!$A$2:$ZZ$393, 193, MATCH($B$2, resultados!$A$1:$ZZ$1, 0))</f>
        <v/>
      </c>
      <c r="C199">
        <f>INDEX(resultados!$A$2:$ZZ$393, 193, MATCH($B$3, resultados!$A$1:$ZZ$1, 0))</f>
        <v/>
      </c>
    </row>
    <row r="200">
      <c r="A200">
        <f>INDEX(resultados!$A$2:$ZZ$393, 194, MATCH($B$1, resultados!$A$1:$ZZ$1, 0))</f>
        <v/>
      </c>
      <c r="B200">
        <f>INDEX(resultados!$A$2:$ZZ$393, 194, MATCH($B$2, resultados!$A$1:$ZZ$1, 0))</f>
        <v/>
      </c>
      <c r="C200">
        <f>INDEX(resultados!$A$2:$ZZ$393, 194, MATCH($B$3, resultados!$A$1:$ZZ$1, 0))</f>
        <v/>
      </c>
    </row>
    <row r="201">
      <c r="A201">
        <f>INDEX(resultados!$A$2:$ZZ$393, 195, MATCH($B$1, resultados!$A$1:$ZZ$1, 0))</f>
        <v/>
      </c>
      <c r="B201">
        <f>INDEX(resultados!$A$2:$ZZ$393, 195, MATCH($B$2, resultados!$A$1:$ZZ$1, 0))</f>
        <v/>
      </c>
      <c r="C201">
        <f>INDEX(resultados!$A$2:$ZZ$393, 195, MATCH($B$3, resultados!$A$1:$ZZ$1, 0))</f>
        <v/>
      </c>
    </row>
    <row r="202">
      <c r="A202">
        <f>INDEX(resultados!$A$2:$ZZ$393, 196, MATCH($B$1, resultados!$A$1:$ZZ$1, 0))</f>
        <v/>
      </c>
      <c r="B202">
        <f>INDEX(resultados!$A$2:$ZZ$393, 196, MATCH($B$2, resultados!$A$1:$ZZ$1, 0))</f>
        <v/>
      </c>
      <c r="C202">
        <f>INDEX(resultados!$A$2:$ZZ$393, 196, MATCH($B$3, resultados!$A$1:$ZZ$1, 0))</f>
        <v/>
      </c>
    </row>
    <row r="203">
      <c r="A203">
        <f>INDEX(resultados!$A$2:$ZZ$393, 197, MATCH($B$1, resultados!$A$1:$ZZ$1, 0))</f>
        <v/>
      </c>
      <c r="B203">
        <f>INDEX(resultados!$A$2:$ZZ$393, 197, MATCH($B$2, resultados!$A$1:$ZZ$1, 0))</f>
        <v/>
      </c>
      <c r="C203">
        <f>INDEX(resultados!$A$2:$ZZ$393, 197, MATCH($B$3, resultados!$A$1:$ZZ$1, 0))</f>
        <v/>
      </c>
    </row>
    <row r="204">
      <c r="A204">
        <f>INDEX(resultados!$A$2:$ZZ$393, 198, MATCH($B$1, resultados!$A$1:$ZZ$1, 0))</f>
        <v/>
      </c>
      <c r="B204">
        <f>INDEX(resultados!$A$2:$ZZ$393, 198, MATCH($B$2, resultados!$A$1:$ZZ$1, 0))</f>
        <v/>
      </c>
      <c r="C204">
        <f>INDEX(resultados!$A$2:$ZZ$393, 198, MATCH($B$3, resultados!$A$1:$ZZ$1, 0))</f>
        <v/>
      </c>
    </row>
    <row r="205">
      <c r="A205">
        <f>INDEX(resultados!$A$2:$ZZ$393, 199, MATCH($B$1, resultados!$A$1:$ZZ$1, 0))</f>
        <v/>
      </c>
      <c r="B205">
        <f>INDEX(resultados!$A$2:$ZZ$393, 199, MATCH($B$2, resultados!$A$1:$ZZ$1, 0))</f>
        <v/>
      </c>
      <c r="C205">
        <f>INDEX(resultados!$A$2:$ZZ$393, 199, MATCH($B$3, resultados!$A$1:$ZZ$1, 0))</f>
        <v/>
      </c>
    </row>
    <row r="206">
      <c r="A206">
        <f>INDEX(resultados!$A$2:$ZZ$393, 200, MATCH($B$1, resultados!$A$1:$ZZ$1, 0))</f>
        <v/>
      </c>
      <c r="B206">
        <f>INDEX(resultados!$A$2:$ZZ$393, 200, MATCH($B$2, resultados!$A$1:$ZZ$1, 0))</f>
        <v/>
      </c>
      <c r="C206">
        <f>INDEX(resultados!$A$2:$ZZ$393, 200, MATCH($B$3, resultados!$A$1:$ZZ$1, 0))</f>
        <v/>
      </c>
    </row>
    <row r="207">
      <c r="A207">
        <f>INDEX(resultados!$A$2:$ZZ$393, 201, MATCH($B$1, resultados!$A$1:$ZZ$1, 0))</f>
        <v/>
      </c>
      <c r="B207">
        <f>INDEX(resultados!$A$2:$ZZ$393, 201, MATCH($B$2, resultados!$A$1:$ZZ$1, 0))</f>
        <v/>
      </c>
      <c r="C207">
        <f>INDEX(resultados!$A$2:$ZZ$393, 201, MATCH($B$3, resultados!$A$1:$ZZ$1, 0))</f>
        <v/>
      </c>
    </row>
    <row r="208">
      <c r="A208">
        <f>INDEX(resultados!$A$2:$ZZ$393, 202, MATCH($B$1, resultados!$A$1:$ZZ$1, 0))</f>
        <v/>
      </c>
      <c r="B208">
        <f>INDEX(resultados!$A$2:$ZZ$393, 202, MATCH($B$2, resultados!$A$1:$ZZ$1, 0))</f>
        <v/>
      </c>
      <c r="C208">
        <f>INDEX(resultados!$A$2:$ZZ$393, 202, MATCH($B$3, resultados!$A$1:$ZZ$1, 0))</f>
        <v/>
      </c>
    </row>
    <row r="209">
      <c r="A209">
        <f>INDEX(resultados!$A$2:$ZZ$393, 203, MATCH($B$1, resultados!$A$1:$ZZ$1, 0))</f>
        <v/>
      </c>
      <c r="B209">
        <f>INDEX(resultados!$A$2:$ZZ$393, 203, MATCH($B$2, resultados!$A$1:$ZZ$1, 0))</f>
        <v/>
      </c>
      <c r="C209">
        <f>INDEX(resultados!$A$2:$ZZ$393, 203, MATCH($B$3, resultados!$A$1:$ZZ$1, 0))</f>
        <v/>
      </c>
    </row>
    <row r="210">
      <c r="A210">
        <f>INDEX(resultados!$A$2:$ZZ$393, 204, MATCH($B$1, resultados!$A$1:$ZZ$1, 0))</f>
        <v/>
      </c>
      <c r="B210">
        <f>INDEX(resultados!$A$2:$ZZ$393, 204, MATCH($B$2, resultados!$A$1:$ZZ$1, 0))</f>
        <v/>
      </c>
      <c r="C210">
        <f>INDEX(resultados!$A$2:$ZZ$393, 204, MATCH($B$3, resultados!$A$1:$ZZ$1, 0))</f>
        <v/>
      </c>
    </row>
    <row r="211">
      <c r="A211">
        <f>INDEX(resultados!$A$2:$ZZ$393, 205, MATCH($B$1, resultados!$A$1:$ZZ$1, 0))</f>
        <v/>
      </c>
      <c r="B211">
        <f>INDEX(resultados!$A$2:$ZZ$393, 205, MATCH($B$2, resultados!$A$1:$ZZ$1, 0))</f>
        <v/>
      </c>
      <c r="C211">
        <f>INDEX(resultados!$A$2:$ZZ$393, 205, MATCH($B$3, resultados!$A$1:$ZZ$1, 0))</f>
        <v/>
      </c>
    </row>
    <row r="212">
      <c r="A212">
        <f>INDEX(resultados!$A$2:$ZZ$393, 206, MATCH($B$1, resultados!$A$1:$ZZ$1, 0))</f>
        <v/>
      </c>
      <c r="B212">
        <f>INDEX(resultados!$A$2:$ZZ$393, 206, MATCH($B$2, resultados!$A$1:$ZZ$1, 0))</f>
        <v/>
      </c>
      <c r="C212">
        <f>INDEX(resultados!$A$2:$ZZ$393, 206, MATCH($B$3, resultados!$A$1:$ZZ$1, 0))</f>
        <v/>
      </c>
    </row>
    <row r="213">
      <c r="A213">
        <f>INDEX(resultados!$A$2:$ZZ$393, 207, MATCH($B$1, resultados!$A$1:$ZZ$1, 0))</f>
        <v/>
      </c>
      <c r="B213">
        <f>INDEX(resultados!$A$2:$ZZ$393, 207, MATCH($B$2, resultados!$A$1:$ZZ$1, 0))</f>
        <v/>
      </c>
      <c r="C213">
        <f>INDEX(resultados!$A$2:$ZZ$393, 207, MATCH($B$3, resultados!$A$1:$ZZ$1, 0))</f>
        <v/>
      </c>
    </row>
    <row r="214">
      <c r="A214">
        <f>INDEX(resultados!$A$2:$ZZ$393, 208, MATCH($B$1, resultados!$A$1:$ZZ$1, 0))</f>
        <v/>
      </c>
      <c r="B214">
        <f>INDEX(resultados!$A$2:$ZZ$393, 208, MATCH($B$2, resultados!$A$1:$ZZ$1, 0))</f>
        <v/>
      </c>
      <c r="C214">
        <f>INDEX(resultados!$A$2:$ZZ$393, 208, MATCH($B$3, resultados!$A$1:$ZZ$1, 0))</f>
        <v/>
      </c>
    </row>
    <row r="215">
      <c r="A215">
        <f>INDEX(resultados!$A$2:$ZZ$393, 209, MATCH($B$1, resultados!$A$1:$ZZ$1, 0))</f>
        <v/>
      </c>
      <c r="B215">
        <f>INDEX(resultados!$A$2:$ZZ$393, 209, MATCH($B$2, resultados!$A$1:$ZZ$1, 0))</f>
        <v/>
      </c>
      <c r="C215">
        <f>INDEX(resultados!$A$2:$ZZ$393, 209, MATCH($B$3, resultados!$A$1:$ZZ$1, 0))</f>
        <v/>
      </c>
    </row>
    <row r="216">
      <c r="A216">
        <f>INDEX(resultados!$A$2:$ZZ$393, 210, MATCH($B$1, resultados!$A$1:$ZZ$1, 0))</f>
        <v/>
      </c>
      <c r="B216">
        <f>INDEX(resultados!$A$2:$ZZ$393, 210, MATCH($B$2, resultados!$A$1:$ZZ$1, 0))</f>
        <v/>
      </c>
      <c r="C216">
        <f>INDEX(resultados!$A$2:$ZZ$393, 210, MATCH($B$3, resultados!$A$1:$ZZ$1, 0))</f>
        <v/>
      </c>
    </row>
    <row r="217">
      <c r="A217">
        <f>INDEX(resultados!$A$2:$ZZ$393, 211, MATCH($B$1, resultados!$A$1:$ZZ$1, 0))</f>
        <v/>
      </c>
      <c r="B217">
        <f>INDEX(resultados!$A$2:$ZZ$393, 211, MATCH($B$2, resultados!$A$1:$ZZ$1, 0))</f>
        <v/>
      </c>
      <c r="C217">
        <f>INDEX(resultados!$A$2:$ZZ$393, 211, MATCH($B$3, resultados!$A$1:$ZZ$1, 0))</f>
        <v/>
      </c>
    </row>
    <row r="218">
      <c r="A218">
        <f>INDEX(resultados!$A$2:$ZZ$393, 212, MATCH($B$1, resultados!$A$1:$ZZ$1, 0))</f>
        <v/>
      </c>
      <c r="B218">
        <f>INDEX(resultados!$A$2:$ZZ$393, 212, MATCH($B$2, resultados!$A$1:$ZZ$1, 0))</f>
        <v/>
      </c>
      <c r="C218">
        <f>INDEX(resultados!$A$2:$ZZ$393, 212, MATCH($B$3, resultados!$A$1:$ZZ$1, 0))</f>
        <v/>
      </c>
    </row>
    <row r="219">
      <c r="A219">
        <f>INDEX(resultados!$A$2:$ZZ$393, 213, MATCH($B$1, resultados!$A$1:$ZZ$1, 0))</f>
        <v/>
      </c>
      <c r="B219">
        <f>INDEX(resultados!$A$2:$ZZ$393, 213, MATCH($B$2, resultados!$A$1:$ZZ$1, 0))</f>
        <v/>
      </c>
      <c r="C219">
        <f>INDEX(resultados!$A$2:$ZZ$393, 213, MATCH($B$3, resultados!$A$1:$ZZ$1, 0))</f>
        <v/>
      </c>
    </row>
    <row r="220">
      <c r="A220">
        <f>INDEX(resultados!$A$2:$ZZ$393, 214, MATCH($B$1, resultados!$A$1:$ZZ$1, 0))</f>
        <v/>
      </c>
      <c r="B220">
        <f>INDEX(resultados!$A$2:$ZZ$393, 214, MATCH($B$2, resultados!$A$1:$ZZ$1, 0))</f>
        <v/>
      </c>
      <c r="C220">
        <f>INDEX(resultados!$A$2:$ZZ$393, 214, MATCH($B$3, resultados!$A$1:$ZZ$1, 0))</f>
        <v/>
      </c>
    </row>
    <row r="221">
      <c r="A221">
        <f>INDEX(resultados!$A$2:$ZZ$393, 215, MATCH($B$1, resultados!$A$1:$ZZ$1, 0))</f>
        <v/>
      </c>
      <c r="B221">
        <f>INDEX(resultados!$A$2:$ZZ$393, 215, MATCH($B$2, resultados!$A$1:$ZZ$1, 0))</f>
        <v/>
      </c>
      <c r="C221">
        <f>INDEX(resultados!$A$2:$ZZ$393, 215, MATCH($B$3, resultados!$A$1:$ZZ$1, 0))</f>
        <v/>
      </c>
    </row>
    <row r="222">
      <c r="A222">
        <f>INDEX(resultados!$A$2:$ZZ$393, 216, MATCH($B$1, resultados!$A$1:$ZZ$1, 0))</f>
        <v/>
      </c>
      <c r="B222">
        <f>INDEX(resultados!$A$2:$ZZ$393, 216, MATCH($B$2, resultados!$A$1:$ZZ$1, 0))</f>
        <v/>
      </c>
      <c r="C222">
        <f>INDEX(resultados!$A$2:$ZZ$393, 216, MATCH($B$3, resultados!$A$1:$ZZ$1, 0))</f>
        <v/>
      </c>
    </row>
    <row r="223">
      <c r="A223">
        <f>INDEX(resultados!$A$2:$ZZ$393, 217, MATCH($B$1, resultados!$A$1:$ZZ$1, 0))</f>
        <v/>
      </c>
      <c r="B223">
        <f>INDEX(resultados!$A$2:$ZZ$393, 217, MATCH($B$2, resultados!$A$1:$ZZ$1, 0))</f>
        <v/>
      </c>
      <c r="C223">
        <f>INDEX(resultados!$A$2:$ZZ$393, 217, MATCH($B$3, resultados!$A$1:$ZZ$1, 0))</f>
        <v/>
      </c>
    </row>
    <row r="224">
      <c r="A224">
        <f>INDEX(resultados!$A$2:$ZZ$393, 218, MATCH($B$1, resultados!$A$1:$ZZ$1, 0))</f>
        <v/>
      </c>
      <c r="B224">
        <f>INDEX(resultados!$A$2:$ZZ$393, 218, MATCH($B$2, resultados!$A$1:$ZZ$1, 0))</f>
        <v/>
      </c>
      <c r="C224">
        <f>INDEX(resultados!$A$2:$ZZ$393, 218, MATCH($B$3, resultados!$A$1:$ZZ$1, 0))</f>
        <v/>
      </c>
    </row>
    <row r="225">
      <c r="A225">
        <f>INDEX(resultados!$A$2:$ZZ$393, 219, MATCH($B$1, resultados!$A$1:$ZZ$1, 0))</f>
        <v/>
      </c>
      <c r="B225">
        <f>INDEX(resultados!$A$2:$ZZ$393, 219, MATCH($B$2, resultados!$A$1:$ZZ$1, 0))</f>
        <v/>
      </c>
      <c r="C225">
        <f>INDEX(resultados!$A$2:$ZZ$393, 219, MATCH($B$3, resultados!$A$1:$ZZ$1, 0))</f>
        <v/>
      </c>
    </row>
    <row r="226">
      <c r="A226">
        <f>INDEX(resultados!$A$2:$ZZ$393, 220, MATCH($B$1, resultados!$A$1:$ZZ$1, 0))</f>
        <v/>
      </c>
      <c r="B226">
        <f>INDEX(resultados!$A$2:$ZZ$393, 220, MATCH($B$2, resultados!$A$1:$ZZ$1, 0))</f>
        <v/>
      </c>
      <c r="C226">
        <f>INDEX(resultados!$A$2:$ZZ$393, 220, MATCH($B$3, resultados!$A$1:$ZZ$1, 0))</f>
        <v/>
      </c>
    </row>
    <row r="227">
      <c r="A227">
        <f>INDEX(resultados!$A$2:$ZZ$393, 221, MATCH($B$1, resultados!$A$1:$ZZ$1, 0))</f>
        <v/>
      </c>
      <c r="B227">
        <f>INDEX(resultados!$A$2:$ZZ$393, 221, MATCH($B$2, resultados!$A$1:$ZZ$1, 0))</f>
        <v/>
      </c>
      <c r="C227">
        <f>INDEX(resultados!$A$2:$ZZ$393, 221, MATCH($B$3, resultados!$A$1:$ZZ$1, 0))</f>
        <v/>
      </c>
    </row>
    <row r="228">
      <c r="A228">
        <f>INDEX(resultados!$A$2:$ZZ$393, 222, MATCH($B$1, resultados!$A$1:$ZZ$1, 0))</f>
        <v/>
      </c>
      <c r="B228">
        <f>INDEX(resultados!$A$2:$ZZ$393, 222, MATCH($B$2, resultados!$A$1:$ZZ$1, 0))</f>
        <v/>
      </c>
      <c r="C228">
        <f>INDEX(resultados!$A$2:$ZZ$393, 222, MATCH($B$3, resultados!$A$1:$ZZ$1, 0))</f>
        <v/>
      </c>
    </row>
    <row r="229">
      <c r="A229">
        <f>INDEX(resultados!$A$2:$ZZ$393, 223, MATCH($B$1, resultados!$A$1:$ZZ$1, 0))</f>
        <v/>
      </c>
      <c r="B229">
        <f>INDEX(resultados!$A$2:$ZZ$393, 223, MATCH($B$2, resultados!$A$1:$ZZ$1, 0))</f>
        <v/>
      </c>
      <c r="C229">
        <f>INDEX(resultados!$A$2:$ZZ$393, 223, MATCH($B$3, resultados!$A$1:$ZZ$1, 0))</f>
        <v/>
      </c>
    </row>
    <row r="230">
      <c r="A230">
        <f>INDEX(resultados!$A$2:$ZZ$393, 224, MATCH($B$1, resultados!$A$1:$ZZ$1, 0))</f>
        <v/>
      </c>
      <c r="B230">
        <f>INDEX(resultados!$A$2:$ZZ$393, 224, MATCH($B$2, resultados!$A$1:$ZZ$1, 0))</f>
        <v/>
      </c>
      <c r="C230">
        <f>INDEX(resultados!$A$2:$ZZ$393, 224, MATCH($B$3, resultados!$A$1:$ZZ$1, 0))</f>
        <v/>
      </c>
    </row>
    <row r="231">
      <c r="A231">
        <f>INDEX(resultados!$A$2:$ZZ$393, 225, MATCH($B$1, resultados!$A$1:$ZZ$1, 0))</f>
        <v/>
      </c>
      <c r="B231">
        <f>INDEX(resultados!$A$2:$ZZ$393, 225, MATCH($B$2, resultados!$A$1:$ZZ$1, 0))</f>
        <v/>
      </c>
      <c r="C231">
        <f>INDEX(resultados!$A$2:$ZZ$393, 225, MATCH($B$3, resultados!$A$1:$ZZ$1, 0))</f>
        <v/>
      </c>
    </row>
    <row r="232">
      <c r="A232">
        <f>INDEX(resultados!$A$2:$ZZ$393, 226, MATCH($B$1, resultados!$A$1:$ZZ$1, 0))</f>
        <v/>
      </c>
      <c r="B232">
        <f>INDEX(resultados!$A$2:$ZZ$393, 226, MATCH($B$2, resultados!$A$1:$ZZ$1, 0))</f>
        <v/>
      </c>
      <c r="C232">
        <f>INDEX(resultados!$A$2:$ZZ$393, 226, MATCH($B$3, resultados!$A$1:$ZZ$1, 0))</f>
        <v/>
      </c>
    </row>
    <row r="233">
      <c r="A233">
        <f>INDEX(resultados!$A$2:$ZZ$393, 227, MATCH($B$1, resultados!$A$1:$ZZ$1, 0))</f>
        <v/>
      </c>
      <c r="B233">
        <f>INDEX(resultados!$A$2:$ZZ$393, 227, MATCH($B$2, resultados!$A$1:$ZZ$1, 0))</f>
        <v/>
      </c>
      <c r="C233">
        <f>INDEX(resultados!$A$2:$ZZ$393, 227, MATCH($B$3, resultados!$A$1:$ZZ$1, 0))</f>
        <v/>
      </c>
    </row>
    <row r="234">
      <c r="A234">
        <f>INDEX(resultados!$A$2:$ZZ$393, 228, MATCH($B$1, resultados!$A$1:$ZZ$1, 0))</f>
        <v/>
      </c>
      <c r="B234">
        <f>INDEX(resultados!$A$2:$ZZ$393, 228, MATCH($B$2, resultados!$A$1:$ZZ$1, 0))</f>
        <v/>
      </c>
      <c r="C234">
        <f>INDEX(resultados!$A$2:$ZZ$393, 228, MATCH($B$3, resultados!$A$1:$ZZ$1, 0))</f>
        <v/>
      </c>
    </row>
    <row r="235">
      <c r="A235">
        <f>INDEX(resultados!$A$2:$ZZ$393, 229, MATCH($B$1, resultados!$A$1:$ZZ$1, 0))</f>
        <v/>
      </c>
      <c r="B235">
        <f>INDEX(resultados!$A$2:$ZZ$393, 229, MATCH($B$2, resultados!$A$1:$ZZ$1, 0))</f>
        <v/>
      </c>
      <c r="C235">
        <f>INDEX(resultados!$A$2:$ZZ$393, 229, MATCH($B$3, resultados!$A$1:$ZZ$1, 0))</f>
        <v/>
      </c>
    </row>
    <row r="236">
      <c r="A236">
        <f>INDEX(resultados!$A$2:$ZZ$393, 230, MATCH($B$1, resultados!$A$1:$ZZ$1, 0))</f>
        <v/>
      </c>
      <c r="B236">
        <f>INDEX(resultados!$A$2:$ZZ$393, 230, MATCH($B$2, resultados!$A$1:$ZZ$1, 0))</f>
        <v/>
      </c>
      <c r="C236">
        <f>INDEX(resultados!$A$2:$ZZ$393, 230, MATCH($B$3, resultados!$A$1:$ZZ$1, 0))</f>
        <v/>
      </c>
    </row>
    <row r="237">
      <c r="A237">
        <f>INDEX(resultados!$A$2:$ZZ$393, 231, MATCH($B$1, resultados!$A$1:$ZZ$1, 0))</f>
        <v/>
      </c>
      <c r="B237">
        <f>INDEX(resultados!$A$2:$ZZ$393, 231, MATCH($B$2, resultados!$A$1:$ZZ$1, 0))</f>
        <v/>
      </c>
      <c r="C237">
        <f>INDEX(resultados!$A$2:$ZZ$393, 231, MATCH($B$3, resultados!$A$1:$ZZ$1, 0))</f>
        <v/>
      </c>
    </row>
    <row r="238">
      <c r="A238">
        <f>INDEX(resultados!$A$2:$ZZ$393, 232, MATCH($B$1, resultados!$A$1:$ZZ$1, 0))</f>
        <v/>
      </c>
      <c r="B238">
        <f>INDEX(resultados!$A$2:$ZZ$393, 232, MATCH($B$2, resultados!$A$1:$ZZ$1, 0))</f>
        <v/>
      </c>
      <c r="C238">
        <f>INDEX(resultados!$A$2:$ZZ$393, 232, MATCH($B$3, resultados!$A$1:$ZZ$1, 0))</f>
        <v/>
      </c>
    </row>
    <row r="239">
      <c r="A239">
        <f>INDEX(resultados!$A$2:$ZZ$393, 233, MATCH($B$1, resultados!$A$1:$ZZ$1, 0))</f>
        <v/>
      </c>
      <c r="B239">
        <f>INDEX(resultados!$A$2:$ZZ$393, 233, MATCH($B$2, resultados!$A$1:$ZZ$1, 0))</f>
        <v/>
      </c>
      <c r="C239">
        <f>INDEX(resultados!$A$2:$ZZ$393, 233, MATCH($B$3, resultados!$A$1:$ZZ$1, 0))</f>
        <v/>
      </c>
    </row>
    <row r="240">
      <c r="A240">
        <f>INDEX(resultados!$A$2:$ZZ$393, 234, MATCH($B$1, resultados!$A$1:$ZZ$1, 0))</f>
        <v/>
      </c>
      <c r="B240">
        <f>INDEX(resultados!$A$2:$ZZ$393, 234, MATCH($B$2, resultados!$A$1:$ZZ$1, 0))</f>
        <v/>
      </c>
      <c r="C240">
        <f>INDEX(resultados!$A$2:$ZZ$393, 234, MATCH($B$3, resultados!$A$1:$ZZ$1, 0))</f>
        <v/>
      </c>
    </row>
    <row r="241">
      <c r="A241">
        <f>INDEX(resultados!$A$2:$ZZ$393, 235, MATCH($B$1, resultados!$A$1:$ZZ$1, 0))</f>
        <v/>
      </c>
      <c r="B241">
        <f>INDEX(resultados!$A$2:$ZZ$393, 235, MATCH($B$2, resultados!$A$1:$ZZ$1, 0))</f>
        <v/>
      </c>
      <c r="C241">
        <f>INDEX(resultados!$A$2:$ZZ$393, 235, MATCH($B$3, resultados!$A$1:$ZZ$1, 0))</f>
        <v/>
      </c>
    </row>
    <row r="242">
      <c r="A242">
        <f>INDEX(resultados!$A$2:$ZZ$393, 236, MATCH($B$1, resultados!$A$1:$ZZ$1, 0))</f>
        <v/>
      </c>
      <c r="B242">
        <f>INDEX(resultados!$A$2:$ZZ$393, 236, MATCH($B$2, resultados!$A$1:$ZZ$1, 0))</f>
        <v/>
      </c>
      <c r="C242">
        <f>INDEX(resultados!$A$2:$ZZ$393, 236, MATCH($B$3, resultados!$A$1:$ZZ$1, 0))</f>
        <v/>
      </c>
    </row>
    <row r="243">
      <c r="A243">
        <f>INDEX(resultados!$A$2:$ZZ$393, 237, MATCH($B$1, resultados!$A$1:$ZZ$1, 0))</f>
        <v/>
      </c>
      <c r="B243">
        <f>INDEX(resultados!$A$2:$ZZ$393, 237, MATCH($B$2, resultados!$A$1:$ZZ$1, 0))</f>
        <v/>
      </c>
      <c r="C243">
        <f>INDEX(resultados!$A$2:$ZZ$393, 237, MATCH($B$3, resultados!$A$1:$ZZ$1, 0))</f>
        <v/>
      </c>
    </row>
    <row r="244">
      <c r="A244">
        <f>INDEX(resultados!$A$2:$ZZ$393, 238, MATCH($B$1, resultados!$A$1:$ZZ$1, 0))</f>
        <v/>
      </c>
      <c r="B244">
        <f>INDEX(resultados!$A$2:$ZZ$393, 238, MATCH($B$2, resultados!$A$1:$ZZ$1, 0))</f>
        <v/>
      </c>
      <c r="C244">
        <f>INDEX(resultados!$A$2:$ZZ$393, 238, MATCH($B$3, resultados!$A$1:$ZZ$1, 0))</f>
        <v/>
      </c>
    </row>
    <row r="245">
      <c r="A245">
        <f>INDEX(resultados!$A$2:$ZZ$393, 239, MATCH($B$1, resultados!$A$1:$ZZ$1, 0))</f>
        <v/>
      </c>
      <c r="B245">
        <f>INDEX(resultados!$A$2:$ZZ$393, 239, MATCH($B$2, resultados!$A$1:$ZZ$1, 0))</f>
        <v/>
      </c>
      <c r="C245">
        <f>INDEX(resultados!$A$2:$ZZ$393, 239, MATCH($B$3, resultados!$A$1:$ZZ$1, 0))</f>
        <v/>
      </c>
    </row>
    <row r="246">
      <c r="A246">
        <f>INDEX(resultados!$A$2:$ZZ$393, 240, MATCH($B$1, resultados!$A$1:$ZZ$1, 0))</f>
        <v/>
      </c>
      <c r="B246">
        <f>INDEX(resultados!$A$2:$ZZ$393, 240, MATCH($B$2, resultados!$A$1:$ZZ$1, 0))</f>
        <v/>
      </c>
      <c r="C246">
        <f>INDEX(resultados!$A$2:$ZZ$393, 240, MATCH($B$3, resultados!$A$1:$ZZ$1, 0))</f>
        <v/>
      </c>
    </row>
    <row r="247">
      <c r="A247">
        <f>INDEX(resultados!$A$2:$ZZ$393, 241, MATCH($B$1, resultados!$A$1:$ZZ$1, 0))</f>
        <v/>
      </c>
      <c r="B247">
        <f>INDEX(resultados!$A$2:$ZZ$393, 241, MATCH($B$2, resultados!$A$1:$ZZ$1, 0))</f>
        <v/>
      </c>
      <c r="C247">
        <f>INDEX(resultados!$A$2:$ZZ$393, 241, MATCH($B$3, resultados!$A$1:$ZZ$1, 0))</f>
        <v/>
      </c>
    </row>
    <row r="248">
      <c r="A248">
        <f>INDEX(resultados!$A$2:$ZZ$393, 242, MATCH($B$1, resultados!$A$1:$ZZ$1, 0))</f>
        <v/>
      </c>
      <c r="B248">
        <f>INDEX(resultados!$A$2:$ZZ$393, 242, MATCH($B$2, resultados!$A$1:$ZZ$1, 0))</f>
        <v/>
      </c>
      <c r="C248">
        <f>INDEX(resultados!$A$2:$ZZ$393, 242, MATCH($B$3, resultados!$A$1:$ZZ$1, 0))</f>
        <v/>
      </c>
    </row>
    <row r="249">
      <c r="A249">
        <f>INDEX(resultados!$A$2:$ZZ$393, 243, MATCH($B$1, resultados!$A$1:$ZZ$1, 0))</f>
        <v/>
      </c>
      <c r="B249">
        <f>INDEX(resultados!$A$2:$ZZ$393, 243, MATCH($B$2, resultados!$A$1:$ZZ$1, 0))</f>
        <v/>
      </c>
      <c r="C249">
        <f>INDEX(resultados!$A$2:$ZZ$393, 243, MATCH($B$3, resultados!$A$1:$ZZ$1, 0))</f>
        <v/>
      </c>
    </row>
    <row r="250">
      <c r="A250">
        <f>INDEX(resultados!$A$2:$ZZ$393, 244, MATCH($B$1, resultados!$A$1:$ZZ$1, 0))</f>
        <v/>
      </c>
      <c r="B250">
        <f>INDEX(resultados!$A$2:$ZZ$393, 244, MATCH($B$2, resultados!$A$1:$ZZ$1, 0))</f>
        <v/>
      </c>
      <c r="C250">
        <f>INDEX(resultados!$A$2:$ZZ$393, 244, MATCH($B$3, resultados!$A$1:$ZZ$1, 0))</f>
        <v/>
      </c>
    </row>
    <row r="251">
      <c r="A251">
        <f>INDEX(resultados!$A$2:$ZZ$393, 245, MATCH($B$1, resultados!$A$1:$ZZ$1, 0))</f>
        <v/>
      </c>
      <c r="B251">
        <f>INDEX(resultados!$A$2:$ZZ$393, 245, MATCH($B$2, resultados!$A$1:$ZZ$1, 0))</f>
        <v/>
      </c>
      <c r="C251">
        <f>INDEX(resultados!$A$2:$ZZ$393, 245, MATCH($B$3, resultados!$A$1:$ZZ$1, 0))</f>
        <v/>
      </c>
    </row>
    <row r="252">
      <c r="A252">
        <f>INDEX(resultados!$A$2:$ZZ$393, 246, MATCH($B$1, resultados!$A$1:$ZZ$1, 0))</f>
        <v/>
      </c>
      <c r="B252">
        <f>INDEX(resultados!$A$2:$ZZ$393, 246, MATCH($B$2, resultados!$A$1:$ZZ$1, 0))</f>
        <v/>
      </c>
      <c r="C252">
        <f>INDEX(resultados!$A$2:$ZZ$393, 246, MATCH($B$3, resultados!$A$1:$ZZ$1, 0))</f>
        <v/>
      </c>
    </row>
    <row r="253">
      <c r="A253">
        <f>INDEX(resultados!$A$2:$ZZ$393, 247, MATCH($B$1, resultados!$A$1:$ZZ$1, 0))</f>
        <v/>
      </c>
      <c r="B253">
        <f>INDEX(resultados!$A$2:$ZZ$393, 247, MATCH($B$2, resultados!$A$1:$ZZ$1, 0))</f>
        <v/>
      </c>
      <c r="C253">
        <f>INDEX(resultados!$A$2:$ZZ$393, 247, MATCH($B$3, resultados!$A$1:$ZZ$1, 0))</f>
        <v/>
      </c>
    </row>
    <row r="254">
      <c r="A254">
        <f>INDEX(resultados!$A$2:$ZZ$393, 248, MATCH($B$1, resultados!$A$1:$ZZ$1, 0))</f>
        <v/>
      </c>
      <c r="B254">
        <f>INDEX(resultados!$A$2:$ZZ$393, 248, MATCH($B$2, resultados!$A$1:$ZZ$1, 0))</f>
        <v/>
      </c>
      <c r="C254">
        <f>INDEX(resultados!$A$2:$ZZ$393, 248, MATCH($B$3, resultados!$A$1:$ZZ$1, 0))</f>
        <v/>
      </c>
    </row>
    <row r="255">
      <c r="A255">
        <f>INDEX(resultados!$A$2:$ZZ$393, 249, MATCH($B$1, resultados!$A$1:$ZZ$1, 0))</f>
        <v/>
      </c>
      <c r="B255">
        <f>INDEX(resultados!$A$2:$ZZ$393, 249, MATCH($B$2, resultados!$A$1:$ZZ$1, 0))</f>
        <v/>
      </c>
      <c r="C255">
        <f>INDEX(resultados!$A$2:$ZZ$393, 249, MATCH($B$3, resultados!$A$1:$ZZ$1, 0))</f>
        <v/>
      </c>
    </row>
    <row r="256">
      <c r="A256">
        <f>INDEX(resultados!$A$2:$ZZ$393, 250, MATCH($B$1, resultados!$A$1:$ZZ$1, 0))</f>
        <v/>
      </c>
      <c r="B256">
        <f>INDEX(resultados!$A$2:$ZZ$393, 250, MATCH($B$2, resultados!$A$1:$ZZ$1, 0))</f>
        <v/>
      </c>
      <c r="C256">
        <f>INDEX(resultados!$A$2:$ZZ$393, 250, MATCH($B$3, resultados!$A$1:$ZZ$1, 0))</f>
        <v/>
      </c>
    </row>
    <row r="257">
      <c r="A257">
        <f>INDEX(resultados!$A$2:$ZZ$393, 251, MATCH($B$1, resultados!$A$1:$ZZ$1, 0))</f>
        <v/>
      </c>
      <c r="B257">
        <f>INDEX(resultados!$A$2:$ZZ$393, 251, MATCH($B$2, resultados!$A$1:$ZZ$1, 0))</f>
        <v/>
      </c>
      <c r="C257">
        <f>INDEX(resultados!$A$2:$ZZ$393, 251, MATCH($B$3, resultados!$A$1:$ZZ$1, 0))</f>
        <v/>
      </c>
    </row>
    <row r="258">
      <c r="A258">
        <f>INDEX(resultados!$A$2:$ZZ$393, 252, MATCH($B$1, resultados!$A$1:$ZZ$1, 0))</f>
        <v/>
      </c>
      <c r="B258">
        <f>INDEX(resultados!$A$2:$ZZ$393, 252, MATCH($B$2, resultados!$A$1:$ZZ$1, 0))</f>
        <v/>
      </c>
      <c r="C258">
        <f>INDEX(resultados!$A$2:$ZZ$393, 252, MATCH($B$3, resultados!$A$1:$ZZ$1, 0))</f>
        <v/>
      </c>
    </row>
    <row r="259">
      <c r="A259">
        <f>INDEX(resultados!$A$2:$ZZ$393, 253, MATCH($B$1, resultados!$A$1:$ZZ$1, 0))</f>
        <v/>
      </c>
      <c r="B259">
        <f>INDEX(resultados!$A$2:$ZZ$393, 253, MATCH($B$2, resultados!$A$1:$ZZ$1, 0))</f>
        <v/>
      </c>
      <c r="C259">
        <f>INDEX(resultados!$A$2:$ZZ$393, 253, MATCH($B$3, resultados!$A$1:$ZZ$1, 0))</f>
        <v/>
      </c>
    </row>
    <row r="260">
      <c r="A260">
        <f>INDEX(resultados!$A$2:$ZZ$393, 254, MATCH($B$1, resultados!$A$1:$ZZ$1, 0))</f>
        <v/>
      </c>
      <c r="B260">
        <f>INDEX(resultados!$A$2:$ZZ$393, 254, MATCH($B$2, resultados!$A$1:$ZZ$1, 0))</f>
        <v/>
      </c>
      <c r="C260">
        <f>INDEX(resultados!$A$2:$ZZ$393, 254, MATCH($B$3, resultados!$A$1:$ZZ$1, 0))</f>
        <v/>
      </c>
    </row>
    <row r="261">
      <c r="A261">
        <f>INDEX(resultados!$A$2:$ZZ$393, 255, MATCH($B$1, resultados!$A$1:$ZZ$1, 0))</f>
        <v/>
      </c>
      <c r="B261">
        <f>INDEX(resultados!$A$2:$ZZ$393, 255, MATCH($B$2, resultados!$A$1:$ZZ$1, 0))</f>
        <v/>
      </c>
      <c r="C261">
        <f>INDEX(resultados!$A$2:$ZZ$393, 255, MATCH($B$3, resultados!$A$1:$ZZ$1, 0))</f>
        <v/>
      </c>
    </row>
    <row r="262">
      <c r="A262">
        <f>INDEX(resultados!$A$2:$ZZ$393, 256, MATCH($B$1, resultados!$A$1:$ZZ$1, 0))</f>
        <v/>
      </c>
      <c r="B262">
        <f>INDEX(resultados!$A$2:$ZZ$393, 256, MATCH($B$2, resultados!$A$1:$ZZ$1, 0))</f>
        <v/>
      </c>
      <c r="C262">
        <f>INDEX(resultados!$A$2:$ZZ$393, 256, MATCH($B$3, resultados!$A$1:$ZZ$1, 0))</f>
        <v/>
      </c>
    </row>
    <row r="263">
      <c r="A263">
        <f>INDEX(resultados!$A$2:$ZZ$393, 257, MATCH($B$1, resultados!$A$1:$ZZ$1, 0))</f>
        <v/>
      </c>
      <c r="B263">
        <f>INDEX(resultados!$A$2:$ZZ$393, 257, MATCH($B$2, resultados!$A$1:$ZZ$1, 0))</f>
        <v/>
      </c>
      <c r="C263">
        <f>INDEX(resultados!$A$2:$ZZ$393, 257, MATCH($B$3, resultados!$A$1:$ZZ$1, 0))</f>
        <v/>
      </c>
    </row>
    <row r="264">
      <c r="A264">
        <f>INDEX(resultados!$A$2:$ZZ$393, 258, MATCH($B$1, resultados!$A$1:$ZZ$1, 0))</f>
        <v/>
      </c>
      <c r="B264">
        <f>INDEX(resultados!$A$2:$ZZ$393, 258, MATCH($B$2, resultados!$A$1:$ZZ$1, 0))</f>
        <v/>
      </c>
      <c r="C264">
        <f>INDEX(resultados!$A$2:$ZZ$393, 258, MATCH($B$3, resultados!$A$1:$ZZ$1, 0))</f>
        <v/>
      </c>
    </row>
    <row r="265">
      <c r="A265">
        <f>INDEX(resultados!$A$2:$ZZ$393, 259, MATCH($B$1, resultados!$A$1:$ZZ$1, 0))</f>
        <v/>
      </c>
      <c r="B265">
        <f>INDEX(resultados!$A$2:$ZZ$393, 259, MATCH($B$2, resultados!$A$1:$ZZ$1, 0))</f>
        <v/>
      </c>
      <c r="C265">
        <f>INDEX(resultados!$A$2:$ZZ$393, 259, MATCH($B$3, resultados!$A$1:$ZZ$1, 0))</f>
        <v/>
      </c>
    </row>
    <row r="266">
      <c r="A266">
        <f>INDEX(resultados!$A$2:$ZZ$393, 260, MATCH($B$1, resultados!$A$1:$ZZ$1, 0))</f>
        <v/>
      </c>
      <c r="B266">
        <f>INDEX(resultados!$A$2:$ZZ$393, 260, MATCH($B$2, resultados!$A$1:$ZZ$1, 0))</f>
        <v/>
      </c>
      <c r="C266">
        <f>INDEX(resultados!$A$2:$ZZ$393, 260, MATCH($B$3, resultados!$A$1:$ZZ$1, 0))</f>
        <v/>
      </c>
    </row>
    <row r="267">
      <c r="A267">
        <f>INDEX(resultados!$A$2:$ZZ$393, 261, MATCH($B$1, resultados!$A$1:$ZZ$1, 0))</f>
        <v/>
      </c>
      <c r="B267">
        <f>INDEX(resultados!$A$2:$ZZ$393, 261, MATCH($B$2, resultados!$A$1:$ZZ$1, 0))</f>
        <v/>
      </c>
      <c r="C267">
        <f>INDEX(resultados!$A$2:$ZZ$393, 261, MATCH($B$3, resultados!$A$1:$ZZ$1, 0))</f>
        <v/>
      </c>
    </row>
    <row r="268">
      <c r="A268">
        <f>INDEX(resultados!$A$2:$ZZ$393, 262, MATCH($B$1, resultados!$A$1:$ZZ$1, 0))</f>
        <v/>
      </c>
      <c r="B268">
        <f>INDEX(resultados!$A$2:$ZZ$393, 262, MATCH($B$2, resultados!$A$1:$ZZ$1, 0))</f>
        <v/>
      </c>
      <c r="C268">
        <f>INDEX(resultados!$A$2:$ZZ$393, 262, MATCH($B$3, resultados!$A$1:$ZZ$1, 0))</f>
        <v/>
      </c>
    </row>
    <row r="269">
      <c r="A269">
        <f>INDEX(resultados!$A$2:$ZZ$393, 263, MATCH($B$1, resultados!$A$1:$ZZ$1, 0))</f>
        <v/>
      </c>
      <c r="B269">
        <f>INDEX(resultados!$A$2:$ZZ$393, 263, MATCH($B$2, resultados!$A$1:$ZZ$1, 0))</f>
        <v/>
      </c>
      <c r="C269">
        <f>INDEX(resultados!$A$2:$ZZ$393, 263, MATCH($B$3, resultados!$A$1:$ZZ$1, 0))</f>
        <v/>
      </c>
    </row>
    <row r="270">
      <c r="A270">
        <f>INDEX(resultados!$A$2:$ZZ$393, 264, MATCH($B$1, resultados!$A$1:$ZZ$1, 0))</f>
        <v/>
      </c>
      <c r="B270">
        <f>INDEX(resultados!$A$2:$ZZ$393, 264, MATCH($B$2, resultados!$A$1:$ZZ$1, 0))</f>
        <v/>
      </c>
      <c r="C270">
        <f>INDEX(resultados!$A$2:$ZZ$393, 264, MATCH($B$3, resultados!$A$1:$ZZ$1, 0))</f>
        <v/>
      </c>
    </row>
    <row r="271">
      <c r="A271">
        <f>INDEX(resultados!$A$2:$ZZ$393, 265, MATCH($B$1, resultados!$A$1:$ZZ$1, 0))</f>
        <v/>
      </c>
      <c r="B271">
        <f>INDEX(resultados!$A$2:$ZZ$393, 265, MATCH($B$2, resultados!$A$1:$ZZ$1, 0))</f>
        <v/>
      </c>
      <c r="C271">
        <f>INDEX(resultados!$A$2:$ZZ$393, 265, MATCH($B$3, resultados!$A$1:$ZZ$1, 0))</f>
        <v/>
      </c>
    </row>
    <row r="272">
      <c r="A272">
        <f>INDEX(resultados!$A$2:$ZZ$393, 266, MATCH($B$1, resultados!$A$1:$ZZ$1, 0))</f>
        <v/>
      </c>
      <c r="B272">
        <f>INDEX(resultados!$A$2:$ZZ$393, 266, MATCH($B$2, resultados!$A$1:$ZZ$1, 0))</f>
        <v/>
      </c>
      <c r="C272">
        <f>INDEX(resultados!$A$2:$ZZ$393, 266, MATCH($B$3, resultados!$A$1:$ZZ$1, 0))</f>
        <v/>
      </c>
    </row>
    <row r="273">
      <c r="A273">
        <f>INDEX(resultados!$A$2:$ZZ$393, 267, MATCH($B$1, resultados!$A$1:$ZZ$1, 0))</f>
        <v/>
      </c>
      <c r="B273">
        <f>INDEX(resultados!$A$2:$ZZ$393, 267, MATCH($B$2, resultados!$A$1:$ZZ$1, 0))</f>
        <v/>
      </c>
      <c r="C273">
        <f>INDEX(resultados!$A$2:$ZZ$393, 267, MATCH($B$3, resultados!$A$1:$ZZ$1, 0))</f>
        <v/>
      </c>
    </row>
    <row r="274">
      <c r="A274">
        <f>INDEX(resultados!$A$2:$ZZ$393, 268, MATCH($B$1, resultados!$A$1:$ZZ$1, 0))</f>
        <v/>
      </c>
      <c r="B274">
        <f>INDEX(resultados!$A$2:$ZZ$393, 268, MATCH($B$2, resultados!$A$1:$ZZ$1, 0))</f>
        <v/>
      </c>
      <c r="C274">
        <f>INDEX(resultados!$A$2:$ZZ$393, 268, MATCH($B$3, resultados!$A$1:$ZZ$1, 0))</f>
        <v/>
      </c>
    </row>
    <row r="275">
      <c r="A275">
        <f>INDEX(resultados!$A$2:$ZZ$393, 269, MATCH($B$1, resultados!$A$1:$ZZ$1, 0))</f>
        <v/>
      </c>
      <c r="B275">
        <f>INDEX(resultados!$A$2:$ZZ$393, 269, MATCH($B$2, resultados!$A$1:$ZZ$1, 0))</f>
        <v/>
      </c>
      <c r="C275">
        <f>INDEX(resultados!$A$2:$ZZ$393, 269, MATCH($B$3, resultados!$A$1:$ZZ$1, 0))</f>
        <v/>
      </c>
    </row>
    <row r="276">
      <c r="A276">
        <f>INDEX(resultados!$A$2:$ZZ$393, 270, MATCH($B$1, resultados!$A$1:$ZZ$1, 0))</f>
        <v/>
      </c>
      <c r="B276">
        <f>INDEX(resultados!$A$2:$ZZ$393, 270, MATCH($B$2, resultados!$A$1:$ZZ$1, 0))</f>
        <v/>
      </c>
      <c r="C276">
        <f>INDEX(resultados!$A$2:$ZZ$393, 270, MATCH($B$3, resultados!$A$1:$ZZ$1, 0))</f>
        <v/>
      </c>
    </row>
    <row r="277">
      <c r="A277">
        <f>INDEX(resultados!$A$2:$ZZ$393, 271, MATCH($B$1, resultados!$A$1:$ZZ$1, 0))</f>
        <v/>
      </c>
      <c r="B277">
        <f>INDEX(resultados!$A$2:$ZZ$393, 271, MATCH($B$2, resultados!$A$1:$ZZ$1, 0))</f>
        <v/>
      </c>
      <c r="C277">
        <f>INDEX(resultados!$A$2:$ZZ$393, 271, MATCH($B$3, resultados!$A$1:$ZZ$1, 0))</f>
        <v/>
      </c>
    </row>
    <row r="278">
      <c r="A278">
        <f>INDEX(resultados!$A$2:$ZZ$393, 272, MATCH($B$1, resultados!$A$1:$ZZ$1, 0))</f>
        <v/>
      </c>
      <c r="B278">
        <f>INDEX(resultados!$A$2:$ZZ$393, 272, MATCH($B$2, resultados!$A$1:$ZZ$1, 0))</f>
        <v/>
      </c>
      <c r="C278">
        <f>INDEX(resultados!$A$2:$ZZ$393, 272, MATCH($B$3, resultados!$A$1:$ZZ$1, 0))</f>
        <v/>
      </c>
    </row>
    <row r="279">
      <c r="A279">
        <f>INDEX(resultados!$A$2:$ZZ$393, 273, MATCH($B$1, resultados!$A$1:$ZZ$1, 0))</f>
        <v/>
      </c>
      <c r="B279">
        <f>INDEX(resultados!$A$2:$ZZ$393, 273, MATCH($B$2, resultados!$A$1:$ZZ$1, 0))</f>
        <v/>
      </c>
      <c r="C279">
        <f>INDEX(resultados!$A$2:$ZZ$393, 273, MATCH($B$3, resultados!$A$1:$ZZ$1, 0))</f>
        <v/>
      </c>
    </row>
    <row r="280">
      <c r="A280">
        <f>INDEX(resultados!$A$2:$ZZ$393, 274, MATCH($B$1, resultados!$A$1:$ZZ$1, 0))</f>
        <v/>
      </c>
      <c r="B280">
        <f>INDEX(resultados!$A$2:$ZZ$393, 274, MATCH($B$2, resultados!$A$1:$ZZ$1, 0))</f>
        <v/>
      </c>
      <c r="C280">
        <f>INDEX(resultados!$A$2:$ZZ$393, 274, MATCH($B$3, resultados!$A$1:$ZZ$1, 0))</f>
        <v/>
      </c>
    </row>
    <row r="281">
      <c r="A281">
        <f>INDEX(resultados!$A$2:$ZZ$393, 275, MATCH($B$1, resultados!$A$1:$ZZ$1, 0))</f>
        <v/>
      </c>
      <c r="B281">
        <f>INDEX(resultados!$A$2:$ZZ$393, 275, MATCH($B$2, resultados!$A$1:$ZZ$1, 0))</f>
        <v/>
      </c>
      <c r="C281">
        <f>INDEX(resultados!$A$2:$ZZ$393, 275, MATCH($B$3, resultados!$A$1:$ZZ$1, 0))</f>
        <v/>
      </c>
    </row>
    <row r="282">
      <c r="A282">
        <f>INDEX(resultados!$A$2:$ZZ$393, 276, MATCH($B$1, resultados!$A$1:$ZZ$1, 0))</f>
        <v/>
      </c>
      <c r="B282">
        <f>INDEX(resultados!$A$2:$ZZ$393, 276, MATCH($B$2, resultados!$A$1:$ZZ$1, 0))</f>
        <v/>
      </c>
      <c r="C282">
        <f>INDEX(resultados!$A$2:$ZZ$393, 276, MATCH($B$3, resultados!$A$1:$ZZ$1, 0))</f>
        <v/>
      </c>
    </row>
    <row r="283">
      <c r="A283">
        <f>INDEX(resultados!$A$2:$ZZ$393, 277, MATCH($B$1, resultados!$A$1:$ZZ$1, 0))</f>
        <v/>
      </c>
      <c r="B283">
        <f>INDEX(resultados!$A$2:$ZZ$393, 277, MATCH($B$2, resultados!$A$1:$ZZ$1, 0))</f>
        <v/>
      </c>
      <c r="C283">
        <f>INDEX(resultados!$A$2:$ZZ$393, 277, MATCH($B$3, resultados!$A$1:$ZZ$1, 0))</f>
        <v/>
      </c>
    </row>
    <row r="284">
      <c r="A284">
        <f>INDEX(resultados!$A$2:$ZZ$393, 278, MATCH($B$1, resultados!$A$1:$ZZ$1, 0))</f>
        <v/>
      </c>
      <c r="B284">
        <f>INDEX(resultados!$A$2:$ZZ$393, 278, MATCH($B$2, resultados!$A$1:$ZZ$1, 0))</f>
        <v/>
      </c>
      <c r="C284">
        <f>INDEX(resultados!$A$2:$ZZ$393, 278, MATCH($B$3, resultados!$A$1:$ZZ$1, 0))</f>
        <v/>
      </c>
    </row>
    <row r="285">
      <c r="A285">
        <f>INDEX(resultados!$A$2:$ZZ$393, 279, MATCH($B$1, resultados!$A$1:$ZZ$1, 0))</f>
        <v/>
      </c>
      <c r="B285">
        <f>INDEX(resultados!$A$2:$ZZ$393, 279, MATCH($B$2, resultados!$A$1:$ZZ$1, 0))</f>
        <v/>
      </c>
      <c r="C285">
        <f>INDEX(resultados!$A$2:$ZZ$393, 279, MATCH($B$3, resultados!$A$1:$ZZ$1, 0))</f>
        <v/>
      </c>
    </row>
    <row r="286">
      <c r="A286">
        <f>INDEX(resultados!$A$2:$ZZ$393, 280, MATCH($B$1, resultados!$A$1:$ZZ$1, 0))</f>
        <v/>
      </c>
      <c r="B286">
        <f>INDEX(resultados!$A$2:$ZZ$393, 280, MATCH($B$2, resultados!$A$1:$ZZ$1, 0))</f>
        <v/>
      </c>
      <c r="C286">
        <f>INDEX(resultados!$A$2:$ZZ$393, 280, MATCH($B$3, resultados!$A$1:$ZZ$1, 0))</f>
        <v/>
      </c>
    </row>
    <row r="287">
      <c r="A287">
        <f>INDEX(resultados!$A$2:$ZZ$393, 281, MATCH($B$1, resultados!$A$1:$ZZ$1, 0))</f>
        <v/>
      </c>
      <c r="B287">
        <f>INDEX(resultados!$A$2:$ZZ$393, 281, MATCH($B$2, resultados!$A$1:$ZZ$1, 0))</f>
        <v/>
      </c>
      <c r="C287">
        <f>INDEX(resultados!$A$2:$ZZ$393, 281, MATCH($B$3, resultados!$A$1:$ZZ$1, 0))</f>
        <v/>
      </c>
    </row>
    <row r="288">
      <c r="A288">
        <f>INDEX(resultados!$A$2:$ZZ$393, 282, MATCH($B$1, resultados!$A$1:$ZZ$1, 0))</f>
        <v/>
      </c>
      <c r="B288">
        <f>INDEX(resultados!$A$2:$ZZ$393, 282, MATCH($B$2, resultados!$A$1:$ZZ$1, 0))</f>
        <v/>
      </c>
      <c r="C288">
        <f>INDEX(resultados!$A$2:$ZZ$393, 282, MATCH($B$3, resultados!$A$1:$ZZ$1, 0))</f>
        <v/>
      </c>
    </row>
    <row r="289">
      <c r="A289">
        <f>INDEX(resultados!$A$2:$ZZ$393, 283, MATCH($B$1, resultados!$A$1:$ZZ$1, 0))</f>
        <v/>
      </c>
      <c r="B289">
        <f>INDEX(resultados!$A$2:$ZZ$393, 283, MATCH($B$2, resultados!$A$1:$ZZ$1, 0))</f>
        <v/>
      </c>
      <c r="C289">
        <f>INDEX(resultados!$A$2:$ZZ$393, 283, MATCH($B$3, resultados!$A$1:$ZZ$1, 0))</f>
        <v/>
      </c>
    </row>
    <row r="290">
      <c r="A290">
        <f>INDEX(resultados!$A$2:$ZZ$393, 284, MATCH($B$1, resultados!$A$1:$ZZ$1, 0))</f>
        <v/>
      </c>
      <c r="B290">
        <f>INDEX(resultados!$A$2:$ZZ$393, 284, MATCH($B$2, resultados!$A$1:$ZZ$1, 0))</f>
        <v/>
      </c>
      <c r="C290">
        <f>INDEX(resultados!$A$2:$ZZ$393, 284, MATCH($B$3, resultados!$A$1:$ZZ$1, 0))</f>
        <v/>
      </c>
    </row>
    <row r="291">
      <c r="A291">
        <f>INDEX(resultados!$A$2:$ZZ$393, 285, MATCH($B$1, resultados!$A$1:$ZZ$1, 0))</f>
        <v/>
      </c>
      <c r="B291">
        <f>INDEX(resultados!$A$2:$ZZ$393, 285, MATCH($B$2, resultados!$A$1:$ZZ$1, 0))</f>
        <v/>
      </c>
      <c r="C291">
        <f>INDEX(resultados!$A$2:$ZZ$393, 285, MATCH($B$3, resultados!$A$1:$ZZ$1, 0))</f>
        <v/>
      </c>
    </row>
    <row r="292">
      <c r="A292">
        <f>INDEX(resultados!$A$2:$ZZ$393, 286, MATCH($B$1, resultados!$A$1:$ZZ$1, 0))</f>
        <v/>
      </c>
      <c r="B292">
        <f>INDEX(resultados!$A$2:$ZZ$393, 286, MATCH($B$2, resultados!$A$1:$ZZ$1, 0))</f>
        <v/>
      </c>
      <c r="C292">
        <f>INDEX(resultados!$A$2:$ZZ$393, 286, MATCH($B$3, resultados!$A$1:$ZZ$1, 0))</f>
        <v/>
      </c>
    </row>
    <row r="293">
      <c r="A293">
        <f>INDEX(resultados!$A$2:$ZZ$393, 287, MATCH($B$1, resultados!$A$1:$ZZ$1, 0))</f>
        <v/>
      </c>
      <c r="B293">
        <f>INDEX(resultados!$A$2:$ZZ$393, 287, MATCH($B$2, resultados!$A$1:$ZZ$1, 0))</f>
        <v/>
      </c>
      <c r="C293">
        <f>INDEX(resultados!$A$2:$ZZ$393, 287, MATCH($B$3, resultados!$A$1:$ZZ$1, 0))</f>
        <v/>
      </c>
    </row>
    <row r="294">
      <c r="A294">
        <f>INDEX(resultados!$A$2:$ZZ$393, 288, MATCH($B$1, resultados!$A$1:$ZZ$1, 0))</f>
        <v/>
      </c>
      <c r="B294">
        <f>INDEX(resultados!$A$2:$ZZ$393, 288, MATCH($B$2, resultados!$A$1:$ZZ$1, 0))</f>
        <v/>
      </c>
      <c r="C294">
        <f>INDEX(resultados!$A$2:$ZZ$393, 288, MATCH($B$3, resultados!$A$1:$ZZ$1, 0))</f>
        <v/>
      </c>
    </row>
    <row r="295">
      <c r="A295">
        <f>INDEX(resultados!$A$2:$ZZ$393, 289, MATCH($B$1, resultados!$A$1:$ZZ$1, 0))</f>
        <v/>
      </c>
      <c r="B295">
        <f>INDEX(resultados!$A$2:$ZZ$393, 289, MATCH($B$2, resultados!$A$1:$ZZ$1, 0))</f>
        <v/>
      </c>
      <c r="C295">
        <f>INDEX(resultados!$A$2:$ZZ$393, 289, MATCH($B$3, resultados!$A$1:$ZZ$1, 0))</f>
        <v/>
      </c>
    </row>
    <row r="296">
      <c r="A296">
        <f>INDEX(resultados!$A$2:$ZZ$393, 290, MATCH($B$1, resultados!$A$1:$ZZ$1, 0))</f>
        <v/>
      </c>
      <c r="B296">
        <f>INDEX(resultados!$A$2:$ZZ$393, 290, MATCH($B$2, resultados!$A$1:$ZZ$1, 0))</f>
        <v/>
      </c>
      <c r="C296">
        <f>INDEX(resultados!$A$2:$ZZ$393, 290, MATCH($B$3, resultados!$A$1:$ZZ$1, 0))</f>
        <v/>
      </c>
    </row>
    <row r="297">
      <c r="A297">
        <f>INDEX(resultados!$A$2:$ZZ$393, 291, MATCH($B$1, resultados!$A$1:$ZZ$1, 0))</f>
        <v/>
      </c>
      <c r="B297">
        <f>INDEX(resultados!$A$2:$ZZ$393, 291, MATCH($B$2, resultados!$A$1:$ZZ$1, 0))</f>
        <v/>
      </c>
      <c r="C297">
        <f>INDEX(resultados!$A$2:$ZZ$393, 291, MATCH($B$3, resultados!$A$1:$ZZ$1, 0))</f>
        <v/>
      </c>
    </row>
    <row r="298">
      <c r="A298">
        <f>INDEX(resultados!$A$2:$ZZ$393, 292, MATCH($B$1, resultados!$A$1:$ZZ$1, 0))</f>
        <v/>
      </c>
      <c r="B298">
        <f>INDEX(resultados!$A$2:$ZZ$393, 292, MATCH($B$2, resultados!$A$1:$ZZ$1, 0))</f>
        <v/>
      </c>
      <c r="C298">
        <f>INDEX(resultados!$A$2:$ZZ$393, 292, MATCH($B$3, resultados!$A$1:$ZZ$1, 0))</f>
        <v/>
      </c>
    </row>
    <row r="299">
      <c r="A299">
        <f>INDEX(resultados!$A$2:$ZZ$393, 293, MATCH($B$1, resultados!$A$1:$ZZ$1, 0))</f>
        <v/>
      </c>
      <c r="B299">
        <f>INDEX(resultados!$A$2:$ZZ$393, 293, MATCH($B$2, resultados!$A$1:$ZZ$1, 0))</f>
        <v/>
      </c>
      <c r="C299">
        <f>INDEX(resultados!$A$2:$ZZ$393, 293, MATCH($B$3, resultados!$A$1:$ZZ$1, 0))</f>
        <v/>
      </c>
    </row>
    <row r="300">
      <c r="A300">
        <f>INDEX(resultados!$A$2:$ZZ$393, 294, MATCH($B$1, resultados!$A$1:$ZZ$1, 0))</f>
        <v/>
      </c>
      <c r="B300">
        <f>INDEX(resultados!$A$2:$ZZ$393, 294, MATCH($B$2, resultados!$A$1:$ZZ$1, 0))</f>
        <v/>
      </c>
      <c r="C300">
        <f>INDEX(resultados!$A$2:$ZZ$393, 294, MATCH($B$3, resultados!$A$1:$ZZ$1, 0))</f>
        <v/>
      </c>
    </row>
    <row r="301">
      <c r="A301">
        <f>INDEX(resultados!$A$2:$ZZ$393, 295, MATCH($B$1, resultados!$A$1:$ZZ$1, 0))</f>
        <v/>
      </c>
      <c r="B301">
        <f>INDEX(resultados!$A$2:$ZZ$393, 295, MATCH($B$2, resultados!$A$1:$ZZ$1, 0))</f>
        <v/>
      </c>
      <c r="C301">
        <f>INDEX(resultados!$A$2:$ZZ$393, 295, MATCH($B$3, resultados!$A$1:$ZZ$1, 0))</f>
        <v/>
      </c>
    </row>
    <row r="302">
      <c r="A302">
        <f>INDEX(resultados!$A$2:$ZZ$393, 296, MATCH($B$1, resultados!$A$1:$ZZ$1, 0))</f>
        <v/>
      </c>
      <c r="B302">
        <f>INDEX(resultados!$A$2:$ZZ$393, 296, MATCH($B$2, resultados!$A$1:$ZZ$1, 0))</f>
        <v/>
      </c>
      <c r="C302">
        <f>INDEX(resultados!$A$2:$ZZ$393, 296, MATCH($B$3, resultados!$A$1:$ZZ$1, 0))</f>
        <v/>
      </c>
    </row>
    <row r="303">
      <c r="A303">
        <f>INDEX(resultados!$A$2:$ZZ$393, 297, MATCH($B$1, resultados!$A$1:$ZZ$1, 0))</f>
        <v/>
      </c>
      <c r="B303">
        <f>INDEX(resultados!$A$2:$ZZ$393, 297, MATCH($B$2, resultados!$A$1:$ZZ$1, 0))</f>
        <v/>
      </c>
      <c r="C303">
        <f>INDEX(resultados!$A$2:$ZZ$393, 297, MATCH($B$3, resultados!$A$1:$ZZ$1, 0))</f>
        <v/>
      </c>
    </row>
    <row r="304">
      <c r="A304">
        <f>INDEX(resultados!$A$2:$ZZ$393, 298, MATCH($B$1, resultados!$A$1:$ZZ$1, 0))</f>
        <v/>
      </c>
      <c r="B304">
        <f>INDEX(resultados!$A$2:$ZZ$393, 298, MATCH($B$2, resultados!$A$1:$ZZ$1, 0))</f>
        <v/>
      </c>
      <c r="C304">
        <f>INDEX(resultados!$A$2:$ZZ$393, 298, MATCH($B$3, resultados!$A$1:$ZZ$1, 0))</f>
        <v/>
      </c>
    </row>
    <row r="305">
      <c r="A305">
        <f>INDEX(resultados!$A$2:$ZZ$393, 299, MATCH($B$1, resultados!$A$1:$ZZ$1, 0))</f>
        <v/>
      </c>
      <c r="B305">
        <f>INDEX(resultados!$A$2:$ZZ$393, 299, MATCH($B$2, resultados!$A$1:$ZZ$1, 0))</f>
        <v/>
      </c>
      <c r="C305">
        <f>INDEX(resultados!$A$2:$ZZ$393, 299, MATCH($B$3, resultados!$A$1:$ZZ$1, 0))</f>
        <v/>
      </c>
    </row>
    <row r="306">
      <c r="A306">
        <f>INDEX(resultados!$A$2:$ZZ$393, 300, MATCH($B$1, resultados!$A$1:$ZZ$1, 0))</f>
        <v/>
      </c>
      <c r="B306">
        <f>INDEX(resultados!$A$2:$ZZ$393, 300, MATCH($B$2, resultados!$A$1:$ZZ$1, 0))</f>
        <v/>
      </c>
      <c r="C306">
        <f>INDEX(resultados!$A$2:$ZZ$393, 300, MATCH($B$3, resultados!$A$1:$ZZ$1, 0))</f>
        <v/>
      </c>
    </row>
    <row r="307">
      <c r="A307">
        <f>INDEX(resultados!$A$2:$ZZ$393, 301, MATCH($B$1, resultados!$A$1:$ZZ$1, 0))</f>
        <v/>
      </c>
      <c r="B307">
        <f>INDEX(resultados!$A$2:$ZZ$393, 301, MATCH($B$2, resultados!$A$1:$ZZ$1, 0))</f>
        <v/>
      </c>
      <c r="C307">
        <f>INDEX(resultados!$A$2:$ZZ$393, 301, MATCH($B$3, resultados!$A$1:$ZZ$1, 0))</f>
        <v/>
      </c>
    </row>
    <row r="308">
      <c r="A308">
        <f>INDEX(resultados!$A$2:$ZZ$393, 302, MATCH($B$1, resultados!$A$1:$ZZ$1, 0))</f>
        <v/>
      </c>
      <c r="B308">
        <f>INDEX(resultados!$A$2:$ZZ$393, 302, MATCH($B$2, resultados!$A$1:$ZZ$1, 0))</f>
        <v/>
      </c>
      <c r="C308">
        <f>INDEX(resultados!$A$2:$ZZ$393, 302, MATCH($B$3, resultados!$A$1:$ZZ$1, 0))</f>
        <v/>
      </c>
    </row>
    <row r="309">
      <c r="A309">
        <f>INDEX(resultados!$A$2:$ZZ$393, 303, MATCH($B$1, resultados!$A$1:$ZZ$1, 0))</f>
        <v/>
      </c>
      <c r="B309">
        <f>INDEX(resultados!$A$2:$ZZ$393, 303, MATCH($B$2, resultados!$A$1:$ZZ$1, 0))</f>
        <v/>
      </c>
      <c r="C309">
        <f>INDEX(resultados!$A$2:$ZZ$393, 303, MATCH($B$3, resultados!$A$1:$ZZ$1, 0))</f>
        <v/>
      </c>
    </row>
    <row r="310">
      <c r="A310">
        <f>INDEX(resultados!$A$2:$ZZ$393, 304, MATCH($B$1, resultados!$A$1:$ZZ$1, 0))</f>
        <v/>
      </c>
      <c r="B310">
        <f>INDEX(resultados!$A$2:$ZZ$393, 304, MATCH($B$2, resultados!$A$1:$ZZ$1, 0))</f>
        <v/>
      </c>
      <c r="C310">
        <f>INDEX(resultados!$A$2:$ZZ$393, 304, MATCH($B$3, resultados!$A$1:$ZZ$1, 0))</f>
        <v/>
      </c>
    </row>
    <row r="311">
      <c r="A311">
        <f>INDEX(resultados!$A$2:$ZZ$393, 305, MATCH($B$1, resultados!$A$1:$ZZ$1, 0))</f>
        <v/>
      </c>
      <c r="B311">
        <f>INDEX(resultados!$A$2:$ZZ$393, 305, MATCH($B$2, resultados!$A$1:$ZZ$1, 0))</f>
        <v/>
      </c>
      <c r="C311">
        <f>INDEX(resultados!$A$2:$ZZ$393, 305, MATCH($B$3, resultados!$A$1:$ZZ$1, 0))</f>
        <v/>
      </c>
    </row>
    <row r="312">
      <c r="A312">
        <f>INDEX(resultados!$A$2:$ZZ$393, 306, MATCH($B$1, resultados!$A$1:$ZZ$1, 0))</f>
        <v/>
      </c>
      <c r="B312">
        <f>INDEX(resultados!$A$2:$ZZ$393, 306, MATCH($B$2, resultados!$A$1:$ZZ$1, 0))</f>
        <v/>
      </c>
      <c r="C312">
        <f>INDEX(resultados!$A$2:$ZZ$393, 306, MATCH($B$3, resultados!$A$1:$ZZ$1, 0))</f>
        <v/>
      </c>
    </row>
    <row r="313">
      <c r="A313">
        <f>INDEX(resultados!$A$2:$ZZ$393, 307, MATCH($B$1, resultados!$A$1:$ZZ$1, 0))</f>
        <v/>
      </c>
      <c r="B313">
        <f>INDEX(resultados!$A$2:$ZZ$393, 307, MATCH($B$2, resultados!$A$1:$ZZ$1, 0))</f>
        <v/>
      </c>
      <c r="C313">
        <f>INDEX(resultados!$A$2:$ZZ$393, 307, MATCH($B$3, resultados!$A$1:$ZZ$1, 0))</f>
        <v/>
      </c>
    </row>
    <row r="314">
      <c r="A314">
        <f>INDEX(resultados!$A$2:$ZZ$393, 308, MATCH($B$1, resultados!$A$1:$ZZ$1, 0))</f>
        <v/>
      </c>
      <c r="B314">
        <f>INDEX(resultados!$A$2:$ZZ$393, 308, MATCH($B$2, resultados!$A$1:$ZZ$1, 0))</f>
        <v/>
      </c>
      <c r="C314">
        <f>INDEX(resultados!$A$2:$ZZ$393, 308, MATCH($B$3, resultados!$A$1:$ZZ$1, 0))</f>
        <v/>
      </c>
    </row>
    <row r="315">
      <c r="A315">
        <f>INDEX(resultados!$A$2:$ZZ$393, 309, MATCH($B$1, resultados!$A$1:$ZZ$1, 0))</f>
        <v/>
      </c>
      <c r="B315">
        <f>INDEX(resultados!$A$2:$ZZ$393, 309, MATCH($B$2, resultados!$A$1:$ZZ$1, 0))</f>
        <v/>
      </c>
      <c r="C315">
        <f>INDEX(resultados!$A$2:$ZZ$393, 309, MATCH($B$3, resultados!$A$1:$ZZ$1, 0))</f>
        <v/>
      </c>
    </row>
    <row r="316">
      <c r="A316">
        <f>INDEX(resultados!$A$2:$ZZ$393, 310, MATCH($B$1, resultados!$A$1:$ZZ$1, 0))</f>
        <v/>
      </c>
      <c r="B316">
        <f>INDEX(resultados!$A$2:$ZZ$393, 310, MATCH($B$2, resultados!$A$1:$ZZ$1, 0))</f>
        <v/>
      </c>
      <c r="C316">
        <f>INDEX(resultados!$A$2:$ZZ$393, 310, MATCH($B$3, resultados!$A$1:$ZZ$1, 0))</f>
        <v/>
      </c>
    </row>
    <row r="317">
      <c r="A317">
        <f>INDEX(resultados!$A$2:$ZZ$393, 311, MATCH($B$1, resultados!$A$1:$ZZ$1, 0))</f>
        <v/>
      </c>
      <c r="B317">
        <f>INDEX(resultados!$A$2:$ZZ$393, 311, MATCH($B$2, resultados!$A$1:$ZZ$1, 0))</f>
        <v/>
      </c>
      <c r="C317">
        <f>INDEX(resultados!$A$2:$ZZ$393, 311, MATCH($B$3, resultados!$A$1:$ZZ$1, 0))</f>
        <v/>
      </c>
    </row>
    <row r="318">
      <c r="A318">
        <f>INDEX(resultados!$A$2:$ZZ$393, 312, MATCH($B$1, resultados!$A$1:$ZZ$1, 0))</f>
        <v/>
      </c>
      <c r="B318">
        <f>INDEX(resultados!$A$2:$ZZ$393, 312, MATCH($B$2, resultados!$A$1:$ZZ$1, 0))</f>
        <v/>
      </c>
      <c r="C318">
        <f>INDEX(resultados!$A$2:$ZZ$393, 312, MATCH($B$3, resultados!$A$1:$ZZ$1, 0))</f>
        <v/>
      </c>
    </row>
    <row r="319">
      <c r="A319">
        <f>INDEX(resultados!$A$2:$ZZ$393, 313, MATCH($B$1, resultados!$A$1:$ZZ$1, 0))</f>
        <v/>
      </c>
      <c r="B319">
        <f>INDEX(resultados!$A$2:$ZZ$393, 313, MATCH($B$2, resultados!$A$1:$ZZ$1, 0))</f>
        <v/>
      </c>
      <c r="C319">
        <f>INDEX(resultados!$A$2:$ZZ$393, 313, MATCH($B$3, resultados!$A$1:$ZZ$1, 0))</f>
        <v/>
      </c>
    </row>
    <row r="320">
      <c r="A320">
        <f>INDEX(resultados!$A$2:$ZZ$393, 314, MATCH($B$1, resultados!$A$1:$ZZ$1, 0))</f>
        <v/>
      </c>
      <c r="B320">
        <f>INDEX(resultados!$A$2:$ZZ$393, 314, MATCH($B$2, resultados!$A$1:$ZZ$1, 0))</f>
        <v/>
      </c>
      <c r="C320">
        <f>INDEX(resultados!$A$2:$ZZ$393, 314, MATCH($B$3, resultados!$A$1:$ZZ$1, 0))</f>
        <v/>
      </c>
    </row>
    <row r="321">
      <c r="A321">
        <f>INDEX(resultados!$A$2:$ZZ$393, 315, MATCH($B$1, resultados!$A$1:$ZZ$1, 0))</f>
        <v/>
      </c>
      <c r="B321">
        <f>INDEX(resultados!$A$2:$ZZ$393, 315, MATCH($B$2, resultados!$A$1:$ZZ$1, 0))</f>
        <v/>
      </c>
      <c r="C321">
        <f>INDEX(resultados!$A$2:$ZZ$393, 315, MATCH($B$3, resultados!$A$1:$ZZ$1, 0))</f>
        <v/>
      </c>
    </row>
    <row r="322">
      <c r="A322">
        <f>INDEX(resultados!$A$2:$ZZ$393, 316, MATCH($B$1, resultados!$A$1:$ZZ$1, 0))</f>
        <v/>
      </c>
      <c r="B322">
        <f>INDEX(resultados!$A$2:$ZZ$393, 316, MATCH($B$2, resultados!$A$1:$ZZ$1, 0))</f>
        <v/>
      </c>
      <c r="C322">
        <f>INDEX(resultados!$A$2:$ZZ$393, 316, MATCH($B$3, resultados!$A$1:$ZZ$1, 0))</f>
        <v/>
      </c>
    </row>
    <row r="323">
      <c r="A323">
        <f>INDEX(resultados!$A$2:$ZZ$393, 317, MATCH($B$1, resultados!$A$1:$ZZ$1, 0))</f>
        <v/>
      </c>
      <c r="B323">
        <f>INDEX(resultados!$A$2:$ZZ$393, 317, MATCH($B$2, resultados!$A$1:$ZZ$1, 0))</f>
        <v/>
      </c>
      <c r="C323">
        <f>INDEX(resultados!$A$2:$ZZ$393, 317, MATCH($B$3, resultados!$A$1:$ZZ$1, 0))</f>
        <v/>
      </c>
    </row>
    <row r="324">
      <c r="A324">
        <f>INDEX(resultados!$A$2:$ZZ$393, 318, MATCH($B$1, resultados!$A$1:$ZZ$1, 0))</f>
        <v/>
      </c>
      <c r="B324">
        <f>INDEX(resultados!$A$2:$ZZ$393, 318, MATCH($B$2, resultados!$A$1:$ZZ$1, 0))</f>
        <v/>
      </c>
      <c r="C324">
        <f>INDEX(resultados!$A$2:$ZZ$393, 318, MATCH($B$3, resultados!$A$1:$ZZ$1, 0))</f>
        <v/>
      </c>
    </row>
    <row r="325">
      <c r="A325">
        <f>INDEX(resultados!$A$2:$ZZ$393, 319, MATCH($B$1, resultados!$A$1:$ZZ$1, 0))</f>
        <v/>
      </c>
      <c r="B325">
        <f>INDEX(resultados!$A$2:$ZZ$393, 319, MATCH($B$2, resultados!$A$1:$ZZ$1, 0))</f>
        <v/>
      </c>
      <c r="C325">
        <f>INDEX(resultados!$A$2:$ZZ$393, 319, MATCH($B$3, resultados!$A$1:$ZZ$1, 0))</f>
        <v/>
      </c>
    </row>
    <row r="326">
      <c r="A326">
        <f>INDEX(resultados!$A$2:$ZZ$393, 320, MATCH($B$1, resultados!$A$1:$ZZ$1, 0))</f>
        <v/>
      </c>
      <c r="B326">
        <f>INDEX(resultados!$A$2:$ZZ$393, 320, MATCH($B$2, resultados!$A$1:$ZZ$1, 0))</f>
        <v/>
      </c>
      <c r="C326">
        <f>INDEX(resultados!$A$2:$ZZ$393, 320, MATCH($B$3, resultados!$A$1:$ZZ$1, 0))</f>
        <v/>
      </c>
    </row>
    <row r="327">
      <c r="A327">
        <f>INDEX(resultados!$A$2:$ZZ$393, 321, MATCH($B$1, resultados!$A$1:$ZZ$1, 0))</f>
        <v/>
      </c>
      <c r="B327">
        <f>INDEX(resultados!$A$2:$ZZ$393, 321, MATCH($B$2, resultados!$A$1:$ZZ$1, 0))</f>
        <v/>
      </c>
      <c r="C327">
        <f>INDEX(resultados!$A$2:$ZZ$393, 321, MATCH($B$3, resultados!$A$1:$ZZ$1, 0))</f>
        <v/>
      </c>
    </row>
    <row r="328">
      <c r="A328">
        <f>INDEX(resultados!$A$2:$ZZ$393, 322, MATCH($B$1, resultados!$A$1:$ZZ$1, 0))</f>
        <v/>
      </c>
      <c r="B328">
        <f>INDEX(resultados!$A$2:$ZZ$393, 322, MATCH($B$2, resultados!$A$1:$ZZ$1, 0))</f>
        <v/>
      </c>
      <c r="C328">
        <f>INDEX(resultados!$A$2:$ZZ$393, 322, MATCH($B$3, resultados!$A$1:$ZZ$1, 0))</f>
        <v/>
      </c>
    </row>
    <row r="329">
      <c r="A329">
        <f>INDEX(resultados!$A$2:$ZZ$393, 323, MATCH($B$1, resultados!$A$1:$ZZ$1, 0))</f>
        <v/>
      </c>
      <c r="B329">
        <f>INDEX(resultados!$A$2:$ZZ$393, 323, MATCH($B$2, resultados!$A$1:$ZZ$1, 0))</f>
        <v/>
      </c>
      <c r="C329">
        <f>INDEX(resultados!$A$2:$ZZ$393, 323, MATCH($B$3, resultados!$A$1:$ZZ$1, 0))</f>
        <v/>
      </c>
    </row>
    <row r="330">
      <c r="A330">
        <f>INDEX(resultados!$A$2:$ZZ$393, 324, MATCH($B$1, resultados!$A$1:$ZZ$1, 0))</f>
        <v/>
      </c>
      <c r="B330">
        <f>INDEX(resultados!$A$2:$ZZ$393, 324, MATCH($B$2, resultados!$A$1:$ZZ$1, 0))</f>
        <v/>
      </c>
      <c r="C330">
        <f>INDEX(resultados!$A$2:$ZZ$393, 324, MATCH($B$3, resultados!$A$1:$ZZ$1, 0))</f>
        <v/>
      </c>
    </row>
    <row r="331">
      <c r="A331">
        <f>INDEX(resultados!$A$2:$ZZ$393, 325, MATCH($B$1, resultados!$A$1:$ZZ$1, 0))</f>
        <v/>
      </c>
      <c r="B331">
        <f>INDEX(resultados!$A$2:$ZZ$393, 325, MATCH($B$2, resultados!$A$1:$ZZ$1, 0))</f>
        <v/>
      </c>
      <c r="C331">
        <f>INDEX(resultados!$A$2:$ZZ$393, 325, MATCH($B$3, resultados!$A$1:$ZZ$1, 0))</f>
        <v/>
      </c>
    </row>
    <row r="332">
      <c r="A332">
        <f>INDEX(resultados!$A$2:$ZZ$393, 326, MATCH($B$1, resultados!$A$1:$ZZ$1, 0))</f>
        <v/>
      </c>
      <c r="B332">
        <f>INDEX(resultados!$A$2:$ZZ$393, 326, MATCH($B$2, resultados!$A$1:$ZZ$1, 0))</f>
        <v/>
      </c>
      <c r="C332">
        <f>INDEX(resultados!$A$2:$ZZ$393, 326, MATCH($B$3, resultados!$A$1:$ZZ$1, 0))</f>
        <v/>
      </c>
    </row>
    <row r="333">
      <c r="A333">
        <f>INDEX(resultados!$A$2:$ZZ$393, 327, MATCH($B$1, resultados!$A$1:$ZZ$1, 0))</f>
        <v/>
      </c>
      <c r="B333">
        <f>INDEX(resultados!$A$2:$ZZ$393, 327, MATCH($B$2, resultados!$A$1:$ZZ$1, 0))</f>
        <v/>
      </c>
      <c r="C333">
        <f>INDEX(resultados!$A$2:$ZZ$393, 327, MATCH($B$3, resultados!$A$1:$ZZ$1, 0))</f>
        <v/>
      </c>
    </row>
    <row r="334">
      <c r="A334">
        <f>INDEX(resultados!$A$2:$ZZ$393, 328, MATCH($B$1, resultados!$A$1:$ZZ$1, 0))</f>
        <v/>
      </c>
      <c r="B334">
        <f>INDEX(resultados!$A$2:$ZZ$393, 328, MATCH($B$2, resultados!$A$1:$ZZ$1, 0))</f>
        <v/>
      </c>
      <c r="C334">
        <f>INDEX(resultados!$A$2:$ZZ$393, 328, MATCH($B$3, resultados!$A$1:$ZZ$1, 0))</f>
        <v/>
      </c>
    </row>
    <row r="335">
      <c r="A335">
        <f>INDEX(resultados!$A$2:$ZZ$393, 329, MATCH($B$1, resultados!$A$1:$ZZ$1, 0))</f>
        <v/>
      </c>
      <c r="B335">
        <f>INDEX(resultados!$A$2:$ZZ$393, 329, MATCH($B$2, resultados!$A$1:$ZZ$1, 0))</f>
        <v/>
      </c>
      <c r="C335">
        <f>INDEX(resultados!$A$2:$ZZ$393, 329, MATCH($B$3, resultados!$A$1:$ZZ$1, 0))</f>
        <v/>
      </c>
    </row>
    <row r="336">
      <c r="A336">
        <f>INDEX(resultados!$A$2:$ZZ$393, 330, MATCH($B$1, resultados!$A$1:$ZZ$1, 0))</f>
        <v/>
      </c>
      <c r="B336">
        <f>INDEX(resultados!$A$2:$ZZ$393, 330, MATCH($B$2, resultados!$A$1:$ZZ$1, 0))</f>
        <v/>
      </c>
      <c r="C336">
        <f>INDEX(resultados!$A$2:$ZZ$393, 330, MATCH($B$3, resultados!$A$1:$ZZ$1, 0))</f>
        <v/>
      </c>
    </row>
    <row r="337">
      <c r="A337">
        <f>INDEX(resultados!$A$2:$ZZ$393, 331, MATCH($B$1, resultados!$A$1:$ZZ$1, 0))</f>
        <v/>
      </c>
      <c r="B337">
        <f>INDEX(resultados!$A$2:$ZZ$393, 331, MATCH($B$2, resultados!$A$1:$ZZ$1, 0))</f>
        <v/>
      </c>
      <c r="C337">
        <f>INDEX(resultados!$A$2:$ZZ$393, 331, MATCH($B$3, resultados!$A$1:$ZZ$1, 0))</f>
        <v/>
      </c>
    </row>
    <row r="338">
      <c r="A338">
        <f>INDEX(resultados!$A$2:$ZZ$393, 332, MATCH($B$1, resultados!$A$1:$ZZ$1, 0))</f>
        <v/>
      </c>
      <c r="B338">
        <f>INDEX(resultados!$A$2:$ZZ$393, 332, MATCH($B$2, resultados!$A$1:$ZZ$1, 0))</f>
        <v/>
      </c>
      <c r="C338">
        <f>INDEX(resultados!$A$2:$ZZ$393, 332, MATCH($B$3, resultados!$A$1:$ZZ$1, 0))</f>
        <v/>
      </c>
    </row>
    <row r="339">
      <c r="A339">
        <f>INDEX(resultados!$A$2:$ZZ$393, 333, MATCH($B$1, resultados!$A$1:$ZZ$1, 0))</f>
        <v/>
      </c>
      <c r="B339">
        <f>INDEX(resultados!$A$2:$ZZ$393, 333, MATCH($B$2, resultados!$A$1:$ZZ$1, 0))</f>
        <v/>
      </c>
      <c r="C339">
        <f>INDEX(resultados!$A$2:$ZZ$393, 333, MATCH($B$3, resultados!$A$1:$ZZ$1, 0))</f>
        <v/>
      </c>
    </row>
    <row r="340">
      <c r="A340">
        <f>INDEX(resultados!$A$2:$ZZ$393, 334, MATCH($B$1, resultados!$A$1:$ZZ$1, 0))</f>
        <v/>
      </c>
      <c r="B340">
        <f>INDEX(resultados!$A$2:$ZZ$393, 334, MATCH($B$2, resultados!$A$1:$ZZ$1, 0))</f>
        <v/>
      </c>
      <c r="C340">
        <f>INDEX(resultados!$A$2:$ZZ$393, 334, MATCH($B$3, resultados!$A$1:$ZZ$1, 0))</f>
        <v/>
      </c>
    </row>
    <row r="341">
      <c r="A341">
        <f>INDEX(resultados!$A$2:$ZZ$393, 335, MATCH($B$1, resultados!$A$1:$ZZ$1, 0))</f>
        <v/>
      </c>
      <c r="B341">
        <f>INDEX(resultados!$A$2:$ZZ$393, 335, MATCH($B$2, resultados!$A$1:$ZZ$1, 0))</f>
        <v/>
      </c>
      <c r="C341">
        <f>INDEX(resultados!$A$2:$ZZ$393, 335, MATCH($B$3, resultados!$A$1:$ZZ$1, 0))</f>
        <v/>
      </c>
    </row>
    <row r="342">
      <c r="A342">
        <f>INDEX(resultados!$A$2:$ZZ$393, 336, MATCH($B$1, resultados!$A$1:$ZZ$1, 0))</f>
        <v/>
      </c>
      <c r="B342">
        <f>INDEX(resultados!$A$2:$ZZ$393, 336, MATCH($B$2, resultados!$A$1:$ZZ$1, 0))</f>
        <v/>
      </c>
      <c r="C342">
        <f>INDEX(resultados!$A$2:$ZZ$393, 336, MATCH($B$3, resultados!$A$1:$ZZ$1, 0))</f>
        <v/>
      </c>
    </row>
    <row r="343">
      <c r="A343">
        <f>INDEX(resultados!$A$2:$ZZ$393, 337, MATCH($B$1, resultados!$A$1:$ZZ$1, 0))</f>
        <v/>
      </c>
      <c r="B343">
        <f>INDEX(resultados!$A$2:$ZZ$393, 337, MATCH($B$2, resultados!$A$1:$ZZ$1, 0))</f>
        <v/>
      </c>
      <c r="C343">
        <f>INDEX(resultados!$A$2:$ZZ$393, 337, MATCH($B$3, resultados!$A$1:$ZZ$1, 0))</f>
        <v/>
      </c>
    </row>
    <row r="344">
      <c r="A344">
        <f>INDEX(resultados!$A$2:$ZZ$393, 338, MATCH($B$1, resultados!$A$1:$ZZ$1, 0))</f>
        <v/>
      </c>
      <c r="B344">
        <f>INDEX(resultados!$A$2:$ZZ$393, 338, MATCH($B$2, resultados!$A$1:$ZZ$1, 0))</f>
        <v/>
      </c>
      <c r="C344">
        <f>INDEX(resultados!$A$2:$ZZ$393, 338, MATCH($B$3, resultados!$A$1:$ZZ$1, 0))</f>
        <v/>
      </c>
    </row>
    <row r="345">
      <c r="A345">
        <f>INDEX(resultados!$A$2:$ZZ$393, 339, MATCH($B$1, resultados!$A$1:$ZZ$1, 0))</f>
        <v/>
      </c>
      <c r="B345">
        <f>INDEX(resultados!$A$2:$ZZ$393, 339, MATCH($B$2, resultados!$A$1:$ZZ$1, 0))</f>
        <v/>
      </c>
      <c r="C345">
        <f>INDEX(resultados!$A$2:$ZZ$393, 339, MATCH($B$3, resultados!$A$1:$ZZ$1, 0))</f>
        <v/>
      </c>
    </row>
    <row r="346">
      <c r="A346">
        <f>INDEX(resultados!$A$2:$ZZ$393, 340, MATCH($B$1, resultados!$A$1:$ZZ$1, 0))</f>
        <v/>
      </c>
      <c r="B346">
        <f>INDEX(resultados!$A$2:$ZZ$393, 340, MATCH($B$2, resultados!$A$1:$ZZ$1, 0))</f>
        <v/>
      </c>
      <c r="C346">
        <f>INDEX(resultados!$A$2:$ZZ$393, 340, MATCH($B$3, resultados!$A$1:$ZZ$1, 0))</f>
        <v/>
      </c>
    </row>
    <row r="347">
      <c r="A347">
        <f>INDEX(resultados!$A$2:$ZZ$393, 341, MATCH($B$1, resultados!$A$1:$ZZ$1, 0))</f>
        <v/>
      </c>
      <c r="B347">
        <f>INDEX(resultados!$A$2:$ZZ$393, 341, MATCH($B$2, resultados!$A$1:$ZZ$1, 0))</f>
        <v/>
      </c>
      <c r="C347">
        <f>INDEX(resultados!$A$2:$ZZ$393, 341, MATCH($B$3, resultados!$A$1:$ZZ$1, 0))</f>
        <v/>
      </c>
    </row>
    <row r="348">
      <c r="A348">
        <f>INDEX(resultados!$A$2:$ZZ$393, 342, MATCH($B$1, resultados!$A$1:$ZZ$1, 0))</f>
        <v/>
      </c>
      <c r="B348">
        <f>INDEX(resultados!$A$2:$ZZ$393, 342, MATCH($B$2, resultados!$A$1:$ZZ$1, 0))</f>
        <v/>
      </c>
      <c r="C348">
        <f>INDEX(resultados!$A$2:$ZZ$393, 342, MATCH($B$3, resultados!$A$1:$ZZ$1, 0))</f>
        <v/>
      </c>
    </row>
    <row r="349">
      <c r="A349">
        <f>INDEX(resultados!$A$2:$ZZ$393, 343, MATCH($B$1, resultados!$A$1:$ZZ$1, 0))</f>
        <v/>
      </c>
      <c r="B349">
        <f>INDEX(resultados!$A$2:$ZZ$393, 343, MATCH($B$2, resultados!$A$1:$ZZ$1, 0))</f>
        <v/>
      </c>
      <c r="C349">
        <f>INDEX(resultados!$A$2:$ZZ$393, 343, MATCH($B$3, resultados!$A$1:$ZZ$1, 0))</f>
        <v/>
      </c>
    </row>
    <row r="350">
      <c r="A350">
        <f>INDEX(resultados!$A$2:$ZZ$393, 344, MATCH($B$1, resultados!$A$1:$ZZ$1, 0))</f>
        <v/>
      </c>
      <c r="B350">
        <f>INDEX(resultados!$A$2:$ZZ$393, 344, MATCH($B$2, resultados!$A$1:$ZZ$1, 0))</f>
        <v/>
      </c>
      <c r="C350">
        <f>INDEX(resultados!$A$2:$ZZ$393, 344, MATCH($B$3, resultados!$A$1:$ZZ$1, 0))</f>
        <v/>
      </c>
    </row>
    <row r="351">
      <c r="A351">
        <f>INDEX(resultados!$A$2:$ZZ$393, 345, MATCH($B$1, resultados!$A$1:$ZZ$1, 0))</f>
        <v/>
      </c>
      <c r="B351">
        <f>INDEX(resultados!$A$2:$ZZ$393, 345, MATCH($B$2, resultados!$A$1:$ZZ$1, 0))</f>
        <v/>
      </c>
      <c r="C351">
        <f>INDEX(resultados!$A$2:$ZZ$393, 345, MATCH($B$3, resultados!$A$1:$ZZ$1, 0))</f>
        <v/>
      </c>
    </row>
    <row r="352">
      <c r="A352">
        <f>INDEX(resultados!$A$2:$ZZ$393, 346, MATCH($B$1, resultados!$A$1:$ZZ$1, 0))</f>
        <v/>
      </c>
      <c r="B352">
        <f>INDEX(resultados!$A$2:$ZZ$393, 346, MATCH($B$2, resultados!$A$1:$ZZ$1, 0))</f>
        <v/>
      </c>
      <c r="C352">
        <f>INDEX(resultados!$A$2:$ZZ$393, 346, MATCH($B$3, resultados!$A$1:$ZZ$1, 0))</f>
        <v/>
      </c>
    </row>
    <row r="353">
      <c r="A353">
        <f>INDEX(resultados!$A$2:$ZZ$393, 347, MATCH($B$1, resultados!$A$1:$ZZ$1, 0))</f>
        <v/>
      </c>
      <c r="B353">
        <f>INDEX(resultados!$A$2:$ZZ$393, 347, MATCH($B$2, resultados!$A$1:$ZZ$1, 0))</f>
        <v/>
      </c>
      <c r="C353">
        <f>INDEX(resultados!$A$2:$ZZ$393, 347, MATCH($B$3, resultados!$A$1:$ZZ$1, 0))</f>
        <v/>
      </c>
    </row>
    <row r="354">
      <c r="A354">
        <f>INDEX(resultados!$A$2:$ZZ$393, 348, MATCH($B$1, resultados!$A$1:$ZZ$1, 0))</f>
        <v/>
      </c>
      <c r="B354">
        <f>INDEX(resultados!$A$2:$ZZ$393, 348, MATCH($B$2, resultados!$A$1:$ZZ$1, 0))</f>
        <v/>
      </c>
      <c r="C354">
        <f>INDEX(resultados!$A$2:$ZZ$393, 348, MATCH($B$3, resultados!$A$1:$ZZ$1, 0))</f>
        <v/>
      </c>
    </row>
    <row r="355">
      <c r="A355">
        <f>INDEX(resultados!$A$2:$ZZ$393, 349, MATCH($B$1, resultados!$A$1:$ZZ$1, 0))</f>
        <v/>
      </c>
      <c r="B355">
        <f>INDEX(resultados!$A$2:$ZZ$393, 349, MATCH($B$2, resultados!$A$1:$ZZ$1, 0))</f>
        <v/>
      </c>
      <c r="C355">
        <f>INDEX(resultados!$A$2:$ZZ$393, 349, MATCH($B$3, resultados!$A$1:$ZZ$1, 0))</f>
        <v/>
      </c>
    </row>
    <row r="356">
      <c r="A356">
        <f>INDEX(resultados!$A$2:$ZZ$393, 350, MATCH($B$1, resultados!$A$1:$ZZ$1, 0))</f>
        <v/>
      </c>
      <c r="B356">
        <f>INDEX(resultados!$A$2:$ZZ$393, 350, MATCH($B$2, resultados!$A$1:$ZZ$1, 0))</f>
        <v/>
      </c>
      <c r="C356">
        <f>INDEX(resultados!$A$2:$ZZ$393, 350, MATCH($B$3, resultados!$A$1:$ZZ$1, 0))</f>
        <v/>
      </c>
    </row>
    <row r="357">
      <c r="A357">
        <f>INDEX(resultados!$A$2:$ZZ$393, 351, MATCH($B$1, resultados!$A$1:$ZZ$1, 0))</f>
        <v/>
      </c>
      <c r="B357">
        <f>INDEX(resultados!$A$2:$ZZ$393, 351, MATCH($B$2, resultados!$A$1:$ZZ$1, 0))</f>
        <v/>
      </c>
      <c r="C357">
        <f>INDEX(resultados!$A$2:$ZZ$393, 351, MATCH($B$3, resultados!$A$1:$ZZ$1, 0))</f>
        <v/>
      </c>
    </row>
    <row r="358">
      <c r="A358">
        <f>INDEX(resultados!$A$2:$ZZ$393, 352, MATCH($B$1, resultados!$A$1:$ZZ$1, 0))</f>
        <v/>
      </c>
      <c r="B358">
        <f>INDEX(resultados!$A$2:$ZZ$393, 352, MATCH($B$2, resultados!$A$1:$ZZ$1, 0))</f>
        <v/>
      </c>
      <c r="C358">
        <f>INDEX(resultados!$A$2:$ZZ$393, 352, MATCH($B$3, resultados!$A$1:$ZZ$1, 0))</f>
        <v/>
      </c>
    </row>
    <row r="359">
      <c r="A359">
        <f>INDEX(resultados!$A$2:$ZZ$393, 353, MATCH($B$1, resultados!$A$1:$ZZ$1, 0))</f>
        <v/>
      </c>
      <c r="B359">
        <f>INDEX(resultados!$A$2:$ZZ$393, 353, MATCH($B$2, resultados!$A$1:$ZZ$1, 0))</f>
        <v/>
      </c>
      <c r="C359">
        <f>INDEX(resultados!$A$2:$ZZ$393, 353, MATCH($B$3, resultados!$A$1:$ZZ$1, 0))</f>
        <v/>
      </c>
    </row>
    <row r="360">
      <c r="A360">
        <f>INDEX(resultados!$A$2:$ZZ$393, 354, MATCH($B$1, resultados!$A$1:$ZZ$1, 0))</f>
        <v/>
      </c>
      <c r="B360">
        <f>INDEX(resultados!$A$2:$ZZ$393, 354, MATCH($B$2, resultados!$A$1:$ZZ$1, 0))</f>
        <v/>
      </c>
      <c r="C360">
        <f>INDEX(resultados!$A$2:$ZZ$393, 354, MATCH($B$3, resultados!$A$1:$ZZ$1, 0))</f>
        <v/>
      </c>
    </row>
    <row r="361">
      <c r="A361">
        <f>INDEX(resultados!$A$2:$ZZ$393, 355, MATCH($B$1, resultados!$A$1:$ZZ$1, 0))</f>
        <v/>
      </c>
      <c r="B361">
        <f>INDEX(resultados!$A$2:$ZZ$393, 355, MATCH($B$2, resultados!$A$1:$ZZ$1, 0))</f>
        <v/>
      </c>
      <c r="C361">
        <f>INDEX(resultados!$A$2:$ZZ$393, 355, MATCH($B$3, resultados!$A$1:$ZZ$1, 0))</f>
        <v/>
      </c>
    </row>
    <row r="362">
      <c r="A362">
        <f>INDEX(resultados!$A$2:$ZZ$393, 356, MATCH($B$1, resultados!$A$1:$ZZ$1, 0))</f>
        <v/>
      </c>
      <c r="B362">
        <f>INDEX(resultados!$A$2:$ZZ$393, 356, MATCH($B$2, resultados!$A$1:$ZZ$1, 0))</f>
        <v/>
      </c>
      <c r="C362">
        <f>INDEX(resultados!$A$2:$ZZ$393, 356, MATCH($B$3, resultados!$A$1:$ZZ$1, 0))</f>
        <v/>
      </c>
    </row>
    <row r="363">
      <c r="A363">
        <f>INDEX(resultados!$A$2:$ZZ$393, 357, MATCH($B$1, resultados!$A$1:$ZZ$1, 0))</f>
        <v/>
      </c>
      <c r="B363">
        <f>INDEX(resultados!$A$2:$ZZ$393, 357, MATCH($B$2, resultados!$A$1:$ZZ$1, 0))</f>
        <v/>
      </c>
      <c r="C363">
        <f>INDEX(resultados!$A$2:$ZZ$393, 357, MATCH($B$3, resultados!$A$1:$ZZ$1, 0))</f>
        <v/>
      </c>
    </row>
    <row r="364">
      <c r="A364">
        <f>INDEX(resultados!$A$2:$ZZ$393, 358, MATCH($B$1, resultados!$A$1:$ZZ$1, 0))</f>
        <v/>
      </c>
      <c r="B364">
        <f>INDEX(resultados!$A$2:$ZZ$393, 358, MATCH($B$2, resultados!$A$1:$ZZ$1, 0))</f>
        <v/>
      </c>
      <c r="C364">
        <f>INDEX(resultados!$A$2:$ZZ$393, 358, MATCH($B$3, resultados!$A$1:$ZZ$1, 0))</f>
        <v/>
      </c>
    </row>
    <row r="365">
      <c r="A365">
        <f>INDEX(resultados!$A$2:$ZZ$393, 359, MATCH($B$1, resultados!$A$1:$ZZ$1, 0))</f>
        <v/>
      </c>
      <c r="B365">
        <f>INDEX(resultados!$A$2:$ZZ$393, 359, MATCH($B$2, resultados!$A$1:$ZZ$1, 0))</f>
        <v/>
      </c>
      <c r="C365">
        <f>INDEX(resultados!$A$2:$ZZ$393, 359, MATCH($B$3, resultados!$A$1:$ZZ$1, 0))</f>
        <v/>
      </c>
    </row>
    <row r="366">
      <c r="A366">
        <f>INDEX(resultados!$A$2:$ZZ$393, 360, MATCH($B$1, resultados!$A$1:$ZZ$1, 0))</f>
        <v/>
      </c>
      <c r="B366">
        <f>INDEX(resultados!$A$2:$ZZ$393, 360, MATCH($B$2, resultados!$A$1:$ZZ$1, 0))</f>
        <v/>
      </c>
      <c r="C366">
        <f>INDEX(resultados!$A$2:$ZZ$393, 360, MATCH($B$3, resultados!$A$1:$ZZ$1, 0))</f>
        <v/>
      </c>
    </row>
    <row r="367">
      <c r="A367">
        <f>INDEX(resultados!$A$2:$ZZ$393, 361, MATCH($B$1, resultados!$A$1:$ZZ$1, 0))</f>
        <v/>
      </c>
      <c r="B367">
        <f>INDEX(resultados!$A$2:$ZZ$393, 361, MATCH($B$2, resultados!$A$1:$ZZ$1, 0))</f>
        <v/>
      </c>
      <c r="C367">
        <f>INDEX(resultados!$A$2:$ZZ$393, 361, MATCH($B$3, resultados!$A$1:$ZZ$1, 0))</f>
        <v/>
      </c>
    </row>
    <row r="368">
      <c r="A368">
        <f>INDEX(resultados!$A$2:$ZZ$393, 362, MATCH($B$1, resultados!$A$1:$ZZ$1, 0))</f>
        <v/>
      </c>
      <c r="B368">
        <f>INDEX(resultados!$A$2:$ZZ$393, 362, MATCH($B$2, resultados!$A$1:$ZZ$1, 0))</f>
        <v/>
      </c>
      <c r="C368">
        <f>INDEX(resultados!$A$2:$ZZ$393, 362, MATCH($B$3, resultados!$A$1:$ZZ$1, 0))</f>
        <v/>
      </c>
    </row>
    <row r="369">
      <c r="A369">
        <f>INDEX(resultados!$A$2:$ZZ$393, 363, MATCH($B$1, resultados!$A$1:$ZZ$1, 0))</f>
        <v/>
      </c>
      <c r="B369">
        <f>INDEX(resultados!$A$2:$ZZ$393, 363, MATCH($B$2, resultados!$A$1:$ZZ$1, 0))</f>
        <v/>
      </c>
      <c r="C369">
        <f>INDEX(resultados!$A$2:$ZZ$393, 363, MATCH($B$3, resultados!$A$1:$ZZ$1, 0))</f>
        <v/>
      </c>
    </row>
    <row r="370">
      <c r="A370">
        <f>INDEX(resultados!$A$2:$ZZ$393, 364, MATCH($B$1, resultados!$A$1:$ZZ$1, 0))</f>
        <v/>
      </c>
      <c r="B370">
        <f>INDEX(resultados!$A$2:$ZZ$393, 364, MATCH($B$2, resultados!$A$1:$ZZ$1, 0))</f>
        <v/>
      </c>
      <c r="C370">
        <f>INDEX(resultados!$A$2:$ZZ$393, 364, MATCH($B$3, resultados!$A$1:$ZZ$1, 0))</f>
        <v/>
      </c>
    </row>
    <row r="371">
      <c r="A371">
        <f>INDEX(resultados!$A$2:$ZZ$393, 365, MATCH($B$1, resultados!$A$1:$ZZ$1, 0))</f>
        <v/>
      </c>
      <c r="B371">
        <f>INDEX(resultados!$A$2:$ZZ$393, 365, MATCH($B$2, resultados!$A$1:$ZZ$1, 0))</f>
        <v/>
      </c>
      <c r="C371">
        <f>INDEX(resultados!$A$2:$ZZ$393, 365, MATCH($B$3, resultados!$A$1:$ZZ$1, 0))</f>
        <v/>
      </c>
    </row>
    <row r="372">
      <c r="A372">
        <f>INDEX(resultados!$A$2:$ZZ$393, 366, MATCH($B$1, resultados!$A$1:$ZZ$1, 0))</f>
        <v/>
      </c>
      <c r="B372">
        <f>INDEX(resultados!$A$2:$ZZ$393, 366, MATCH($B$2, resultados!$A$1:$ZZ$1, 0))</f>
        <v/>
      </c>
      <c r="C372">
        <f>INDEX(resultados!$A$2:$ZZ$393, 366, MATCH($B$3, resultados!$A$1:$ZZ$1, 0))</f>
        <v/>
      </c>
    </row>
    <row r="373">
      <c r="A373">
        <f>INDEX(resultados!$A$2:$ZZ$393, 367, MATCH($B$1, resultados!$A$1:$ZZ$1, 0))</f>
        <v/>
      </c>
      <c r="B373">
        <f>INDEX(resultados!$A$2:$ZZ$393, 367, MATCH($B$2, resultados!$A$1:$ZZ$1, 0))</f>
        <v/>
      </c>
      <c r="C373">
        <f>INDEX(resultados!$A$2:$ZZ$393, 367, MATCH($B$3, resultados!$A$1:$ZZ$1, 0))</f>
        <v/>
      </c>
    </row>
    <row r="374">
      <c r="A374">
        <f>INDEX(resultados!$A$2:$ZZ$393, 368, MATCH($B$1, resultados!$A$1:$ZZ$1, 0))</f>
        <v/>
      </c>
      <c r="B374">
        <f>INDEX(resultados!$A$2:$ZZ$393, 368, MATCH($B$2, resultados!$A$1:$ZZ$1, 0))</f>
        <v/>
      </c>
      <c r="C374">
        <f>INDEX(resultados!$A$2:$ZZ$393, 368, MATCH($B$3, resultados!$A$1:$ZZ$1, 0))</f>
        <v/>
      </c>
    </row>
    <row r="375">
      <c r="A375">
        <f>INDEX(resultados!$A$2:$ZZ$393, 369, MATCH($B$1, resultados!$A$1:$ZZ$1, 0))</f>
        <v/>
      </c>
      <c r="B375">
        <f>INDEX(resultados!$A$2:$ZZ$393, 369, MATCH($B$2, resultados!$A$1:$ZZ$1, 0))</f>
        <v/>
      </c>
      <c r="C375">
        <f>INDEX(resultados!$A$2:$ZZ$393, 369, MATCH($B$3, resultados!$A$1:$ZZ$1, 0))</f>
        <v/>
      </c>
    </row>
    <row r="376">
      <c r="A376">
        <f>INDEX(resultados!$A$2:$ZZ$393, 370, MATCH($B$1, resultados!$A$1:$ZZ$1, 0))</f>
        <v/>
      </c>
      <c r="B376">
        <f>INDEX(resultados!$A$2:$ZZ$393, 370, MATCH($B$2, resultados!$A$1:$ZZ$1, 0))</f>
        <v/>
      </c>
      <c r="C376">
        <f>INDEX(resultados!$A$2:$ZZ$393, 370, MATCH($B$3, resultados!$A$1:$ZZ$1, 0))</f>
        <v/>
      </c>
    </row>
    <row r="377">
      <c r="A377">
        <f>INDEX(resultados!$A$2:$ZZ$393, 371, MATCH($B$1, resultados!$A$1:$ZZ$1, 0))</f>
        <v/>
      </c>
      <c r="B377">
        <f>INDEX(resultados!$A$2:$ZZ$393, 371, MATCH($B$2, resultados!$A$1:$ZZ$1, 0))</f>
        <v/>
      </c>
      <c r="C377">
        <f>INDEX(resultados!$A$2:$ZZ$393, 371, MATCH($B$3, resultados!$A$1:$ZZ$1, 0))</f>
        <v/>
      </c>
    </row>
    <row r="378">
      <c r="A378">
        <f>INDEX(resultados!$A$2:$ZZ$393, 372, MATCH($B$1, resultados!$A$1:$ZZ$1, 0))</f>
        <v/>
      </c>
      <c r="B378">
        <f>INDEX(resultados!$A$2:$ZZ$393, 372, MATCH($B$2, resultados!$A$1:$ZZ$1, 0))</f>
        <v/>
      </c>
      <c r="C378">
        <f>INDEX(resultados!$A$2:$ZZ$393, 372, MATCH($B$3, resultados!$A$1:$ZZ$1, 0))</f>
        <v/>
      </c>
    </row>
    <row r="379">
      <c r="A379">
        <f>INDEX(resultados!$A$2:$ZZ$393, 373, MATCH($B$1, resultados!$A$1:$ZZ$1, 0))</f>
        <v/>
      </c>
      <c r="B379">
        <f>INDEX(resultados!$A$2:$ZZ$393, 373, MATCH($B$2, resultados!$A$1:$ZZ$1, 0))</f>
        <v/>
      </c>
      <c r="C379">
        <f>INDEX(resultados!$A$2:$ZZ$393, 373, MATCH($B$3, resultados!$A$1:$ZZ$1, 0))</f>
        <v/>
      </c>
    </row>
    <row r="380">
      <c r="A380">
        <f>INDEX(resultados!$A$2:$ZZ$393, 374, MATCH($B$1, resultados!$A$1:$ZZ$1, 0))</f>
        <v/>
      </c>
      <c r="B380">
        <f>INDEX(resultados!$A$2:$ZZ$393, 374, MATCH($B$2, resultados!$A$1:$ZZ$1, 0))</f>
        <v/>
      </c>
      <c r="C380">
        <f>INDEX(resultados!$A$2:$ZZ$393, 374, MATCH($B$3, resultados!$A$1:$ZZ$1, 0))</f>
        <v/>
      </c>
    </row>
    <row r="381">
      <c r="A381">
        <f>INDEX(resultados!$A$2:$ZZ$393, 375, MATCH($B$1, resultados!$A$1:$ZZ$1, 0))</f>
        <v/>
      </c>
      <c r="B381">
        <f>INDEX(resultados!$A$2:$ZZ$393, 375, MATCH($B$2, resultados!$A$1:$ZZ$1, 0))</f>
        <v/>
      </c>
      <c r="C381">
        <f>INDEX(resultados!$A$2:$ZZ$393, 375, MATCH($B$3, resultados!$A$1:$ZZ$1, 0))</f>
        <v/>
      </c>
    </row>
    <row r="382">
      <c r="A382">
        <f>INDEX(resultados!$A$2:$ZZ$393, 376, MATCH($B$1, resultados!$A$1:$ZZ$1, 0))</f>
        <v/>
      </c>
      <c r="B382">
        <f>INDEX(resultados!$A$2:$ZZ$393, 376, MATCH($B$2, resultados!$A$1:$ZZ$1, 0))</f>
        <v/>
      </c>
      <c r="C382">
        <f>INDEX(resultados!$A$2:$ZZ$393, 376, MATCH($B$3, resultados!$A$1:$ZZ$1, 0))</f>
        <v/>
      </c>
    </row>
    <row r="383">
      <c r="A383">
        <f>INDEX(resultados!$A$2:$ZZ$393, 377, MATCH($B$1, resultados!$A$1:$ZZ$1, 0))</f>
        <v/>
      </c>
      <c r="B383">
        <f>INDEX(resultados!$A$2:$ZZ$393, 377, MATCH($B$2, resultados!$A$1:$ZZ$1, 0))</f>
        <v/>
      </c>
      <c r="C383">
        <f>INDEX(resultados!$A$2:$ZZ$393, 377, MATCH($B$3, resultados!$A$1:$ZZ$1, 0))</f>
        <v/>
      </c>
    </row>
    <row r="384">
      <c r="A384">
        <f>INDEX(resultados!$A$2:$ZZ$393, 378, MATCH($B$1, resultados!$A$1:$ZZ$1, 0))</f>
        <v/>
      </c>
      <c r="B384">
        <f>INDEX(resultados!$A$2:$ZZ$393, 378, MATCH($B$2, resultados!$A$1:$ZZ$1, 0))</f>
        <v/>
      </c>
      <c r="C384">
        <f>INDEX(resultados!$A$2:$ZZ$393, 378, MATCH($B$3, resultados!$A$1:$ZZ$1, 0))</f>
        <v/>
      </c>
    </row>
    <row r="385">
      <c r="A385">
        <f>INDEX(resultados!$A$2:$ZZ$393, 379, MATCH($B$1, resultados!$A$1:$ZZ$1, 0))</f>
        <v/>
      </c>
      <c r="B385">
        <f>INDEX(resultados!$A$2:$ZZ$393, 379, MATCH($B$2, resultados!$A$1:$ZZ$1, 0))</f>
        <v/>
      </c>
      <c r="C385">
        <f>INDEX(resultados!$A$2:$ZZ$393, 379, MATCH($B$3, resultados!$A$1:$ZZ$1, 0))</f>
        <v/>
      </c>
    </row>
    <row r="386">
      <c r="A386">
        <f>INDEX(resultados!$A$2:$ZZ$393, 380, MATCH($B$1, resultados!$A$1:$ZZ$1, 0))</f>
        <v/>
      </c>
      <c r="B386">
        <f>INDEX(resultados!$A$2:$ZZ$393, 380, MATCH($B$2, resultados!$A$1:$ZZ$1, 0))</f>
        <v/>
      </c>
      <c r="C386">
        <f>INDEX(resultados!$A$2:$ZZ$393, 380, MATCH($B$3, resultados!$A$1:$ZZ$1, 0))</f>
        <v/>
      </c>
    </row>
    <row r="387">
      <c r="A387">
        <f>INDEX(resultados!$A$2:$ZZ$393, 381, MATCH($B$1, resultados!$A$1:$ZZ$1, 0))</f>
        <v/>
      </c>
      <c r="B387">
        <f>INDEX(resultados!$A$2:$ZZ$393, 381, MATCH($B$2, resultados!$A$1:$ZZ$1, 0))</f>
        <v/>
      </c>
      <c r="C387">
        <f>INDEX(resultados!$A$2:$ZZ$393, 381, MATCH($B$3, resultados!$A$1:$ZZ$1, 0))</f>
        <v/>
      </c>
    </row>
    <row r="388">
      <c r="A388">
        <f>INDEX(resultados!$A$2:$ZZ$393, 382, MATCH($B$1, resultados!$A$1:$ZZ$1, 0))</f>
        <v/>
      </c>
      <c r="B388">
        <f>INDEX(resultados!$A$2:$ZZ$393, 382, MATCH($B$2, resultados!$A$1:$ZZ$1, 0))</f>
        <v/>
      </c>
      <c r="C388">
        <f>INDEX(resultados!$A$2:$ZZ$393, 382, MATCH($B$3, resultados!$A$1:$ZZ$1, 0))</f>
        <v/>
      </c>
    </row>
    <row r="389">
      <c r="A389">
        <f>INDEX(resultados!$A$2:$ZZ$393, 383, MATCH($B$1, resultados!$A$1:$ZZ$1, 0))</f>
        <v/>
      </c>
      <c r="B389">
        <f>INDEX(resultados!$A$2:$ZZ$393, 383, MATCH($B$2, resultados!$A$1:$ZZ$1, 0))</f>
        <v/>
      </c>
      <c r="C389">
        <f>INDEX(resultados!$A$2:$ZZ$393, 383, MATCH($B$3, resultados!$A$1:$ZZ$1, 0))</f>
        <v/>
      </c>
    </row>
    <row r="390">
      <c r="A390">
        <f>INDEX(resultados!$A$2:$ZZ$393, 384, MATCH($B$1, resultados!$A$1:$ZZ$1, 0))</f>
        <v/>
      </c>
      <c r="B390">
        <f>INDEX(resultados!$A$2:$ZZ$393, 384, MATCH($B$2, resultados!$A$1:$ZZ$1, 0))</f>
        <v/>
      </c>
      <c r="C390">
        <f>INDEX(resultados!$A$2:$ZZ$393, 384, MATCH($B$3, resultados!$A$1:$ZZ$1, 0))</f>
        <v/>
      </c>
    </row>
    <row r="391">
      <c r="A391">
        <f>INDEX(resultados!$A$2:$ZZ$393, 385, MATCH($B$1, resultados!$A$1:$ZZ$1, 0))</f>
        <v/>
      </c>
      <c r="B391">
        <f>INDEX(resultados!$A$2:$ZZ$393, 385, MATCH($B$2, resultados!$A$1:$ZZ$1, 0))</f>
        <v/>
      </c>
      <c r="C391">
        <f>INDEX(resultados!$A$2:$ZZ$393, 385, MATCH($B$3, resultados!$A$1:$ZZ$1, 0))</f>
        <v/>
      </c>
    </row>
    <row r="392">
      <c r="A392">
        <f>INDEX(resultados!$A$2:$ZZ$393, 386, MATCH($B$1, resultados!$A$1:$ZZ$1, 0))</f>
        <v/>
      </c>
      <c r="B392">
        <f>INDEX(resultados!$A$2:$ZZ$393, 386, MATCH($B$2, resultados!$A$1:$ZZ$1, 0))</f>
        <v/>
      </c>
      <c r="C392">
        <f>INDEX(resultados!$A$2:$ZZ$393, 386, MATCH($B$3, resultados!$A$1:$ZZ$1, 0))</f>
        <v/>
      </c>
    </row>
    <row r="393">
      <c r="A393">
        <f>INDEX(resultados!$A$2:$ZZ$393, 387, MATCH($B$1, resultados!$A$1:$ZZ$1, 0))</f>
        <v/>
      </c>
      <c r="B393">
        <f>INDEX(resultados!$A$2:$ZZ$393, 387, MATCH($B$2, resultados!$A$1:$ZZ$1, 0))</f>
        <v/>
      </c>
      <c r="C393">
        <f>INDEX(resultados!$A$2:$ZZ$393, 387, MATCH($B$3, resultados!$A$1:$ZZ$1, 0))</f>
        <v/>
      </c>
    </row>
    <row r="394">
      <c r="A394">
        <f>INDEX(resultados!$A$2:$ZZ$393, 388, MATCH($B$1, resultados!$A$1:$ZZ$1, 0))</f>
        <v/>
      </c>
      <c r="B394">
        <f>INDEX(resultados!$A$2:$ZZ$393, 388, MATCH($B$2, resultados!$A$1:$ZZ$1, 0))</f>
        <v/>
      </c>
      <c r="C394">
        <f>INDEX(resultados!$A$2:$ZZ$393, 388, MATCH($B$3, resultados!$A$1:$ZZ$1, 0))</f>
        <v/>
      </c>
    </row>
    <row r="395">
      <c r="A395">
        <f>INDEX(resultados!$A$2:$ZZ$393, 389, MATCH($B$1, resultados!$A$1:$ZZ$1, 0))</f>
        <v/>
      </c>
      <c r="B395">
        <f>INDEX(resultados!$A$2:$ZZ$393, 389, MATCH($B$2, resultados!$A$1:$ZZ$1, 0))</f>
        <v/>
      </c>
      <c r="C395">
        <f>INDEX(resultados!$A$2:$ZZ$393, 389, MATCH($B$3, resultados!$A$1:$ZZ$1, 0))</f>
        <v/>
      </c>
    </row>
    <row r="396">
      <c r="A396">
        <f>INDEX(resultados!$A$2:$ZZ$393, 390, MATCH($B$1, resultados!$A$1:$ZZ$1, 0))</f>
        <v/>
      </c>
      <c r="B396">
        <f>INDEX(resultados!$A$2:$ZZ$393, 390, MATCH($B$2, resultados!$A$1:$ZZ$1, 0))</f>
        <v/>
      </c>
      <c r="C396">
        <f>INDEX(resultados!$A$2:$ZZ$393, 390, MATCH($B$3, resultados!$A$1:$ZZ$1, 0))</f>
        <v/>
      </c>
    </row>
    <row r="397">
      <c r="A397">
        <f>INDEX(resultados!$A$2:$ZZ$393, 391, MATCH($B$1, resultados!$A$1:$ZZ$1, 0))</f>
        <v/>
      </c>
      <c r="B397">
        <f>INDEX(resultados!$A$2:$ZZ$393, 391, MATCH($B$2, resultados!$A$1:$ZZ$1, 0))</f>
        <v/>
      </c>
      <c r="C397">
        <f>INDEX(resultados!$A$2:$ZZ$393, 391, MATCH($B$3, resultados!$A$1:$ZZ$1, 0))</f>
        <v/>
      </c>
    </row>
    <row r="398">
      <c r="A398">
        <f>INDEX(resultados!$A$2:$ZZ$393, 392, MATCH($B$1, resultados!$A$1:$ZZ$1, 0))</f>
        <v/>
      </c>
      <c r="B398">
        <f>INDEX(resultados!$A$2:$ZZ$393, 392, MATCH($B$2, resultados!$A$1:$ZZ$1, 0))</f>
        <v/>
      </c>
      <c r="C398">
        <f>INDEX(resultados!$A$2:$ZZ$393, 392,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2024-09-24T15:19:36Z</dcterms:created>
  <dcterms:modified xmlns:dcterms="http://purl.org/dc/terms/" xmlns:xsi="http://www.w3.org/2001/XMLSchema-instance" xsi:type="dcterms:W3CDTF">2024-09-24T15:19:36Z</dcterms:modified>
</cp:coreProperties>
</file>