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gráficos!$A$7:$A$438</f>
              <numCache>
                <formatCode>General</formatCode>
                <ptCount val="4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</numCache>
            </numRef>
          </xVal>
          <yVal>
            <numRef>
              <f>gráficos!$B$7:$B$438</f>
              <numCache>
                <formatCode>General</formatCode>
                <ptCount val="4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5.1044</v>
      </c>
      <c r="E2" t="n">
        <v>19.59</v>
      </c>
      <c r="F2" t="n">
        <v>12.33</v>
      </c>
      <c r="G2" t="n">
        <v>6.06</v>
      </c>
      <c r="H2" t="n">
        <v>0.09</v>
      </c>
      <c r="I2" t="n">
        <v>122</v>
      </c>
      <c r="J2" t="n">
        <v>194.77</v>
      </c>
      <c r="K2" t="n">
        <v>54.38</v>
      </c>
      <c r="L2" t="n">
        <v>1</v>
      </c>
      <c r="M2" t="n">
        <v>120</v>
      </c>
      <c r="N2" t="n">
        <v>39.4</v>
      </c>
      <c r="O2" t="n">
        <v>24256.19</v>
      </c>
      <c r="P2" t="n">
        <v>166.95</v>
      </c>
      <c r="Q2" t="n">
        <v>1326.31</v>
      </c>
      <c r="R2" t="n">
        <v>148.69</v>
      </c>
      <c r="S2" t="n">
        <v>30.42</v>
      </c>
      <c r="T2" t="n">
        <v>58741.02</v>
      </c>
      <c r="U2" t="n">
        <v>0.2</v>
      </c>
      <c r="V2" t="n">
        <v>0.7</v>
      </c>
      <c r="W2" t="n">
        <v>0.27</v>
      </c>
      <c r="X2" t="n">
        <v>3.61</v>
      </c>
      <c r="Y2" t="n">
        <v>1</v>
      </c>
      <c r="Z2" t="n">
        <v>10</v>
      </c>
      <c r="AA2" t="n">
        <v>128.8704573955548</v>
      </c>
      <c r="AB2" t="n">
        <v>176.3262451718484</v>
      </c>
      <c r="AC2" t="n">
        <v>159.4979158081358</v>
      </c>
      <c r="AD2" t="n">
        <v>128870.4573955548</v>
      </c>
      <c r="AE2" t="n">
        <v>176326.2451718484</v>
      </c>
      <c r="AF2" t="n">
        <v>6.921894983231989e-06</v>
      </c>
      <c r="AG2" t="n">
        <v>0.81625</v>
      </c>
      <c r="AH2" t="n">
        <v>159497.9158081358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5.7833</v>
      </c>
      <c r="E3" t="n">
        <v>17.29</v>
      </c>
      <c r="F3" t="n">
        <v>11.31</v>
      </c>
      <c r="G3" t="n">
        <v>7.63</v>
      </c>
      <c r="H3" t="n">
        <v>0.11</v>
      </c>
      <c r="I3" t="n">
        <v>89</v>
      </c>
      <c r="J3" t="n">
        <v>195.16</v>
      </c>
      <c r="K3" t="n">
        <v>54.38</v>
      </c>
      <c r="L3" t="n">
        <v>1.25</v>
      </c>
      <c r="M3" t="n">
        <v>87</v>
      </c>
      <c r="N3" t="n">
        <v>39.53</v>
      </c>
      <c r="O3" t="n">
        <v>24303.87</v>
      </c>
      <c r="P3" t="n">
        <v>151.41</v>
      </c>
      <c r="Q3" t="n">
        <v>1325.97</v>
      </c>
      <c r="R3" t="n">
        <v>115.27</v>
      </c>
      <c r="S3" t="n">
        <v>30.42</v>
      </c>
      <c r="T3" t="n">
        <v>42196.61</v>
      </c>
      <c r="U3" t="n">
        <v>0.26</v>
      </c>
      <c r="V3" t="n">
        <v>0.76</v>
      </c>
      <c r="W3" t="n">
        <v>0.22</v>
      </c>
      <c r="X3" t="n">
        <v>2.59</v>
      </c>
      <c r="Y3" t="n">
        <v>1</v>
      </c>
      <c r="Z3" t="n">
        <v>10</v>
      </c>
      <c r="AA3" t="n">
        <v>104.3913355438427</v>
      </c>
      <c r="AB3" t="n">
        <v>142.832830711715</v>
      </c>
      <c r="AC3" t="n">
        <v>129.2010658157645</v>
      </c>
      <c r="AD3" t="n">
        <v>104391.3355438427</v>
      </c>
      <c r="AE3" t="n">
        <v>142832.830711715</v>
      </c>
      <c r="AF3" t="n">
        <v>7.842527085754558e-06</v>
      </c>
      <c r="AG3" t="n">
        <v>0.7204166666666666</v>
      </c>
      <c r="AH3" t="n">
        <v>129201.0658157645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6.2919</v>
      </c>
      <c r="E4" t="n">
        <v>15.89</v>
      </c>
      <c r="F4" t="n">
        <v>10.69</v>
      </c>
      <c r="G4" t="n">
        <v>9.300000000000001</v>
      </c>
      <c r="H4" t="n">
        <v>0.14</v>
      </c>
      <c r="I4" t="n">
        <v>69</v>
      </c>
      <c r="J4" t="n">
        <v>195.55</v>
      </c>
      <c r="K4" t="n">
        <v>54.38</v>
      </c>
      <c r="L4" t="n">
        <v>1.5</v>
      </c>
      <c r="M4" t="n">
        <v>67</v>
      </c>
      <c r="N4" t="n">
        <v>39.67</v>
      </c>
      <c r="O4" t="n">
        <v>24351.61</v>
      </c>
      <c r="P4" t="n">
        <v>141.27</v>
      </c>
      <c r="Q4" t="n">
        <v>1326.12</v>
      </c>
      <c r="R4" t="n">
        <v>95.09</v>
      </c>
      <c r="S4" t="n">
        <v>30.42</v>
      </c>
      <c r="T4" t="n">
        <v>32207.32</v>
      </c>
      <c r="U4" t="n">
        <v>0.32</v>
      </c>
      <c r="V4" t="n">
        <v>0.8100000000000001</v>
      </c>
      <c r="W4" t="n">
        <v>0.19</v>
      </c>
      <c r="X4" t="n">
        <v>1.97</v>
      </c>
      <c r="Y4" t="n">
        <v>1</v>
      </c>
      <c r="Z4" t="n">
        <v>10</v>
      </c>
      <c r="AA4" t="n">
        <v>90.47709213683999</v>
      </c>
      <c r="AB4" t="n">
        <v>123.794749029168</v>
      </c>
      <c r="AC4" t="n">
        <v>111.9799519288782</v>
      </c>
      <c r="AD4" t="n">
        <v>90477.09213683999</v>
      </c>
      <c r="AE4" t="n">
        <v>123794.749029168</v>
      </c>
      <c r="AF4" t="n">
        <v>8.532221425632269e-06</v>
      </c>
      <c r="AG4" t="n">
        <v>0.6620833333333334</v>
      </c>
      <c r="AH4" t="n">
        <v>111979.9519288782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6.6348</v>
      </c>
      <c r="E5" t="n">
        <v>15.07</v>
      </c>
      <c r="F5" t="n">
        <v>10.34</v>
      </c>
      <c r="G5" t="n">
        <v>10.88</v>
      </c>
      <c r="H5" t="n">
        <v>0.16</v>
      </c>
      <c r="I5" t="n">
        <v>57</v>
      </c>
      <c r="J5" t="n">
        <v>195.93</v>
      </c>
      <c r="K5" t="n">
        <v>54.38</v>
      </c>
      <c r="L5" t="n">
        <v>1.75</v>
      </c>
      <c r="M5" t="n">
        <v>55</v>
      </c>
      <c r="N5" t="n">
        <v>39.81</v>
      </c>
      <c r="O5" t="n">
        <v>24399.39</v>
      </c>
      <c r="P5" t="n">
        <v>134.93</v>
      </c>
      <c r="Q5" t="n">
        <v>1326.07</v>
      </c>
      <c r="R5" t="n">
        <v>83.41</v>
      </c>
      <c r="S5" t="n">
        <v>30.42</v>
      </c>
      <c r="T5" t="n">
        <v>26425.69</v>
      </c>
      <c r="U5" t="n">
        <v>0.36</v>
      </c>
      <c r="V5" t="n">
        <v>0.84</v>
      </c>
      <c r="W5" t="n">
        <v>0.17</v>
      </c>
      <c r="X5" t="n">
        <v>1.62</v>
      </c>
      <c r="Y5" t="n">
        <v>1</v>
      </c>
      <c r="Z5" t="n">
        <v>10</v>
      </c>
      <c r="AA5" t="n">
        <v>82.65514176306871</v>
      </c>
      <c r="AB5" t="n">
        <v>113.0924114476835</v>
      </c>
      <c r="AC5" t="n">
        <v>102.2990304253421</v>
      </c>
      <c r="AD5" t="n">
        <v>82655.14176306871</v>
      </c>
      <c r="AE5" t="n">
        <v>113092.4114476835</v>
      </c>
      <c r="AF5" t="n">
        <v>8.997215898978842e-06</v>
      </c>
      <c r="AG5" t="n">
        <v>0.6279166666666667</v>
      </c>
      <c r="AH5" t="n">
        <v>102299.0304253421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6.9208</v>
      </c>
      <c r="E6" t="n">
        <v>14.45</v>
      </c>
      <c r="F6" t="n">
        <v>10.07</v>
      </c>
      <c r="G6" t="n">
        <v>12.58</v>
      </c>
      <c r="H6" t="n">
        <v>0.18</v>
      </c>
      <c r="I6" t="n">
        <v>48</v>
      </c>
      <c r="J6" t="n">
        <v>196.32</v>
      </c>
      <c r="K6" t="n">
        <v>54.38</v>
      </c>
      <c r="L6" t="n">
        <v>2</v>
      </c>
      <c r="M6" t="n">
        <v>46</v>
      </c>
      <c r="N6" t="n">
        <v>39.95</v>
      </c>
      <c r="O6" t="n">
        <v>24447.22</v>
      </c>
      <c r="P6" t="n">
        <v>129.63</v>
      </c>
      <c r="Q6" t="n">
        <v>1325.96</v>
      </c>
      <c r="R6" t="n">
        <v>74.43000000000001</v>
      </c>
      <c r="S6" t="n">
        <v>30.42</v>
      </c>
      <c r="T6" t="n">
        <v>21979.98</v>
      </c>
      <c r="U6" t="n">
        <v>0.41</v>
      </c>
      <c r="V6" t="n">
        <v>0.86</v>
      </c>
      <c r="W6" t="n">
        <v>0.16</v>
      </c>
      <c r="X6" t="n">
        <v>1.34</v>
      </c>
      <c r="Y6" t="n">
        <v>1</v>
      </c>
      <c r="Z6" t="n">
        <v>10</v>
      </c>
      <c r="AA6" t="n">
        <v>76.77397949671717</v>
      </c>
      <c r="AB6" t="n">
        <v>105.0455457762978</v>
      </c>
      <c r="AC6" t="n">
        <v>95.02014631978399</v>
      </c>
      <c r="AD6" t="n">
        <v>76773.97949671718</v>
      </c>
      <c r="AE6" t="n">
        <v>105045.5457762978</v>
      </c>
      <c r="AF6" t="n">
        <v>9.385050309527458e-06</v>
      </c>
      <c r="AG6" t="n">
        <v>0.6020833333333333</v>
      </c>
      <c r="AH6" t="n">
        <v>95020.14631978399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7.1583</v>
      </c>
      <c r="E7" t="n">
        <v>13.97</v>
      </c>
      <c r="F7" t="n">
        <v>9.859999999999999</v>
      </c>
      <c r="G7" t="n">
        <v>14.43</v>
      </c>
      <c r="H7" t="n">
        <v>0.2</v>
      </c>
      <c r="I7" t="n">
        <v>41</v>
      </c>
      <c r="J7" t="n">
        <v>196.71</v>
      </c>
      <c r="K7" t="n">
        <v>54.38</v>
      </c>
      <c r="L7" t="n">
        <v>2.25</v>
      </c>
      <c r="M7" t="n">
        <v>39</v>
      </c>
      <c r="N7" t="n">
        <v>40.08</v>
      </c>
      <c r="O7" t="n">
        <v>24495.09</v>
      </c>
      <c r="P7" t="n">
        <v>125.31</v>
      </c>
      <c r="Q7" t="n">
        <v>1325.87</v>
      </c>
      <c r="R7" t="n">
        <v>67.66</v>
      </c>
      <c r="S7" t="n">
        <v>30.42</v>
      </c>
      <c r="T7" t="n">
        <v>18628.93</v>
      </c>
      <c r="U7" t="n">
        <v>0.45</v>
      </c>
      <c r="V7" t="n">
        <v>0.88</v>
      </c>
      <c r="W7" t="n">
        <v>0.15</v>
      </c>
      <c r="X7" t="n">
        <v>1.14</v>
      </c>
      <c r="Y7" t="n">
        <v>1</v>
      </c>
      <c r="Z7" t="n">
        <v>10</v>
      </c>
      <c r="AA7" t="n">
        <v>72.30715236996542</v>
      </c>
      <c r="AB7" t="n">
        <v>98.9338358389743</v>
      </c>
      <c r="AC7" t="n">
        <v>89.49172940103792</v>
      </c>
      <c r="AD7" t="n">
        <v>72307.15236996542</v>
      </c>
      <c r="AE7" t="n">
        <v>98933.83583897431</v>
      </c>
      <c r="AF7" t="n">
        <v>9.707115598007512e-06</v>
      </c>
      <c r="AG7" t="n">
        <v>0.5820833333333334</v>
      </c>
      <c r="AH7" t="n">
        <v>89491.72940103791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7.3374</v>
      </c>
      <c r="E8" t="n">
        <v>13.63</v>
      </c>
      <c r="F8" t="n">
        <v>9.710000000000001</v>
      </c>
      <c r="G8" t="n">
        <v>16.19</v>
      </c>
      <c r="H8" t="n">
        <v>0.23</v>
      </c>
      <c r="I8" t="n">
        <v>36</v>
      </c>
      <c r="J8" t="n">
        <v>197.1</v>
      </c>
      <c r="K8" t="n">
        <v>54.38</v>
      </c>
      <c r="L8" t="n">
        <v>2.5</v>
      </c>
      <c r="M8" t="n">
        <v>34</v>
      </c>
      <c r="N8" t="n">
        <v>40.22</v>
      </c>
      <c r="O8" t="n">
        <v>24543.01</v>
      </c>
      <c r="P8" t="n">
        <v>121.76</v>
      </c>
      <c r="Q8" t="n">
        <v>1325.94</v>
      </c>
      <c r="R8" t="n">
        <v>62.87</v>
      </c>
      <c r="S8" t="n">
        <v>30.42</v>
      </c>
      <c r="T8" t="n">
        <v>16261.36</v>
      </c>
      <c r="U8" t="n">
        <v>0.48</v>
      </c>
      <c r="V8" t="n">
        <v>0.89</v>
      </c>
      <c r="W8" t="n">
        <v>0.14</v>
      </c>
      <c r="X8" t="n">
        <v>0.99</v>
      </c>
      <c r="Y8" t="n">
        <v>1</v>
      </c>
      <c r="Z8" t="n">
        <v>10</v>
      </c>
      <c r="AA8" t="n">
        <v>69.05342181417704</v>
      </c>
      <c r="AB8" t="n">
        <v>94.4819381480856</v>
      </c>
      <c r="AC8" t="n">
        <v>85.46471457748856</v>
      </c>
      <c r="AD8" t="n">
        <v>69053.42181417704</v>
      </c>
      <c r="AE8" t="n">
        <v>94481.93814808561</v>
      </c>
      <c r="AF8" t="n">
        <v>9.949986727130788e-06</v>
      </c>
      <c r="AG8" t="n">
        <v>0.5679166666666667</v>
      </c>
      <c r="AH8" t="n">
        <v>85464.71457748856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7.4891</v>
      </c>
      <c r="E9" t="n">
        <v>13.35</v>
      </c>
      <c r="F9" t="n">
        <v>9.59</v>
      </c>
      <c r="G9" t="n">
        <v>17.98</v>
      </c>
      <c r="H9" t="n">
        <v>0.25</v>
      </c>
      <c r="I9" t="n">
        <v>32</v>
      </c>
      <c r="J9" t="n">
        <v>197.49</v>
      </c>
      <c r="K9" t="n">
        <v>54.38</v>
      </c>
      <c r="L9" t="n">
        <v>2.75</v>
      </c>
      <c r="M9" t="n">
        <v>30</v>
      </c>
      <c r="N9" t="n">
        <v>40.36</v>
      </c>
      <c r="O9" t="n">
        <v>24590.98</v>
      </c>
      <c r="P9" t="n">
        <v>118.62</v>
      </c>
      <c r="Q9" t="n">
        <v>1325.95</v>
      </c>
      <c r="R9" t="n">
        <v>58.8</v>
      </c>
      <c r="S9" t="n">
        <v>30.42</v>
      </c>
      <c r="T9" t="n">
        <v>14246.53</v>
      </c>
      <c r="U9" t="n">
        <v>0.52</v>
      </c>
      <c r="V9" t="n">
        <v>0.9</v>
      </c>
      <c r="W9" t="n">
        <v>0.13</v>
      </c>
      <c r="X9" t="n">
        <v>0.87</v>
      </c>
      <c r="Y9" t="n">
        <v>1</v>
      </c>
      <c r="Z9" t="n">
        <v>10</v>
      </c>
      <c r="AA9" t="n">
        <v>66.39020317424145</v>
      </c>
      <c r="AB9" t="n">
        <v>90.83800491201345</v>
      </c>
      <c r="AC9" t="n">
        <v>82.16855321517352</v>
      </c>
      <c r="AD9" t="n">
        <v>66390.20317424145</v>
      </c>
      <c r="AE9" t="n">
        <v>90838.00491201345</v>
      </c>
      <c r="AF9" t="n">
        <v>1.015570169244626e-05</v>
      </c>
      <c r="AG9" t="n">
        <v>0.55625</v>
      </c>
      <c r="AH9" t="n">
        <v>82168.55321517352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7.6412</v>
      </c>
      <c r="E10" t="n">
        <v>13.09</v>
      </c>
      <c r="F10" t="n">
        <v>9.44</v>
      </c>
      <c r="G10" t="n">
        <v>19.54</v>
      </c>
      <c r="H10" t="n">
        <v>0.27</v>
      </c>
      <c r="I10" t="n">
        <v>29</v>
      </c>
      <c r="J10" t="n">
        <v>197.88</v>
      </c>
      <c r="K10" t="n">
        <v>54.38</v>
      </c>
      <c r="L10" t="n">
        <v>3</v>
      </c>
      <c r="M10" t="n">
        <v>27</v>
      </c>
      <c r="N10" t="n">
        <v>40.5</v>
      </c>
      <c r="O10" t="n">
        <v>24639</v>
      </c>
      <c r="P10" t="n">
        <v>114.93</v>
      </c>
      <c r="Q10" t="n">
        <v>1326.01</v>
      </c>
      <c r="R10" t="n">
        <v>53.7</v>
      </c>
      <c r="S10" t="n">
        <v>30.42</v>
      </c>
      <c r="T10" t="n">
        <v>11710.58</v>
      </c>
      <c r="U10" t="n">
        <v>0.57</v>
      </c>
      <c r="V10" t="n">
        <v>0.92</v>
      </c>
      <c r="W10" t="n">
        <v>0.13</v>
      </c>
      <c r="X10" t="n">
        <v>0.72</v>
      </c>
      <c r="Y10" t="n">
        <v>1</v>
      </c>
      <c r="Z10" t="n">
        <v>10</v>
      </c>
      <c r="AA10" t="n">
        <v>63.59293267233652</v>
      </c>
      <c r="AB10" t="n">
        <v>87.0106560044441</v>
      </c>
      <c r="AC10" t="n">
        <v>78.70648111562346</v>
      </c>
      <c r="AD10" t="n">
        <v>63592.93267233652</v>
      </c>
      <c r="AE10" t="n">
        <v>87010.6560044441</v>
      </c>
      <c r="AF10" t="n">
        <v>1.036195908351075e-05</v>
      </c>
      <c r="AG10" t="n">
        <v>0.5454166666666667</v>
      </c>
      <c r="AH10" t="n">
        <v>78706.48111562346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7.7248</v>
      </c>
      <c r="E11" t="n">
        <v>12.95</v>
      </c>
      <c r="F11" t="n">
        <v>9.42</v>
      </c>
      <c r="G11" t="n">
        <v>21.73</v>
      </c>
      <c r="H11" t="n">
        <v>0.29</v>
      </c>
      <c r="I11" t="n">
        <v>26</v>
      </c>
      <c r="J11" t="n">
        <v>198.27</v>
      </c>
      <c r="K11" t="n">
        <v>54.38</v>
      </c>
      <c r="L11" t="n">
        <v>3.25</v>
      </c>
      <c r="M11" t="n">
        <v>24</v>
      </c>
      <c r="N11" t="n">
        <v>40.64</v>
      </c>
      <c r="O11" t="n">
        <v>24687.06</v>
      </c>
      <c r="P11" t="n">
        <v>112.73</v>
      </c>
      <c r="Q11" t="n">
        <v>1325.81</v>
      </c>
      <c r="R11" t="n">
        <v>53.84</v>
      </c>
      <c r="S11" t="n">
        <v>30.42</v>
      </c>
      <c r="T11" t="n">
        <v>11793.13</v>
      </c>
      <c r="U11" t="n">
        <v>0.5600000000000001</v>
      </c>
      <c r="V11" t="n">
        <v>0.92</v>
      </c>
      <c r="W11" t="n">
        <v>0.11</v>
      </c>
      <c r="X11" t="n">
        <v>0.7</v>
      </c>
      <c r="Y11" t="n">
        <v>1</v>
      </c>
      <c r="Z11" t="n">
        <v>10</v>
      </c>
      <c r="AA11" t="n">
        <v>62.18445611892497</v>
      </c>
      <c r="AB11" t="n">
        <v>85.08351624646727</v>
      </c>
      <c r="AC11" t="n">
        <v>76.9632648713897</v>
      </c>
      <c r="AD11" t="n">
        <v>62184.45611892497</v>
      </c>
      <c r="AE11" t="n">
        <v>85083.51624646728</v>
      </c>
      <c r="AF11" t="n">
        <v>1.047532606505573e-05</v>
      </c>
      <c r="AG11" t="n">
        <v>0.5395833333333333</v>
      </c>
      <c r="AH11" t="n">
        <v>76963.26487138969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7.7792</v>
      </c>
      <c r="E12" t="n">
        <v>12.85</v>
      </c>
      <c r="F12" t="n">
        <v>9.4</v>
      </c>
      <c r="G12" t="n">
        <v>23.51</v>
      </c>
      <c r="H12" t="n">
        <v>0.31</v>
      </c>
      <c r="I12" t="n">
        <v>24</v>
      </c>
      <c r="J12" t="n">
        <v>198.66</v>
      </c>
      <c r="K12" t="n">
        <v>54.38</v>
      </c>
      <c r="L12" t="n">
        <v>3.5</v>
      </c>
      <c r="M12" t="n">
        <v>22</v>
      </c>
      <c r="N12" t="n">
        <v>40.78</v>
      </c>
      <c r="O12" t="n">
        <v>24735.17</v>
      </c>
      <c r="P12" t="n">
        <v>111</v>
      </c>
      <c r="Q12" t="n">
        <v>1325.9</v>
      </c>
      <c r="R12" t="n">
        <v>53.02</v>
      </c>
      <c r="S12" t="n">
        <v>30.42</v>
      </c>
      <c r="T12" t="n">
        <v>11392.7</v>
      </c>
      <c r="U12" t="n">
        <v>0.57</v>
      </c>
      <c r="V12" t="n">
        <v>0.92</v>
      </c>
      <c r="W12" t="n">
        <v>0.12</v>
      </c>
      <c r="X12" t="n">
        <v>0.68</v>
      </c>
      <c r="Y12" t="n">
        <v>1</v>
      </c>
      <c r="Z12" t="n">
        <v>10</v>
      </c>
      <c r="AA12" t="n">
        <v>61.17200581743003</v>
      </c>
      <c r="AB12" t="n">
        <v>83.69823707780769</v>
      </c>
      <c r="AC12" t="n">
        <v>75.710194802335</v>
      </c>
      <c r="AD12" t="n">
        <v>61172.00581743003</v>
      </c>
      <c r="AE12" t="n">
        <v>83698.23707780769</v>
      </c>
      <c r="AF12" t="n">
        <v>1.054909596692232e-05</v>
      </c>
      <c r="AG12" t="n">
        <v>0.5354166666666667</v>
      </c>
      <c r="AH12" t="n">
        <v>75710.194802335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7.8694</v>
      </c>
      <c r="E13" t="n">
        <v>12.71</v>
      </c>
      <c r="F13" t="n">
        <v>9.34</v>
      </c>
      <c r="G13" t="n">
        <v>25.46</v>
      </c>
      <c r="H13" t="n">
        <v>0.33</v>
      </c>
      <c r="I13" t="n">
        <v>22</v>
      </c>
      <c r="J13" t="n">
        <v>199.05</v>
      </c>
      <c r="K13" t="n">
        <v>54.38</v>
      </c>
      <c r="L13" t="n">
        <v>3.75</v>
      </c>
      <c r="M13" t="n">
        <v>20</v>
      </c>
      <c r="N13" t="n">
        <v>40.92</v>
      </c>
      <c r="O13" t="n">
        <v>24783.33</v>
      </c>
      <c r="P13" t="n">
        <v>108.34</v>
      </c>
      <c r="Q13" t="n">
        <v>1325.92</v>
      </c>
      <c r="R13" t="n">
        <v>50.81</v>
      </c>
      <c r="S13" t="n">
        <v>30.42</v>
      </c>
      <c r="T13" t="n">
        <v>10299.9</v>
      </c>
      <c r="U13" t="n">
        <v>0.6</v>
      </c>
      <c r="V13" t="n">
        <v>0.93</v>
      </c>
      <c r="W13" t="n">
        <v>0.11</v>
      </c>
      <c r="X13" t="n">
        <v>0.61</v>
      </c>
      <c r="Y13" t="n">
        <v>1</v>
      </c>
      <c r="Z13" t="n">
        <v>10</v>
      </c>
      <c r="AA13" t="n">
        <v>59.53980457261589</v>
      </c>
      <c r="AB13" t="n">
        <v>81.46498732701723</v>
      </c>
      <c r="AC13" t="n">
        <v>73.69008327337356</v>
      </c>
      <c r="AD13" t="n">
        <v>59539.8045726159</v>
      </c>
      <c r="AE13" t="n">
        <v>81464.98732701722</v>
      </c>
      <c r="AF13" t="n">
        <v>1.067141297332611e-05</v>
      </c>
      <c r="AG13" t="n">
        <v>0.5295833333333334</v>
      </c>
      <c r="AH13" t="n">
        <v>73690.08327337356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7.9567</v>
      </c>
      <c r="E14" t="n">
        <v>12.57</v>
      </c>
      <c r="F14" t="n">
        <v>9.27</v>
      </c>
      <c r="G14" t="n">
        <v>27.82</v>
      </c>
      <c r="H14" t="n">
        <v>0.36</v>
      </c>
      <c r="I14" t="n">
        <v>20</v>
      </c>
      <c r="J14" t="n">
        <v>199.44</v>
      </c>
      <c r="K14" t="n">
        <v>54.38</v>
      </c>
      <c r="L14" t="n">
        <v>4</v>
      </c>
      <c r="M14" t="n">
        <v>18</v>
      </c>
      <c r="N14" t="n">
        <v>41.06</v>
      </c>
      <c r="O14" t="n">
        <v>24831.54</v>
      </c>
      <c r="P14" t="n">
        <v>105.36</v>
      </c>
      <c r="Q14" t="n">
        <v>1325.82</v>
      </c>
      <c r="R14" t="n">
        <v>48.64</v>
      </c>
      <c r="S14" t="n">
        <v>30.42</v>
      </c>
      <c r="T14" t="n">
        <v>9227.01</v>
      </c>
      <c r="U14" t="n">
        <v>0.63</v>
      </c>
      <c r="V14" t="n">
        <v>0.93</v>
      </c>
      <c r="W14" t="n">
        <v>0.11</v>
      </c>
      <c r="X14" t="n">
        <v>0.55</v>
      </c>
      <c r="Y14" t="n">
        <v>1</v>
      </c>
      <c r="Z14" t="n">
        <v>10</v>
      </c>
      <c r="AA14" t="n">
        <v>57.84370211200322</v>
      </c>
      <c r="AB14" t="n">
        <v>79.14430511364857</v>
      </c>
      <c r="AC14" t="n">
        <v>71.59088371335015</v>
      </c>
      <c r="AD14" t="n">
        <v>57843.70211200322</v>
      </c>
      <c r="AE14" t="n">
        <v>79144.30511364857</v>
      </c>
      <c r="AF14" t="n">
        <v>1.078979739304952e-05</v>
      </c>
      <c r="AG14" t="n">
        <v>0.52375</v>
      </c>
      <c r="AH14" t="n">
        <v>71590.88371335015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8.001099999999999</v>
      </c>
      <c r="E15" t="n">
        <v>12.5</v>
      </c>
      <c r="F15" t="n">
        <v>9.24</v>
      </c>
      <c r="G15" t="n">
        <v>29.19</v>
      </c>
      <c r="H15" t="n">
        <v>0.38</v>
      </c>
      <c r="I15" t="n">
        <v>19</v>
      </c>
      <c r="J15" t="n">
        <v>199.83</v>
      </c>
      <c r="K15" t="n">
        <v>54.38</v>
      </c>
      <c r="L15" t="n">
        <v>4.25</v>
      </c>
      <c r="M15" t="n">
        <v>17</v>
      </c>
      <c r="N15" t="n">
        <v>41.2</v>
      </c>
      <c r="O15" t="n">
        <v>24879.79</v>
      </c>
      <c r="P15" t="n">
        <v>103.24</v>
      </c>
      <c r="Q15" t="n">
        <v>1325.95</v>
      </c>
      <c r="R15" t="n">
        <v>47.61</v>
      </c>
      <c r="S15" t="n">
        <v>30.42</v>
      </c>
      <c r="T15" t="n">
        <v>8716.92</v>
      </c>
      <c r="U15" t="n">
        <v>0.64</v>
      </c>
      <c r="V15" t="n">
        <v>0.9399999999999999</v>
      </c>
      <c r="W15" t="n">
        <v>0.11</v>
      </c>
      <c r="X15" t="n">
        <v>0.52</v>
      </c>
      <c r="Y15" t="n">
        <v>1</v>
      </c>
      <c r="Z15" t="n">
        <v>10</v>
      </c>
      <c r="AA15" t="n">
        <v>56.82440770174806</v>
      </c>
      <c r="AB15" t="n">
        <v>77.74966153344246</v>
      </c>
      <c r="AC15" t="n">
        <v>70.3293429590439</v>
      </c>
      <c r="AD15" t="n">
        <v>56824.40770174806</v>
      </c>
      <c r="AE15" t="n">
        <v>77749.66153344246</v>
      </c>
      <c r="AF15" t="n">
        <v>1.085000665119063e-05</v>
      </c>
      <c r="AG15" t="n">
        <v>0.5208333333333334</v>
      </c>
      <c r="AH15" t="n">
        <v>70329.3429590439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8.093</v>
      </c>
      <c r="E16" t="n">
        <v>12.36</v>
      </c>
      <c r="F16" t="n">
        <v>9.18</v>
      </c>
      <c r="G16" t="n">
        <v>32.4</v>
      </c>
      <c r="H16" t="n">
        <v>0.4</v>
      </c>
      <c r="I16" t="n">
        <v>17</v>
      </c>
      <c r="J16" t="n">
        <v>200.22</v>
      </c>
      <c r="K16" t="n">
        <v>54.38</v>
      </c>
      <c r="L16" t="n">
        <v>4.5</v>
      </c>
      <c r="M16" t="n">
        <v>15</v>
      </c>
      <c r="N16" t="n">
        <v>41.35</v>
      </c>
      <c r="O16" t="n">
        <v>24928.09</v>
      </c>
      <c r="P16" t="n">
        <v>100.08</v>
      </c>
      <c r="Q16" t="n">
        <v>1325.81</v>
      </c>
      <c r="R16" t="n">
        <v>45.55</v>
      </c>
      <c r="S16" t="n">
        <v>30.42</v>
      </c>
      <c r="T16" t="n">
        <v>7695.47</v>
      </c>
      <c r="U16" t="n">
        <v>0.67</v>
      </c>
      <c r="V16" t="n">
        <v>0.9399999999999999</v>
      </c>
      <c r="W16" t="n">
        <v>0.11</v>
      </c>
      <c r="X16" t="n">
        <v>0.46</v>
      </c>
      <c r="Y16" t="n">
        <v>1</v>
      </c>
      <c r="Z16" t="n">
        <v>10</v>
      </c>
      <c r="AA16" t="n">
        <v>55.12254291655838</v>
      </c>
      <c r="AB16" t="n">
        <v>75.42109505337174</v>
      </c>
      <c r="AC16" t="n">
        <v>68.22301159566679</v>
      </c>
      <c r="AD16" t="n">
        <v>55122.54291655838</v>
      </c>
      <c r="AE16" t="n">
        <v>75421.09505337174</v>
      </c>
      <c r="AF16" t="n">
        <v>1.097462896702776e-05</v>
      </c>
      <c r="AG16" t="n">
        <v>0.515</v>
      </c>
      <c r="AH16" t="n">
        <v>68223.01159566679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8.1442</v>
      </c>
      <c r="E17" t="n">
        <v>12.28</v>
      </c>
      <c r="F17" t="n">
        <v>9.140000000000001</v>
      </c>
      <c r="G17" t="n">
        <v>34.27</v>
      </c>
      <c r="H17" t="n">
        <v>0.42</v>
      </c>
      <c r="I17" t="n">
        <v>16</v>
      </c>
      <c r="J17" t="n">
        <v>200.61</v>
      </c>
      <c r="K17" t="n">
        <v>54.38</v>
      </c>
      <c r="L17" t="n">
        <v>4.75</v>
      </c>
      <c r="M17" t="n">
        <v>14</v>
      </c>
      <c r="N17" t="n">
        <v>41.49</v>
      </c>
      <c r="O17" t="n">
        <v>24976.45</v>
      </c>
      <c r="P17" t="n">
        <v>97.79000000000001</v>
      </c>
      <c r="Q17" t="n">
        <v>1325.79</v>
      </c>
      <c r="R17" t="n">
        <v>44.25</v>
      </c>
      <c r="S17" t="n">
        <v>30.42</v>
      </c>
      <c r="T17" t="n">
        <v>7048.56</v>
      </c>
      <c r="U17" t="n">
        <v>0.6899999999999999</v>
      </c>
      <c r="V17" t="n">
        <v>0.95</v>
      </c>
      <c r="W17" t="n">
        <v>0.11</v>
      </c>
      <c r="X17" t="n">
        <v>0.42</v>
      </c>
      <c r="Y17" t="n">
        <v>1</v>
      </c>
      <c r="Z17" t="n">
        <v>10</v>
      </c>
      <c r="AA17" t="n">
        <v>54.01881760764896</v>
      </c>
      <c r="AB17" t="n">
        <v>73.91092939279856</v>
      </c>
      <c r="AC17" t="n">
        <v>66.85697402620744</v>
      </c>
      <c r="AD17" t="n">
        <v>54018.81760764896</v>
      </c>
      <c r="AE17" t="n">
        <v>73910.92939279857</v>
      </c>
      <c r="AF17" t="n">
        <v>1.10440594629022e-05</v>
      </c>
      <c r="AG17" t="n">
        <v>0.5116666666666666</v>
      </c>
      <c r="AH17" t="n">
        <v>66856.97402620743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8.192600000000001</v>
      </c>
      <c r="E18" t="n">
        <v>12.21</v>
      </c>
      <c r="F18" t="n">
        <v>9.109999999999999</v>
      </c>
      <c r="G18" t="n">
        <v>36.42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7</v>
      </c>
      <c r="N18" t="n">
        <v>41.63</v>
      </c>
      <c r="O18" t="n">
        <v>25024.84</v>
      </c>
      <c r="P18" t="n">
        <v>95.23</v>
      </c>
      <c r="Q18" t="n">
        <v>1325.79</v>
      </c>
      <c r="R18" t="n">
        <v>42.8</v>
      </c>
      <c r="S18" t="n">
        <v>30.42</v>
      </c>
      <c r="T18" t="n">
        <v>6331.14</v>
      </c>
      <c r="U18" t="n">
        <v>0.71</v>
      </c>
      <c r="V18" t="n">
        <v>0.95</v>
      </c>
      <c r="W18" t="n">
        <v>0.12</v>
      </c>
      <c r="X18" t="n">
        <v>0.39</v>
      </c>
      <c r="Y18" t="n">
        <v>1</v>
      </c>
      <c r="Z18" t="n">
        <v>10</v>
      </c>
      <c r="AA18" t="n">
        <v>52.88945412153264</v>
      </c>
      <c r="AB18" t="n">
        <v>72.3656844470944</v>
      </c>
      <c r="AC18" t="n">
        <v>65.45920508935588</v>
      </c>
      <c r="AD18" t="n">
        <v>52889.45412153264</v>
      </c>
      <c r="AE18" t="n">
        <v>72365.68444709439</v>
      </c>
      <c r="AF18" t="n">
        <v>1.11096929785335e-05</v>
      </c>
      <c r="AG18" t="n">
        <v>0.50875</v>
      </c>
      <c r="AH18" t="n">
        <v>65459.20508935587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8.185499999999999</v>
      </c>
      <c r="E19" t="n">
        <v>12.22</v>
      </c>
      <c r="F19" t="n">
        <v>9.119999999999999</v>
      </c>
      <c r="G19" t="n">
        <v>36.47</v>
      </c>
      <c r="H19" t="n">
        <v>0.46</v>
      </c>
      <c r="I19" t="n">
        <v>15</v>
      </c>
      <c r="J19" t="n">
        <v>201.4</v>
      </c>
      <c r="K19" t="n">
        <v>54.38</v>
      </c>
      <c r="L19" t="n">
        <v>5.25</v>
      </c>
      <c r="M19" t="n">
        <v>1</v>
      </c>
      <c r="N19" t="n">
        <v>41.77</v>
      </c>
      <c r="O19" t="n">
        <v>25073.29</v>
      </c>
      <c r="P19" t="n">
        <v>94.45</v>
      </c>
      <c r="Q19" t="n">
        <v>1325.84</v>
      </c>
      <c r="R19" t="n">
        <v>42.9</v>
      </c>
      <c r="S19" t="n">
        <v>30.42</v>
      </c>
      <c r="T19" t="n">
        <v>6377.56</v>
      </c>
      <c r="U19" t="n">
        <v>0.71</v>
      </c>
      <c r="V19" t="n">
        <v>0.95</v>
      </c>
      <c r="W19" t="n">
        <v>0.12</v>
      </c>
      <c r="X19" t="n">
        <v>0.4</v>
      </c>
      <c r="Y19" t="n">
        <v>1</v>
      </c>
      <c r="Z19" t="n">
        <v>10</v>
      </c>
      <c r="AA19" t="n">
        <v>52.72431345138919</v>
      </c>
      <c r="AB19" t="n">
        <v>72.13973169671205</v>
      </c>
      <c r="AC19" t="n">
        <v>65.25481695234328</v>
      </c>
      <c r="AD19" t="n">
        <v>52724.31345138919</v>
      </c>
      <c r="AE19" t="n">
        <v>72139.73169671204</v>
      </c>
      <c r="AF19" t="n">
        <v>1.110006492148841e-05</v>
      </c>
      <c r="AG19" t="n">
        <v>0.5091666666666667</v>
      </c>
      <c r="AH19" t="n">
        <v>65254.81695234327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8.1859</v>
      </c>
      <c r="E20" t="n">
        <v>12.22</v>
      </c>
      <c r="F20" t="n">
        <v>9.119999999999999</v>
      </c>
      <c r="G20" t="n">
        <v>36.46</v>
      </c>
      <c r="H20" t="n">
        <v>0.48</v>
      </c>
      <c r="I20" t="n">
        <v>15</v>
      </c>
      <c r="J20" t="n">
        <v>201.79</v>
      </c>
      <c r="K20" t="n">
        <v>54.38</v>
      </c>
      <c r="L20" t="n">
        <v>5.5</v>
      </c>
      <c r="M20" t="n">
        <v>0</v>
      </c>
      <c r="N20" t="n">
        <v>41.92</v>
      </c>
      <c r="O20" t="n">
        <v>25121.79</v>
      </c>
      <c r="P20" t="n">
        <v>94.61</v>
      </c>
      <c r="Q20" t="n">
        <v>1325.79</v>
      </c>
      <c r="R20" t="n">
        <v>42.86</v>
      </c>
      <c r="S20" t="n">
        <v>30.42</v>
      </c>
      <c r="T20" t="n">
        <v>6359.58</v>
      </c>
      <c r="U20" t="n">
        <v>0.71</v>
      </c>
      <c r="V20" t="n">
        <v>0.95</v>
      </c>
      <c r="W20" t="n">
        <v>0.12</v>
      </c>
      <c r="X20" t="n">
        <v>0.4</v>
      </c>
      <c r="Y20" t="n">
        <v>1</v>
      </c>
      <c r="Z20" t="n">
        <v>10</v>
      </c>
      <c r="AA20" t="n">
        <v>52.76930494320966</v>
      </c>
      <c r="AB20" t="n">
        <v>72.20129104070533</v>
      </c>
      <c r="AC20" t="n">
        <v>65.31050115894493</v>
      </c>
      <c r="AD20" t="n">
        <v>52769.30494320966</v>
      </c>
      <c r="AE20" t="n">
        <v>72201.29104070533</v>
      </c>
      <c r="AF20" t="n">
        <v>1.110060734723743e-05</v>
      </c>
      <c r="AG20" t="n">
        <v>0.5091666666666667</v>
      </c>
      <c r="AH20" t="n">
        <v>65310.50115894493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3.5526</v>
      </c>
      <c r="E2" t="n">
        <v>28.15</v>
      </c>
      <c r="F2" t="n">
        <v>14.54</v>
      </c>
      <c r="G2" t="n">
        <v>4.57</v>
      </c>
      <c r="H2" t="n">
        <v>0.06</v>
      </c>
      <c r="I2" t="n">
        <v>191</v>
      </c>
      <c r="J2" t="n">
        <v>296.65</v>
      </c>
      <c r="K2" t="n">
        <v>61.82</v>
      </c>
      <c r="L2" t="n">
        <v>1</v>
      </c>
      <c r="M2" t="n">
        <v>189</v>
      </c>
      <c r="N2" t="n">
        <v>83.83</v>
      </c>
      <c r="O2" t="n">
        <v>36821.52</v>
      </c>
      <c r="P2" t="n">
        <v>261.25</v>
      </c>
      <c r="Q2" t="n">
        <v>1326.73</v>
      </c>
      <c r="R2" t="n">
        <v>221.43</v>
      </c>
      <c r="S2" t="n">
        <v>30.42</v>
      </c>
      <c r="T2" t="n">
        <v>94765.64999999999</v>
      </c>
      <c r="U2" t="n">
        <v>0.14</v>
      </c>
      <c r="V2" t="n">
        <v>0.59</v>
      </c>
      <c r="W2" t="n">
        <v>0.39</v>
      </c>
      <c r="X2" t="n">
        <v>5.81</v>
      </c>
      <c r="Y2" t="n">
        <v>1</v>
      </c>
      <c r="Z2" t="n">
        <v>10</v>
      </c>
      <c r="AA2" t="n">
        <v>272.0396920005502</v>
      </c>
      <c r="AB2" t="n">
        <v>372.2167081393384</v>
      </c>
      <c r="AC2" t="n">
        <v>336.6928679239501</v>
      </c>
      <c r="AD2" t="n">
        <v>272039.6920005502</v>
      </c>
      <c r="AE2" t="n">
        <v>372216.7081393384</v>
      </c>
      <c r="AF2" t="n">
        <v>4.090694403991412e-06</v>
      </c>
      <c r="AG2" t="n">
        <v>1.172916666666667</v>
      </c>
      <c r="AH2" t="n">
        <v>336692.8679239501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4.353</v>
      </c>
      <c r="E3" t="n">
        <v>22.97</v>
      </c>
      <c r="F3" t="n">
        <v>12.64</v>
      </c>
      <c r="G3" t="n">
        <v>5.75</v>
      </c>
      <c r="H3" t="n">
        <v>0.07000000000000001</v>
      </c>
      <c r="I3" t="n">
        <v>132</v>
      </c>
      <c r="J3" t="n">
        <v>297.17</v>
      </c>
      <c r="K3" t="n">
        <v>61.82</v>
      </c>
      <c r="L3" t="n">
        <v>1.25</v>
      </c>
      <c r="M3" t="n">
        <v>130</v>
      </c>
      <c r="N3" t="n">
        <v>84.09999999999999</v>
      </c>
      <c r="O3" t="n">
        <v>36885.7</v>
      </c>
      <c r="P3" t="n">
        <v>225.87</v>
      </c>
      <c r="Q3" t="n">
        <v>1326.27</v>
      </c>
      <c r="R3" t="n">
        <v>159.09</v>
      </c>
      <c r="S3" t="n">
        <v>30.42</v>
      </c>
      <c r="T3" t="n">
        <v>63887.9</v>
      </c>
      <c r="U3" t="n">
        <v>0.19</v>
      </c>
      <c r="V3" t="n">
        <v>0.68</v>
      </c>
      <c r="W3" t="n">
        <v>0.29</v>
      </c>
      <c r="X3" t="n">
        <v>3.92</v>
      </c>
      <c r="Y3" t="n">
        <v>1</v>
      </c>
      <c r="Z3" t="n">
        <v>10</v>
      </c>
      <c r="AA3" t="n">
        <v>193.7945459205629</v>
      </c>
      <c r="AB3" t="n">
        <v>265.158247340357</v>
      </c>
      <c r="AC3" t="n">
        <v>239.8519163662083</v>
      </c>
      <c r="AD3" t="n">
        <v>193794.5459205629</v>
      </c>
      <c r="AE3" t="n">
        <v>265158.247340357</v>
      </c>
      <c r="AF3" t="n">
        <v>5.012326955068012e-06</v>
      </c>
      <c r="AG3" t="n">
        <v>0.9570833333333333</v>
      </c>
      <c r="AH3" t="n">
        <v>239851.9163662083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4.9316</v>
      </c>
      <c r="E4" t="n">
        <v>20.28</v>
      </c>
      <c r="F4" t="n">
        <v>11.67</v>
      </c>
      <c r="G4" t="n">
        <v>6.93</v>
      </c>
      <c r="H4" t="n">
        <v>0.09</v>
      </c>
      <c r="I4" t="n">
        <v>101</v>
      </c>
      <c r="J4" t="n">
        <v>297.7</v>
      </c>
      <c r="K4" t="n">
        <v>61.82</v>
      </c>
      <c r="L4" t="n">
        <v>1.5</v>
      </c>
      <c r="M4" t="n">
        <v>99</v>
      </c>
      <c r="N4" t="n">
        <v>84.37</v>
      </c>
      <c r="O4" t="n">
        <v>36949.99</v>
      </c>
      <c r="P4" t="n">
        <v>207.32</v>
      </c>
      <c r="Q4" t="n">
        <v>1325.98</v>
      </c>
      <c r="R4" t="n">
        <v>127.12</v>
      </c>
      <c r="S4" t="n">
        <v>30.42</v>
      </c>
      <c r="T4" t="n">
        <v>48058.63</v>
      </c>
      <c r="U4" t="n">
        <v>0.24</v>
      </c>
      <c r="V4" t="n">
        <v>0.74</v>
      </c>
      <c r="W4" t="n">
        <v>0.24</v>
      </c>
      <c r="X4" t="n">
        <v>2.95</v>
      </c>
      <c r="Y4" t="n">
        <v>1</v>
      </c>
      <c r="Z4" t="n">
        <v>10</v>
      </c>
      <c r="AA4" t="n">
        <v>158.1768560880056</v>
      </c>
      <c r="AB4" t="n">
        <v>216.4245527699009</v>
      </c>
      <c r="AC4" t="n">
        <v>195.7692972073711</v>
      </c>
      <c r="AD4" t="n">
        <v>158176.8560880056</v>
      </c>
      <c r="AE4" t="n">
        <v>216424.5527699009</v>
      </c>
      <c r="AF4" t="n">
        <v>5.678564578822285e-06</v>
      </c>
      <c r="AG4" t="n">
        <v>0.8450000000000001</v>
      </c>
      <c r="AH4" t="n">
        <v>195769.2972073711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5.3658</v>
      </c>
      <c r="E5" t="n">
        <v>18.64</v>
      </c>
      <c r="F5" t="n">
        <v>11.08</v>
      </c>
      <c r="G5" t="n">
        <v>8.109999999999999</v>
      </c>
      <c r="H5" t="n">
        <v>0.1</v>
      </c>
      <c r="I5" t="n">
        <v>82</v>
      </c>
      <c r="J5" t="n">
        <v>298.22</v>
      </c>
      <c r="K5" t="n">
        <v>61.82</v>
      </c>
      <c r="L5" t="n">
        <v>1.75</v>
      </c>
      <c r="M5" t="n">
        <v>80</v>
      </c>
      <c r="N5" t="n">
        <v>84.65000000000001</v>
      </c>
      <c r="O5" t="n">
        <v>37014.39</v>
      </c>
      <c r="P5" t="n">
        <v>195.8</v>
      </c>
      <c r="Q5" t="n">
        <v>1326.21</v>
      </c>
      <c r="R5" t="n">
        <v>107.8</v>
      </c>
      <c r="S5" t="n">
        <v>30.42</v>
      </c>
      <c r="T5" t="n">
        <v>38497.34</v>
      </c>
      <c r="U5" t="n">
        <v>0.28</v>
      </c>
      <c r="V5" t="n">
        <v>0.78</v>
      </c>
      <c r="W5" t="n">
        <v>0.21</v>
      </c>
      <c r="X5" t="n">
        <v>2.36</v>
      </c>
      <c r="Y5" t="n">
        <v>1</v>
      </c>
      <c r="Z5" t="n">
        <v>10</v>
      </c>
      <c r="AA5" t="n">
        <v>138.0854109021249</v>
      </c>
      <c r="AB5" t="n">
        <v>188.9345510945882</v>
      </c>
      <c r="AC5" t="n">
        <v>170.9029027094818</v>
      </c>
      <c r="AD5" t="n">
        <v>138085.4109021249</v>
      </c>
      <c r="AE5" t="n">
        <v>188934.5510945882</v>
      </c>
      <c r="AF5" t="n">
        <v>6.178530662877082e-06</v>
      </c>
      <c r="AG5" t="n">
        <v>0.7766666666666667</v>
      </c>
      <c r="AH5" t="n">
        <v>170902.9027094818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5.7035</v>
      </c>
      <c r="E6" t="n">
        <v>17.53</v>
      </c>
      <c r="F6" t="n">
        <v>10.7</v>
      </c>
      <c r="G6" t="n">
        <v>9.31</v>
      </c>
      <c r="H6" t="n">
        <v>0.12</v>
      </c>
      <c r="I6" t="n">
        <v>69</v>
      </c>
      <c r="J6" t="n">
        <v>298.74</v>
      </c>
      <c r="K6" t="n">
        <v>61.82</v>
      </c>
      <c r="L6" t="n">
        <v>2</v>
      </c>
      <c r="M6" t="n">
        <v>67</v>
      </c>
      <c r="N6" t="n">
        <v>84.92</v>
      </c>
      <c r="O6" t="n">
        <v>37078.91</v>
      </c>
      <c r="P6" t="n">
        <v>188.05</v>
      </c>
      <c r="Q6" t="n">
        <v>1326.3</v>
      </c>
      <c r="R6" t="n">
        <v>95.28</v>
      </c>
      <c r="S6" t="n">
        <v>30.42</v>
      </c>
      <c r="T6" t="n">
        <v>32298.88</v>
      </c>
      <c r="U6" t="n">
        <v>0.32</v>
      </c>
      <c r="V6" t="n">
        <v>0.8100000000000001</v>
      </c>
      <c r="W6" t="n">
        <v>0.19</v>
      </c>
      <c r="X6" t="n">
        <v>1.98</v>
      </c>
      <c r="Y6" t="n">
        <v>1</v>
      </c>
      <c r="Z6" t="n">
        <v>10</v>
      </c>
      <c r="AA6" t="n">
        <v>125.3590923322667</v>
      </c>
      <c r="AB6" t="n">
        <v>171.5218405817664</v>
      </c>
      <c r="AC6" t="n">
        <v>155.1520368491055</v>
      </c>
      <c r="AD6" t="n">
        <v>125359.0923322667</v>
      </c>
      <c r="AE6" t="n">
        <v>171521.8405817664</v>
      </c>
      <c r="AF6" t="n">
        <v>6.567380378642408e-06</v>
      </c>
      <c r="AG6" t="n">
        <v>0.7304166666666667</v>
      </c>
      <c r="AH6" t="n">
        <v>155152.0368491055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5.9665</v>
      </c>
      <c r="E7" t="n">
        <v>16.76</v>
      </c>
      <c r="F7" t="n">
        <v>10.43</v>
      </c>
      <c r="G7" t="n">
        <v>10.43</v>
      </c>
      <c r="H7" t="n">
        <v>0.13</v>
      </c>
      <c r="I7" t="n">
        <v>60</v>
      </c>
      <c r="J7" t="n">
        <v>299.26</v>
      </c>
      <c r="K7" t="n">
        <v>61.82</v>
      </c>
      <c r="L7" t="n">
        <v>2.25</v>
      </c>
      <c r="M7" t="n">
        <v>58</v>
      </c>
      <c r="N7" t="n">
        <v>85.19</v>
      </c>
      <c r="O7" t="n">
        <v>37143.54</v>
      </c>
      <c r="P7" t="n">
        <v>182.27</v>
      </c>
      <c r="Q7" t="n">
        <v>1325.94</v>
      </c>
      <c r="R7" t="n">
        <v>86.41</v>
      </c>
      <c r="S7" t="n">
        <v>30.42</v>
      </c>
      <c r="T7" t="n">
        <v>27911.5</v>
      </c>
      <c r="U7" t="n">
        <v>0.35</v>
      </c>
      <c r="V7" t="n">
        <v>0.83</v>
      </c>
      <c r="W7" t="n">
        <v>0.18</v>
      </c>
      <c r="X7" t="n">
        <v>1.71</v>
      </c>
      <c r="Y7" t="n">
        <v>1</v>
      </c>
      <c r="Z7" t="n">
        <v>10</v>
      </c>
      <c r="AA7" t="n">
        <v>116.638888239035</v>
      </c>
      <c r="AB7" t="n">
        <v>159.5904726331595</v>
      </c>
      <c r="AC7" t="n">
        <v>144.3593819117298</v>
      </c>
      <c r="AD7" t="n">
        <v>116638.888239035</v>
      </c>
      <c r="AE7" t="n">
        <v>159590.4726331595</v>
      </c>
      <c r="AF7" t="n">
        <v>6.870215662167077e-06</v>
      </c>
      <c r="AG7" t="n">
        <v>0.6983333333333334</v>
      </c>
      <c r="AH7" t="n">
        <v>144359.3819117298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6.2292</v>
      </c>
      <c r="E8" t="n">
        <v>16.05</v>
      </c>
      <c r="F8" t="n">
        <v>10.17</v>
      </c>
      <c r="G8" t="n">
        <v>11.73</v>
      </c>
      <c r="H8" t="n">
        <v>0.15</v>
      </c>
      <c r="I8" t="n">
        <v>52</v>
      </c>
      <c r="J8" t="n">
        <v>299.79</v>
      </c>
      <c r="K8" t="n">
        <v>61.82</v>
      </c>
      <c r="L8" t="n">
        <v>2.5</v>
      </c>
      <c r="M8" t="n">
        <v>50</v>
      </c>
      <c r="N8" t="n">
        <v>85.47</v>
      </c>
      <c r="O8" t="n">
        <v>37208.42</v>
      </c>
      <c r="P8" t="n">
        <v>176.71</v>
      </c>
      <c r="Q8" t="n">
        <v>1326.05</v>
      </c>
      <c r="R8" t="n">
        <v>77.61</v>
      </c>
      <c r="S8" t="n">
        <v>30.42</v>
      </c>
      <c r="T8" t="n">
        <v>23549.43</v>
      </c>
      <c r="U8" t="n">
        <v>0.39</v>
      </c>
      <c r="V8" t="n">
        <v>0.85</v>
      </c>
      <c r="W8" t="n">
        <v>0.17</v>
      </c>
      <c r="X8" t="n">
        <v>1.45</v>
      </c>
      <c r="Y8" t="n">
        <v>1</v>
      </c>
      <c r="Z8" t="n">
        <v>10</v>
      </c>
      <c r="AA8" t="n">
        <v>108.7751239172494</v>
      </c>
      <c r="AB8" t="n">
        <v>148.8309233633007</v>
      </c>
      <c r="AC8" t="n">
        <v>134.6267089230606</v>
      </c>
      <c r="AD8" t="n">
        <v>108775.1239172494</v>
      </c>
      <c r="AE8" t="n">
        <v>148830.9233633007</v>
      </c>
      <c r="AF8" t="n">
        <v>7.172705506204837e-06</v>
      </c>
      <c r="AG8" t="n">
        <v>0.6687500000000001</v>
      </c>
      <c r="AH8" t="n">
        <v>134626.7089230606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6.3892</v>
      </c>
      <c r="E9" t="n">
        <v>15.65</v>
      </c>
      <c r="F9" t="n">
        <v>10.04</v>
      </c>
      <c r="G9" t="n">
        <v>12.82</v>
      </c>
      <c r="H9" t="n">
        <v>0.16</v>
      </c>
      <c r="I9" t="n">
        <v>47</v>
      </c>
      <c r="J9" t="n">
        <v>300.32</v>
      </c>
      <c r="K9" t="n">
        <v>61.82</v>
      </c>
      <c r="L9" t="n">
        <v>2.75</v>
      </c>
      <c r="M9" t="n">
        <v>45</v>
      </c>
      <c r="N9" t="n">
        <v>85.73999999999999</v>
      </c>
      <c r="O9" t="n">
        <v>37273.29</v>
      </c>
      <c r="P9" t="n">
        <v>173.51</v>
      </c>
      <c r="Q9" t="n">
        <v>1325.97</v>
      </c>
      <c r="R9" t="n">
        <v>73.64</v>
      </c>
      <c r="S9" t="n">
        <v>30.42</v>
      </c>
      <c r="T9" t="n">
        <v>21590.9</v>
      </c>
      <c r="U9" t="n">
        <v>0.41</v>
      </c>
      <c r="V9" t="n">
        <v>0.86</v>
      </c>
      <c r="W9" t="n">
        <v>0.16</v>
      </c>
      <c r="X9" t="n">
        <v>1.32</v>
      </c>
      <c r="Y9" t="n">
        <v>1</v>
      </c>
      <c r="Z9" t="n">
        <v>10</v>
      </c>
      <c r="AA9" t="n">
        <v>104.4628646374071</v>
      </c>
      <c r="AB9" t="n">
        <v>142.9306999731708</v>
      </c>
      <c r="AC9" t="n">
        <v>129.2895945722673</v>
      </c>
      <c r="AD9" t="n">
        <v>104462.8646374071</v>
      </c>
      <c r="AE9" t="n">
        <v>142930.6999731708</v>
      </c>
      <c r="AF9" t="n">
        <v>7.356939899223649e-06</v>
      </c>
      <c r="AG9" t="n">
        <v>0.6520833333333333</v>
      </c>
      <c r="AH9" t="n">
        <v>129289.5945722673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6.5679</v>
      </c>
      <c r="E10" t="n">
        <v>15.23</v>
      </c>
      <c r="F10" t="n">
        <v>9.890000000000001</v>
      </c>
      <c r="G10" t="n">
        <v>14.14</v>
      </c>
      <c r="H10" t="n">
        <v>0.18</v>
      </c>
      <c r="I10" t="n">
        <v>42</v>
      </c>
      <c r="J10" t="n">
        <v>300.84</v>
      </c>
      <c r="K10" t="n">
        <v>61.82</v>
      </c>
      <c r="L10" t="n">
        <v>3</v>
      </c>
      <c r="M10" t="n">
        <v>40</v>
      </c>
      <c r="N10" t="n">
        <v>86.02</v>
      </c>
      <c r="O10" t="n">
        <v>37338.27</v>
      </c>
      <c r="P10" t="n">
        <v>169.95</v>
      </c>
      <c r="Q10" t="n">
        <v>1325.98</v>
      </c>
      <c r="R10" t="n">
        <v>68.8</v>
      </c>
      <c r="S10" t="n">
        <v>30.42</v>
      </c>
      <c r="T10" t="n">
        <v>19197.28</v>
      </c>
      <c r="U10" t="n">
        <v>0.44</v>
      </c>
      <c r="V10" t="n">
        <v>0.87</v>
      </c>
      <c r="W10" t="n">
        <v>0.15</v>
      </c>
      <c r="X10" t="n">
        <v>1.17</v>
      </c>
      <c r="Y10" t="n">
        <v>1</v>
      </c>
      <c r="Z10" t="n">
        <v>10</v>
      </c>
      <c r="AA10" t="n">
        <v>99.88711662405484</v>
      </c>
      <c r="AB10" t="n">
        <v>136.6699596735501</v>
      </c>
      <c r="AC10" t="n">
        <v>123.6263705398362</v>
      </c>
      <c r="AD10" t="n">
        <v>99887.11662405483</v>
      </c>
      <c r="AE10" t="n">
        <v>136669.9596735501</v>
      </c>
      <c r="AF10" t="n">
        <v>7.562706686926532e-06</v>
      </c>
      <c r="AG10" t="n">
        <v>0.6345833333333334</v>
      </c>
      <c r="AH10" t="n">
        <v>123626.3705398362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6.7183</v>
      </c>
      <c r="E11" t="n">
        <v>14.88</v>
      </c>
      <c r="F11" t="n">
        <v>9.779999999999999</v>
      </c>
      <c r="G11" t="n">
        <v>15.44</v>
      </c>
      <c r="H11" t="n">
        <v>0.19</v>
      </c>
      <c r="I11" t="n">
        <v>38</v>
      </c>
      <c r="J11" t="n">
        <v>301.37</v>
      </c>
      <c r="K11" t="n">
        <v>61.82</v>
      </c>
      <c r="L11" t="n">
        <v>3.25</v>
      </c>
      <c r="M11" t="n">
        <v>36</v>
      </c>
      <c r="N11" t="n">
        <v>86.3</v>
      </c>
      <c r="O11" t="n">
        <v>37403.38</v>
      </c>
      <c r="P11" t="n">
        <v>166.98</v>
      </c>
      <c r="Q11" t="n">
        <v>1326.09</v>
      </c>
      <c r="R11" t="n">
        <v>64.79000000000001</v>
      </c>
      <c r="S11" t="n">
        <v>30.42</v>
      </c>
      <c r="T11" t="n">
        <v>17212.33</v>
      </c>
      <c r="U11" t="n">
        <v>0.47</v>
      </c>
      <c r="V11" t="n">
        <v>0.88</v>
      </c>
      <c r="W11" t="n">
        <v>0.15</v>
      </c>
      <c r="X11" t="n">
        <v>1.05</v>
      </c>
      <c r="Y11" t="n">
        <v>1</v>
      </c>
      <c r="Z11" t="n">
        <v>10</v>
      </c>
      <c r="AA11" t="n">
        <v>96.27646928627938</v>
      </c>
      <c r="AB11" t="n">
        <v>131.7297126954898</v>
      </c>
      <c r="AC11" t="n">
        <v>119.1576137996802</v>
      </c>
      <c r="AD11" t="n">
        <v>96276.46928627937</v>
      </c>
      <c r="AE11" t="n">
        <v>131729.7126954898</v>
      </c>
      <c r="AF11" t="n">
        <v>7.735887016364215e-06</v>
      </c>
      <c r="AG11" t="n">
        <v>0.62</v>
      </c>
      <c r="AH11" t="n">
        <v>119157.6137996802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6.8367</v>
      </c>
      <c r="E12" t="n">
        <v>14.63</v>
      </c>
      <c r="F12" t="n">
        <v>9.69</v>
      </c>
      <c r="G12" t="n">
        <v>16.6</v>
      </c>
      <c r="H12" t="n">
        <v>0.21</v>
      </c>
      <c r="I12" t="n">
        <v>35</v>
      </c>
      <c r="J12" t="n">
        <v>301.9</v>
      </c>
      <c r="K12" t="n">
        <v>61.82</v>
      </c>
      <c r="L12" t="n">
        <v>3.5</v>
      </c>
      <c r="M12" t="n">
        <v>33</v>
      </c>
      <c r="N12" t="n">
        <v>86.58</v>
      </c>
      <c r="O12" t="n">
        <v>37468.6</v>
      </c>
      <c r="P12" t="n">
        <v>164.46</v>
      </c>
      <c r="Q12" t="n">
        <v>1325.94</v>
      </c>
      <c r="R12" t="n">
        <v>61.98</v>
      </c>
      <c r="S12" t="n">
        <v>30.42</v>
      </c>
      <c r="T12" t="n">
        <v>15818.66</v>
      </c>
      <c r="U12" t="n">
        <v>0.49</v>
      </c>
      <c r="V12" t="n">
        <v>0.89</v>
      </c>
      <c r="W12" t="n">
        <v>0.14</v>
      </c>
      <c r="X12" t="n">
        <v>0.96</v>
      </c>
      <c r="Y12" t="n">
        <v>1</v>
      </c>
      <c r="Z12" t="n">
        <v>10</v>
      </c>
      <c r="AA12" t="n">
        <v>93.47761183521246</v>
      </c>
      <c r="AB12" t="n">
        <v>127.9001924540657</v>
      </c>
      <c r="AC12" t="n">
        <v>115.6935775953311</v>
      </c>
      <c r="AD12" t="n">
        <v>93477.61183521246</v>
      </c>
      <c r="AE12" t="n">
        <v>127900.1924540657</v>
      </c>
      <c r="AF12" t="n">
        <v>7.872220467198134e-06</v>
      </c>
      <c r="AG12" t="n">
        <v>0.6095833333333334</v>
      </c>
      <c r="AH12" t="n">
        <v>115693.5775953311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6.9616</v>
      </c>
      <c r="E13" t="n">
        <v>14.36</v>
      </c>
      <c r="F13" t="n">
        <v>9.59</v>
      </c>
      <c r="G13" t="n">
        <v>17.98</v>
      </c>
      <c r="H13" t="n">
        <v>0.22</v>
      </c>
      <c r="I13" t="n">
        <v>32</v>
      </c>
      <c r="J13" t="n">
        <v>302.43</v>
      </c>
      <c r="K13" t="n">
        <v>61.82</v>
      </c>
      <c r="L13" t="n">
        <v>3.75</v>
      </c>
      <c r="M13" t="n">
        <v>30</v>
      </c>
      <c r="N13" t="n">
        <v>86.86</v>
      </c>
      <c r="O13" t="n">
        <v>37533.94</v>
      </c>
      <c r="P13" t="n">
        <v>161.86</v>
      </c>
      <c r="Q13" t="n">
        <v>1326.02</v>
      </c>
      <c r="R13" t="n">
        <v>58.8</v>
      </c>
      <c r="S13" t="n">
        <v>30.42</v>
      </c>
      <c r="T13" t="n">
        <v>14246.39</v>
      </c>
      <c r="U13" t="n">
        <v>0.52</v>
      </c>
      <c r="V13" t="n">
        <v>0.9</v>
      </c>
      <c r="W13" t="n">
        <v>0.13</v>
      </c>
      <c r="X13" t="n">
        <v>0.87</v>
      </c>
      <c r="Y13" t="n">
        <v>1</v>
      </c>
      <c r="Z13" t="n">
        <v>10</v>
      </c>
      <c r="AA13" t="n">
        <v>90.62771184741236</v>
      </c>
      <c r="AB13" t="n">
        <v>124.0008335620456</v>
      </c>
      <c r="AC13" t="n">
        <v>112.1663680431795</v>
      </c>
      <c r="AD13" t="n">
        <v>90627.71184741236</v>
      </c>
      <c r="AE13" t="n">
        <v>124000.8335620456</v>
      </c>
      <c r="AF13" t="n">
        <v>8.016038440248442e-06</v>
      </c>
      <c r="AG13" t="n">
        <v>0.5983333333333333</v>
      </c>
      <c r="AH13" t="n">
        <v>112166.3680431795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7.0504</v>
      </c>
      <c r="E14" t="n">
        <v>14.18</v>
      </c>
      <c r="F14" t="n">
        <v>9.52</v>
      </c>
      <c r="G14" t="n">
        <v>19.04</v>
      </c>
      <c r="H14" t="n">
        <v>0.24</v>
      </c>
      <c r="I14" t="n">
        <v>30</v>
      </c>
      <c r="J14" t="n">
        <v>302.96</v>
      </c>
      <c r="K14" t="n">
        <v>61.82</v>
      </c>
      <c r="L14" t="n">
        <v>4</v>
      </c>
      <c r="M14" t="n">
        <v>28</v>
      </c>
      <c r="N14" t="n">
        <v>87.14</v>
      </c>
      <c r="O14" t="n">
        <v>37599.4</v>
      </c>
      <c r="P14" t="n">
        <v>159.76</v>
      </c>
      <c r="Q14" t="n">
        <v>1326.08</v>
      </c>
      <c r="R14" t="n">
        <v>56.45</v>
      </c>
      <c r="S14" t="n">
        <v>30.42</v>
      </c>
      <c r="T14" t="n">
        <v>13078.53</v>
      </c>
      <c r="U14" t="n">
        <v>0.54</v>
      </c>
      <c r="V14" t="n">
        <v>0.91</v>
      </c>
      <c r="W14" t="n">
        <v>0.13</v>
      </c>
      <c r="X14" t="n">
        <v>0.8</v>
      </c>
      <c r="Y14" t="n">
        <v>1</v>
      </c>
      <c r="Z14" t="n">
        <v>10</v>
      </c>
      <c r="AA14" t="n">
        <v>88.58229535050556</v>
      </c>
      <c r="AB14" t="n">
        <v>121.202204473572</v>
      </c>
      <c r="AC14" t="n">
        <v>109.6348361870083</v>
      </c>
      <c r="AD14" t="n">
        <v>88582.29535050556</v>
      </c>
      <c r="AE14" t="n">
        <v>121202.204473572</v>
      </c>
      <c r="AF14" t="n">
        <v>8.118288528373883e-06</v>
      </c>
      <c r="AG14" t="n">
        <v>0.5908333333333333</v>
      </c>
      <c r="AH14" t="n">
        <v>109634.8361870083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7.1953</v>
      </c>
      <c r="E15" t="n">
        <v>13.9</v>
      </c>
      <c r="F15" t="n">
        <v>9.35</v>
      </c>
      <c r="G15" t="n">
        <v>20.03</v>
      </c>
      <c r="H15" t="n">
        <v>0.25</v>
      </c>
      <c r="I15" t="n">
        <v>28</v>
      </c>
      <c r="J15" t="n">
        <v>303.49</v>
      </c>
      <c r="K15" t="n">
        <v>61.82</v>
      </c>
      <c r="L15" t="n">
        <v>4.25</v>
      </c>
      <c r="M15" t="n">
        <v>26</v>
      </c>
      <c r="N15" t="n">
        <v>87.42</v>
      </c>
      <c r="O15" t="n">
        <v>37664.98</v>
      </c>
      <c r="P15" t="n">
        <v>155.45</v>
      </c>
      <c r="Q15" t="n">
        <v>1325.9</v>
      </c>
      <c r="R15" t="n">
        <v>50.54</v>
      </c>
      <c r="S15" t="n">
        <v>30.42</v>
      </c>
      <c r="T15" t="n">
        <v>10134.13</v>
      </c>
      <c r="U15" t="n">
        <v>0.6</v>
      </c>
      <c r="V15" t="n">
        <v>0.93</v>
      </c>
      <c r="W15" t="n">
        <v>0.12</v>
      </c>
      <c r="X15" t="n">
        <v>0.62</v>
      </c>
      <c r="Y15" t="n">
        <v>1</v>
      </c>
      <c r="Z15" t="n">
        <v>10</v>
      </c>
      <c r="AA15" t="n">
        <v>84.90374432053959</v>
      </c>
      <c r="AB15" t="n">
        <v>116.1690486681571</v>
      </c>
      <c r="AC15" t="n">
        <v>105.0820377075821</v>
      </c>
      <c r="AD15" t="n">
        <v>84903.74432053958</v>
      </c>
      <c r="AE15" t="n">
        <v>116169.0486681571</v>
      </c>
      <c r="AF15" t="n">
        <v>8.285135800551542e-06</v>
      </c>
      <c r="AG15" t="n">
        <v>0.5791666666666667</v>
      </c>
      <c r="AH15" t="n">
        <v>105082.0377075821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7.2165</v>
      </c>
      <c r="E16" t="n">
        <v>13.86</v>
      </c>
      <c r="F16" t="n">
        <v>9.42</v>
      </c>
      <c r="G16" t="n">
        <v>21.73</v>
      </c>
      <c r="H16" t="n">
        <v>0.26</v>
      </c>
      <c r="I16" t="n">
        <v>26</v>
      </c>
      <c r="J16" t="n">
        <v>304.03</v>
      </c>
      <c r="K16" t="n">
        <v>61.82</v>
      </c>
      <c r="L16" t="n">
        <v>4.5</v>
      </c>
      <c r="M16" t="n">
        <v>24</v>
      </c>
      <c r="N16" t="n">
        <v>87.7</v>
      </c>
      <c r="O16" t="n">
        <v>37730.68</v>
      </c>
      <c r="P16" t="n">
        <v>156.01</v>
      </c>
      <c r="Q16" t="n">
        <v>1325.82</v>
      </c>
      <c r="R16" t="n">
        <v>53.76</v>
      </c>
      <c r="S16" t="n">
        <v>30.42</v>
      </c>
      <c r="T16" t="n">
        <v>11755.96</v>
      </c>
      <c r="U16" t="n">
        <v>0.57</v>
      </c>
      <c r="V16" t="n">
        <v>0.92</v>
      </c>
      <c r="W16" t="n">
        <v>0.11</v>
      </c>
      <c r="X16" t="n">
        <v>0.6899999999999999</v>
      </c>
      <c r="Y16" t="n">
        <v>1</v>
      </c>
      <c r="Z16" t="n">
        <v>10</v>
      </c>
      <c r="AA16" t="n">
        <v>85.03838038206113</v>
      </c>
      <c r="AB16" t="n">
        <v>116.3532636672547</v>
      </c>
      <c r="AC16" t="n">
        <v>105.2486714857133</v>
      </c>
      <c r="AD16" t="n">
        <v>85038.38038206114</v>
      </c>
      <c r="AE16" t="n">
        <v>116353.2636672547</v>
      </c>
      <c r="AF16" t="n">
        <v>8.309546857626536e-06</v>
      </c>
      <c r="AG16" t="n">
        <v>0.5775</v>
      </c>
      <c r="AH16" t="n">
        <v>105248.6714857133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7.2191</v>
      </c>
      <c r="E17" t="n">
        <v>13.85</v>
      </c>
      <c r="F17" t="n">
        <v>9.470000000000001</v>
      </c>
      <c r="G17" t="n">
        <v>22.72</v>
      </c>
      <c r="H17" t="n">
        <v>0.28</v>
      </c>
      <c r="I17" t="n">
        <v>25</v>
      </c>
      <c r="J17" t="n">
        <v>304.56</v>
      </c>
      <c r="K17" t="n">
        <v>61.82</v>
      </c>
      <c r="L17" t="n">
        <v>4.75</v>
      </c>
      <c r="M17" t="n">
        <v>23</v>
      </c>
      <c r="N17" t="n">
        <v>87.98999999999999</v>
      </c>
      <c r="O17" t="n">
        <v>37796.51</v>
      </c>
      <c r="P17" t="n">
        <v>156.34</v>
      </c>
      <c r="Q17" t="n">
        <v>1326.04</v>
      </c>
      <c r="R17" t="n">
        <v>55.23</v>
      </c>
      <c r="S17" t="n">
        <v>30.42</v>
      </c>
      <c r="T17" t="n">
        <v>12496.6</v>
      </c>
      <c r="U17" t="n">
        <v>0.55</v>
      </c>
      <c r="V17" t="n">
        <v>0.91</v>
      </c>
      <c r="W17" t="n">
        <v>0.12</v>
      </c>
      <c r="X17" t="n">
        <v>0.74</v>
      </c>
      <c r="Y17" t="n">
        <v>1</v>
      </c>
      <c r="Z17" t="n">
        <v>10</v>
      </c>
      <c r="AA17" t="n">
        <v>85.25435213566763</v>
      </c>
      <c r="AB17" t="n">
        <v>116.6487657485403</v>
      </c>
      <c r="AC17" t="n">
        <v>105.5159712631008</v>
      </c>
      <c r="AD17" t="n">
        <v>85254.35213566764</v>
      </c>
      <c r="AE17" t="n">
        <v>116648.7657485403</v>
      </c>
      <c r="AF17" t="n">
        <v>8.312540666513091e-06</v>
      </c>
      <c r="AG17" t="n">
        <v>0.5770833333333333</v>
      </c>
      <c r="AH17" t="n">
        <v>105515.9712631008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7.3257</v>
      </c>
      <c r="E18" t="n">
        <v>13.65</v>
      </c>
      <c r="F18" t="n">
        <v>9.380000000000001</v>
      </c>
      <c r="G18" t="n">
        <v>24.46</v>
      </c>
      <c r="H18" t="n">
        <v>0.29</v>
      </c>
      <c r="I18" t="n">
        <v>23</v>
      </c>
      <c r="J18" t="n">
        <v>305.09</v>
      </c>
      <c r="K18" t="n">
        <v>61.82</v>
      </c>
      <c r="L18" t="n">
        <v>5</v>
      </c>
      <c r="M18" t="n">
        <v>21</v>
      </c>
      <c r="N18" t="n">
        <v>88.27</v>
      </c>
      <c r="O18" t="n">
        <v>37862.45</v>
      </c>
      <c r="P18" t="n">
        <v>153.47</v>
      </c>
      <c r="Q18" t="n">
        <v>1325.91</v>
      </c>
      <c r="R18" t="n">
        <v>51.98</v>
      </c>
      <c r="S18" t="n">
        <v>30.42</v>
      </c>
      <c r="T18" t="n">
        <v>10880.19</v>
      </c>
      <c r="U18" t="n">
        <v>0.59</v>
      </c>
      <c r="V18" t="n">
        <v>0.92</v>
      </c>
      <c r="W18" t="n">
        <v>0.12</v>
      </c>
      <c r="X18" t="n">
        <v>0.65</v>
      </c>
      <c r="Y18" t="n">
        <v>1</v>
      </c>
      <c r="Z18" t="n">
        <v>10</v>
      </c>
      <c r="AA18" t="n">
        <v>82.83817536889326</v>
      </c>
      <c r="AB18" t="n">
        <v>113.3428461020453</v>
      </c>
      <c r="AC18" t="n">
        <v>102.5255639477789</v>
      </c>
      <c r="AD18" t="n">
        <v>82838.17536889327</v>
      </c>
      <c r="AE18" t="n">
        <v>113342.8461020453</v>
      </c>
      <c r="AF18" t="n">
        <v>8.435286830861874e-06</v>
      </c>
      <c r="AG18" t="n">
        <v>0.56875</v>
      </c>
      <c r="AH18" t="n">
        <v>102525.5639477789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7.3813</v>
      </c>
      <c r="E19" t="n">
        <v>13.55</v>
      </c>
      <c r="F19" t="n">
        <v>9.33</v>
      </c>
      <c r="G19" t="n">
        <v>25.44</v>
      </c>
      <c r="H19" t="n">
        <v>0.31</v>
      </c>
      <c r="I19" t="n">
        <v>22</v>
      </c>
      <c r="J19" t="n">
        <v>305.63</v>
      </c>
      <c r="K19" t="n">
        <v>61.82</v>
      </c>
      <c r="L19" t="n">
        <v>5.25</v>
      </c>
      <c r="M19" t="n">
        <v>20</v>
      </c>
      <c r="N19" t="n">
        <v>88.56</v>
      </c>
      <c r="O19" t="n">
        <v>37928.52</v>
      </c>
      <c r="P19" t="n">
        <v>151.85</v>
      </c>
      <c r="Q19" t="n">
        <v>1325.82</v>
      </c>
      <c r="R19" t="n">
        <v>50.57</v>
      </c>
      <c r="S19" t="n">
        <v>30.42</v>
      </c>
      <c r="T19" t="n">
        <v>10182.19</v>
      </c>
      <c r="U19" t="n">
        <v>0.6</v>
      </c>
      <c r="V19" t="n">
        <v>0.93</v>
      </c>
      <c r="W19" t="n">
        <v>0.11</v>
      </c>
      <c r="X19" t="n">
        <v>0.61</v>
      </c>
      <c r="Y19" t="n">
        <v>1</v>
      </c>
      <c r="Z19" t="n">
        <v>10</v>
      </c>
      <c r="AA19" t="n">
        <v>81.55791629949168</v>
      </c>
      <c r="AB19" t="n">
        <v>111.5911391622471</v>
      </c>
      <c r="AC19" t="n">
        <v>100.9410374597783</v>
      </c>
      <c r="AD19" t="n">
        <v>81557.91629949168</v>
      </c>
      <c r="AE19" t="n">
        <v>111591.1391622471</v>
      </c>
      <c r="AF19" t="n">
        <v>8.499308282435911e-06</v>
      </c>
      <c r="AG19" t="n">
        <v>0.5645833333333333</v>
      </c>
      <c r="AH19" t="n">
        <v>100941.0374597783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7.4267</v>
      </c>
      <c r="E20" t="n">
        <v>13.46</v>
      </c>
      <c r="F20" t="n">
        <v>9.300000000000001</v>
      </c>
      <c r="G20" t="n">
        <v>26.57</v>
      </c>
      <c r="H20" t="n">
        <v>0.32</v>
      </c>
      <c r="I20" t="n">
        <v>21</v>
      </c>
      <c r="J20" t="n">
        <v>306.17</v>
      </c>
      <c r="K20" t="n">
        <v>61.82</v>
      </c>
      <c r="L20" t="n">
        <v>5.5</v>
      </c>
      <c r="M20" t="n">
        <v>19</v>
      </c>
      <c r="N20" t="n">
        <v>88.84</v>
      </c>
      <c r="O20" t="n">
        <v>37994.72</v>
      </c>
      <c r="P20" t="n">
        <v>150.28</v>
      </c>
      <c r="Q20" t="n">
        <v>1325.89</v>
      </c>
      <c r="R20" t="n">
        <v>49.53</v>
      </c>
      <c r="S20" t="n">
        <v>30.42</v>
      </c>
      <c r="T20" t="n">
        <v>9665.57</v>
      </c>
      <c r="U20" t="n">
        <v>0.61</v>
      </c>
      <c r="V20" t="n">
        <v>0.93</v>
      </c>
      <c r="W20" t="n">
        <v>0.11</v>
      </c>
      <c r="X20" t="n">
        <v>0.58</v>
      </c>
      <c r="Y20" t="n">
        <v>1</v>
      </c>
      <c r="Z20" t="n">
        <v>10</v>
      </c>
      <c r="AA20" t="n">
        <v>80.47132309820357</v>
      </c>
      <c r="AB20" t="n">
        <v>110.1044144071366</v>
      </c>
      <c r="AC20" t="n">
        <v>99.59620362866384</v>
      </c>
      <c r="AD20" t="n">
        <v>80471.32309820357</v>
      </c>
      <c r="AE20" t="n">
        <v>110104.4144071366</v>
      </c>
      <c r="AF20" t="n">
        <v>8.551584791454996e-06</v>
      </c>
      <c r="AG20" t="n">
        <v>0.5608333333333334</v>
      </c>
      <c r="AH20" t="n">
        <v>99596.20362866385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7.4751</v>
      </c>
      <c r="E21" t="n">
        <v>13.38</v>
      </c>
      <c r="F21" t="n">
        <v>9.27</v>
      </c>
      <c r="G21" t="n">
        <v>27.81</v>
      </c>
      <c r="H21" t="n">
        <v>0.33</v>
      </c>
      <c r="I21" t="n">
        <v>20</v>
      </c>
      <c r="J21" t="n">
        <v>306.7</v>
      </c>
      <c r="K21" t="n">
        <v>61.82</v>
      </c>
      <c r="L21" t="n">
        <v>5.75</v>
      </c>
      <c r="M21" t="n">
        <v>18</v>
      </c>
      <c r="N21" t="n">
        <v>89.13</v>
      </c>
      <c r="O21" t="n">
        <v>38061.04</v>
      </c>
      <c r="P21" t="n">
        <v>148.81</v>
      </c>
      <c r="Q21" t="n">
        <v>1325.89</v>
      </c>
      <c r="R21" t="n">
        <v>48.6</v>
      </c>
      <c r="S21" t="n">
        <v>30.42</v>
      </c>
      <c r="T21" t="n">
        <v>9204.629999999999</v>
      </c>
      <c r="U21" t="n">
        <v>0.63</v>
      </c>
      <c r="V21" t="n">
        <v>0.93</v>
      </c>
      <c r="W21" t="n">
        <v>0.11</v>
      </c>
      <c r="X21" t="n">
        <v>0.55</v>
      </c>
      <c r="Y21" t="n">
        <v>1</v>
      </c>
      <c r="Z21" t="n">
        <v>10</v>
      </c>
      <c r="AA21" t="n">
        <v>79.40474844439532</v>
      </c>
      <c r="AB21" t="n">
        <v>108.6450799118441</v>
      </c>
      <c r="AC21" t="n">
        <v>98.27614596941272</v>
      </c>
      <c r="AD21" t="n">
        <v>79404.74844439533</v>
      </c>
      <c r="AE21" t="n">
        <v>108645.0799118441</v>
      </c>
      <c r="AF21" t="n">
        <v>8.607315695343188e-06</v>
      </c>
      <c r="AG21" t="n">
        <v>0.5575</v>
      </c>
      <c r="AH21" t="n">
        <v>98276.14596941273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7.5257</v>
      </c>
      <c r="E22" t="n">
        <v>13.29</v>
      </c>
      <c r="F22" t="n">
        <v>9.23</v>
      </c>
      <c r="G22" t="n">
        <v>29.16</v>
      </c>
      <c r="H22" t="n">
        <v>0.35</v>
      </c>
      <c r="I22" t="n">
        <v>19</v>
      </c>
      <c r="J22" t="n">
        <v>307.24</v>
      </c>
      <c r="K22" t="n">
        <v>61.82</v>
      </c>
      <c r="L22" t="n">
        <v>6</v>
      </c>
      <c r="M22" t="n">
        <v>17</v>
      </c>
      <c r="N22" t="n">
        <v>89.42</v>
      </c>
      <c r="O22" t="n">
        <v>38127.48</v>
      </c>
      <c r="P22" t="n">
        <v>147.49</v>
      </c>
      <c r="Q22" t="n">
        <v>1325.85</v>
      </c>
      <c r="R22" t="n">
        <v>47.44</v>
      </c>
      <c r="S22" t="n">
        <v>30.42</v>
      </c>
      <c r="T22" t="n">
        <v>8627.790000000001</v>
      </c>
      <c r="U22" t="n">
        <v>0.64</v>
      </c>
      <c r="V22" t="n">
        <v>0.9399999999999999</v>
      </c>
      <c r="W22" t="n">
        <v>0.11</v>
      </c>
      <c r="X22" t="n">
        <v>0.51</v>
      </c>
      <c r="Y22" t="n">
        <v>1</v>
      </c>
      <c r="Z22" t="n">
        <v>10</v>
      </c>
      <c r="AA22" t="n">
        <v>78.34814345777554</v>
      </c>
      <c r="AB22" t="n">
        <v>107.1993863550294</v>
      </c>
      <c r="AC22" t="n">
        <v>96.96842737661635</v>
      </c>
      <c r="AD22" t="n">
        <v>78348.14345777553</v>
      </c>
      <c r="AE22" t="n">
        <v>107199.3863550294</v>
      </c>
      <c r="AF22" t="n">
        <v>8.665579822135386e-06</v>
      </c>
      <c r="AG22" t="n">
        <v>0.55375</v>
      </c>
      <c r="AH22" t="n">
        <v>96968.42737661635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7.5775</v>
      </c>
      <c r="E23" t="n">
        <v>13.2</v>
      </c>
      <c r="F23" t="n">
        <v>9.199999999999999</v>
      </c>
      <c r="G23" t="n">
        <v>30.67</v>
      </c>
      <c r="H23" t="n">
        <v>0.36</v>
      </c>
      <c r="I23" t="n">
        <v>18</v>
      </c>
      <c r="J23" t="n">
        <v>307.78</v>
      </c>
      <c r="K23" t="n">
        <v>61.82</v>
      </c>
      <c r="L23" t="n">
        <v>6.25</v>
      </c>
      <c r="M23" t="n">
        <v>16</v>
      </c>
      <c r="N23" t="n">
        <v>89.70999999999999</v>
      </c>
      <c r="O23" t="n">
        <v>38194.05</v>
      </c>
      <c r="P23" t="n">
        <v>145.75</v>
      </c>
      <c r="Q23" t="n">
        <v>1325.9</v>
      </c>
      <c r="R23" t="n">
        <v>46.22</v>
      </c>
      <c r="S23" t="n">
        <v>30.42</v>
      </c>
      <c r="T23" t="n">
        <v>8024.06</v>
      </c>
      <c r="U23" t="n">
        <v>0.66</v>
      </c>
      <c r="V23" t="n">
        <v>0.9399999999999999</v>
      </c>
      <c r="W23" t="n">
        <v>0.11</v>
      </c>
      <c r="X23" t="n">
        <v>0.48</v>
      </c>
      <c r="Y23" t="n">
        <v>1</v>
      </c>
      <c r="Z23" t="n">
        <v>10</v>
      </c>
      <c r="AA23" t="n">
        <v>77.18612828011157</v>
      </c>
      <c r="AB23" t="n">
        <v>105.6094659244589</v>
      </c>
      <c r="AC23" t="n">
        <v>95.53024672047158</v>
      </c>
      <c r="AD23" t="n">
        <v>77186.12828011157</v>
      </c>
      <c r="AE23" t="n">
        <v>105609.4659244589</v>
      </c>
      <c r="AF23" t="n">
        <v>8.725225706875226e-06</v>
      </c>
      <c r="AG23" t="n">
        <v>0.5499999999999999</v>
      </c>
      <c r="AH23" t="n">
        <v>95530.24672047158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7.6232</v>
      </c>
      <c r="E24" t="n">
        <v>13.12</v>
      </c>
      <c r="F24" t="n">
        <v>9.18</v>
      </c>
      <c r="G24" t="n">
        <v>32.39</v>
      </c>
      <c r="H24" t="n">
        <v>0.38</v>
      </c>
      <c r="I24" t="n">
        <v>17</v>
      </c>
      <c r="J24" t="n">
        <v>308.32</v>
      </c>
      <c r="K24" t="n">
        <v>61.82</v>
      </c>
      <c r="L24" t="n">
        <v>6.5</v>
      </c>
      <c r="M24" t="n">
        <v>15</v>
      </c>
      <c r="N24" t="n">
        <v>90</v>
      </c>
      <c r="O24" t="n">
        <v>38260.74</v>
      </c>
      <c r="P24" t="n">
        <v>144.19</v>
      </c>
      <c r="Q24" t="n">
        <v>1325.97</v>
      </c>
      <c r="R24" t="n">
        <v>45.45</v>
      </c>
      <c r="S24" t="n">
        <v>30.42</v>
      </c>
      <c r="T24" t="n">
        <v>7647.14</v>
      </c>
      <c r="U24" t="n">
        <v>0.67</v>
      </c>
      <c r="V24" t="n">
        <v>0.9399999999999999</v>
      </c>
      <c r="W24" t="n">
        <v>0.11</v>
      </c>
      <c r="X24" t="n">
        <v>0.46</v>
      </c>
      <c r="Y24" t="n">
        <v>1</v>
      </c>
      <c r="Z24" t="n">
        <v>10</v>
      </c>
      <c r="AA24" t="n">
        <v>76.18236580042856</v>
      </c>
      <c r="AB24" t="n">
        <v>104.2360738168819</v>
      </c>
      <c r="AC24" t="n">
        <v>94.28792922807345</v>
      </c>
      <c r="AD24" t="n">
        <v>76182.36580042855</v>
      </c>
      <c r="AE24" t="n">
        <v>104236.0738168819</v>
      </c>
      <c r="AF24" t="n">
        <v>8.777847655381224e-06</v>
      </c>
      <c r="AG24" t="n">
        <v>0.5466666666666666</v>
      </c>
      <c r="AH24" t="n">
        <v>94287.92922807345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7.627</v>
      </c>
      <c r="E25" t="n">
        <v>13.11</v>
      </c>
      <c r="F25" t="n">
        <v>9.17</v>
      </c>
      <c r="G25" t="n">
        <v>32.36</v>
      </c>
      <c r="H25" t="n">
        <v>0.39</v>
      </c>
      <c r="I25" t="n">
        <v>17</v>
      </c>
      <c r="J25" t="n">
        <v>308.86</v>
      </c>
      <c r="K25" t="n">
        <v>61.82</v>
      </c>
      <c r="L25" t="n">
        <v>6.75</v>
      </c>
      <c r="M25" t="n">
        <v>15</v>
      </c>
      <c r="N25" t="n">
        <v>90.29000000000001</v>
      </c>
      <c r="O25" t="n">
        <v>38327.57</v>
      </c>
      <c r="P25" t="n">
        <v>142.64</v>
      </c>
      <c r="Q25" t="n">
        <v>1325.89</v>
      </c>
      <c r="R25" t="n">
        <v>45.32</v>
      </c>
      <c r="S25" t="n">
        <v>30.42</v>
      </c>
      <c r="T25" t="n">
        <v>7578.32</v>
      </c>
      <c r="U25" t="n">
        <v>0.67</v>
      </c>
      <c r="V25" t="n">
        <v>0.9399999999999999</v>
      </c>
      <c r="W25" t="n">
        <v>0.11</v>
      </c>
      <c r="X25" t="n">
        <v>0.45</v>
      </c>
      <c r="Y25" t="n">
        <v>1</v>
      </c>
      <c r="Z25" t="n">
        <v>10</v>
      </c>
      <c r="AA25" t="n">
        <v>75.62591271834953</v>
      </c>
      <c r="AB25" t="n">
        <v>103.4747101610044</v>
      </c>
      <c r="AC25" t="n">
        <v>93.59922905093201</v>
      </c>
      <c r="AD25" t="n">
        <v>75625.91271834953</v>
      </c>
      <c r="AE25" t="n">
        <v>103474.7101610044</v>
      </c>
      <c r="AF25" t="n">
        <v>8.782223222215421e-06</v>
      </c>
      <c r="AG25" t="n">
        <v>0.54625</v>
      </c>
      <c r="AH25" t="n">
        <v>93599.22905093202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7.6699</v>
      </c>
      <c r="E26" t="n">
        <v>13.04</v>
      </c>
      <c r="F26" t="n">
        <v>9.15</v>
      </c>
      <c r="G26" t="n">
        <v>34.32</v>
      </c>
      <c r="H26" t="n">
        <v>0.4</v>
      </c>
      <c r="I26" t="n">
        <v>16</v>
      </c>
      <c r="J26" t="n">
        <v>309.41</v>
      </c>
      <c r="K26" t="n">
        <v>61.82</v>
      </c>
      <c r="L26" t="n">
        <v>7</v>
      </c>
      <c r="M26" t="n">
        <v>14</v>
      </c>
      <c r="N26" t="n">
        <v>90.59</v>
      </c>
      <c r="O26" t="n">
        <v>38394.52</v>
      </c>
      <c r="P26" t="n">
        <v>141.96</v>
      </c>
      <c r="Q26" t="n">
        <v>1325.94</v>
      </c>
      <c r="R26" t="n">
        <v>44.65</v>
      </c>
      <c r="S26" t="n">
        <v>30.42</v>
      </c>
      <c r="T26" t="n">
        <v>7247.61</v>
      </c>
      <c r="U26" t="n">
        <v>0.68</v>
      </c>
      <c r="V26" t="n">
        <v>0.9399999999999999</v>
      </c>
      <c r="W26" t="n">
        <v>0.11</v>
      </c>
      <c r="X26" t="n">
        <v>0.43</v>
      </c>
      <c r="Y26" t="n">
        <v>1</v>
      </c>
      <c r="Z26" t="n">
        <v>10</v>
      </c>
      <c r="AA26" t="n">
        <v>74.94400673216467</v>
      </c>
      <c r="AB26" t="n">
        <v>102.5416963071378</v>
      </c>
      <c r="AC26" t="n">
        <v>92.75526072978499</v>
      </c>
      <c r="AD26" t="n">
        <v>74944.00673216466</v>
      </c>
      <c r="AE26" t="n">
        <v>102541.6963071378</v>
      </c>
      <c r="AF26" t="n">
        <v>8.83162106884359e-06</v>
      </c>
      <c r="AG26" t="n">
        <v>0.5433333333333333</v>
      </c>
      <c r="AH26" t="n">
        <v>92755.26072978499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7.728</v>
      </c>
      <c r="E27" t="n">
        <v>12.94</v>
      </c>
      <c r="F27" t="n">
        <v>9.109999999999999</v>
      </c>
      <c r="G27" t="n">
        <v>36.44</v>
      </c>
      <c r="H27" t="n">
        <v>0.42</v>
      </c>
      <c r="I27" t="n">
        <v>15</v>
      </c>
      <c r="J27" t="n">
        <v>309.95</v>
      </c>
      <c r="K27" t="n">
        <v>61.82</v>
      </c>
      <c r="L27" t="n">
        <v>7.25</v>
      </c>
      <c r="M27" t="n">
        <v>13</v>
      </c>
      <c r="N27" t="n">
        <v>90.88</v>
      </c>
      <c r="O27" t="n">
        <v>38461.6</v>
      </c>
      <c r="P27" t="n">
        <v>139.98</v>
      </c>
      <c r="Q27" t="n">
        <v>1325.85</v>
      </c>
      <c r="R27" t="n">
        <v>43.22</v>
      </c>
      <c r="S27" t="n">
        <v>30.42</v>
      </c>
      <c r="T27" t="n">
        <v>6540.31</v>
      </c>
      <c r="U27" t="n">
        <v>0.7</v>
      </c>
      <c r="V27" t="n">
        <v>0.95</v>
      </c>
      <c r="W27" t="n">
        <v>0.11</v>
      </c>
      <c r="X27" t="n">
        <v>0.39</v>
      </c>
      <c r="Y27" t="n">
        <v>1</v>
      </c>
      <c r="Z27" t="n">
        <v>10</v>
      </c>
      <c r="AA27" t="n">
        <v>73.66521943270619</v>
      </c>
      <c r="AB27" t="n">
        <v>100.7920031079056</v>
      </c>
      <c r="AC27" t="n">
        <v>91.17255579377712</v>
      </c>
      <c r="AD27" t="n">
        <v>73665.21943270619</v>
      </c>
      <c r="AE27" t="n">
        <v>100792.0031079056</v>
      </c>
      <c r="AF27" t="n">
        <v>8.898521182808543e-06</v>
      </c>
      <c r="AG27" t="n">
        <v>0.5391666666666667</v>
      </c>
      <c r="AH27" t="n">
        <v>91172.55579377712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7.7484</v>
      </c>
      <c r="E28" t="n">
        <v>12.91</v>
      </c>
      <c r="F28" t="n">
        <v>9.08</v>
      </c>
      <c r="G28" t="n">
        <v>36.3</v>
      </c>
      <c r="H28" t="n">
        <v>0.43</v>
      </c>
      <c r="I28" t="n">
        <v>15</v>
      </c>
      <c r="J28" t="n">
        <v>310.5</v>
      </c>
      <c r="K28" t="n">
        <v>61.82</v>
      </c>
      <c r="L28" t="n">
        <v>7.5</v>
      </c>
      <c r="M28" t="n">
        <v>13</v>
      </c>
      <c r="N28" t="n">
        <v>91.18000000000001</v>
      </c>
      <c r="O28" t="n">
        <v>38528.81</v>
      </c>
      <c r="P28" t="n">
        <v>137.25</v>
      </c>
      <c r="Q28" t="n">
        <v>1325.89</v>
      </c>
      <c r="R28" t="n">
        <v>41.92</v>
      </c>
      <c r="S28" t="n">
        <v>30.42</v>
      </c>
      <c r="T28" t="n">
        <v>5889.48</v>
      </c>
      <c r="U28" t="n">
        <v>0.73</v>
      </c>
      <c r="V28" t="n">
        <v>0.95</v>
      </c>
      <c r="W28" t="n">
        <v>0.11</v>
      </c>
      <c r="X28" t="n">
        <v>0.35</v>
      </c>
      <c r="Y28" t="n">
        <v>1</v>
      </c>
      <c r="Z28" t="n">
        <v>10</v>
      </c>
      <c r="AA28" t="n">
        <v>72.54662692990848</v>
      </c>
      <c r="AB28" t="n">
        <v>99.26149549676019</v>
      </c>
      <c r="AC28" t="n">
        <v>89.78811768095802</v>
      </c>
      <c r="AD28" t="n">
        <v>72546.62692990848</v>
      </c>
      <c r="AE28" t="n">
        <v>99261.4954967602</v>
      </c>
      <c r="AF28" t="n">
        <v>8.922011067918443e-06</v>
      </c>
      <c r="AG28" t="n">
        <v>0.5379166666666667</v>
      </c>
      <c r="AH28" t="n">
        <v>89788.11768095802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7.8171</v>
      </c>
      <c r="E29" t="n">
        <v>12.79</v>
      </c>
      <c r="F29" t="n">
        <v>9.02</v>
      </c>
      <c r="G29" t="n">
        <v>38.65</v>
      </c>
      <c r="H29" t="n">
        <v>0.44</v>
      </c>
      <c r="I29" t="n">
        <v>14</v>
      </c>
      <c r="J29" t="n">
        <v>311.04</v>
      </c>
      <c r="K29" t="n">
        <v>61.82</v>
      </c>
      <c r="L29" t="n">
        <v>7.75</v>
      </c>
      <c r="M29" t="n">
        <v>12</v>
      </c>
      <c r="N29" t="n">
        <v>91.47</v>
      </c>
      <c r="O29" t="n">
        <v>38596.15</v>
      </c>
      <c r="P29" t="n">
        <v>136.17</v>
      </c>
      <c r="Q29" t="n">
        <v>1325.87</v>
      </c>
      <c r="R29" t="n">
        <v>40.3</v>
      </c>
      <c r="S29" t="n">
        <v>30.42</v>
      </c>
      <c r="T29" t="n">
        <v>5084.69</v>
      </c>
      <c r="U29" t="n">
        <v>0.75</v>
      </c>
      <c r="V29" t="n">
        <v>0.96</v>
      </c>
      <c r="W29" t="n">
        <v>0.1</v>
      </c>
      <c r="X29" t="n">
        <v>0.3</v>
      </c>
      <c r="Y29" t="n">
        <v>1</v>
      </c>
      <c r="Z29" t="n">
        <v>10</v>
      </c>
      <c r="AA29" t="n">
        <v>71.42900686625616</v>
      </c>
      <c r="AB29" t="n">
        <v>97.73231841975448</v>
      </c>
      <c r="AC29" t="n">
        <v>88.40488311796774</v>
      </c>
      <c r="AD29" t="n">
        <v>71429.00686625615</v>
      </c>
      <c r="AE29" t="n">
        <v>97732.31841975448</v>
      </c>
      <c r="AF29" t="n">
        <v>9.001116710420895e-06</v>
      </c>
      <c r="AG29" t="n">
        <v>0.5329166666666666</v>
      </c>
      <c r="AH29" t="n">
        <v>88404.88311796774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7.7213</v>
      </c>
      <c r="E30" t="n">
        <v>12.95</v>
      </c>
      <c r="F30" t="n">
        <v>9.18</v>
      </c>
      <c r="G30" t="n">
        <v>39.33</v>
      </c>
      <c r="H30" t="n">
        <v>0.46</v>
      </c>
      <c r="I30" t="n">
        <v>14</v>
      </c>
      <c r="J30" t="n">
        <v>311.59</v>
      </c>
      <c r="K30" t="n">
        <v>61.82</v>
      </c>
      <c r="L30" t="n">
        <v>8</v>
      </c>
      <c r="M30" t="n">
        <v>12</v>
      </c>
      <c r="N30" t="n">
        <v>91.77</v>
      </c>
      <c r="O30" t="n">
        <v>38663.62</v>
      </c>
      <c r="P30" t="n">
        <v>137.94</v>
      </c>
      <c r="Q30" t="n">
        <v>1325.79</v>
      </c>
      <c r="R30" t="n">
        <v>45.87</v>
      </c>
      <c r="S30" t="n">
        <v>30.42</v>
      </c>
      <c r="T30" t="n">
        <v>7869.6</v>
      </c>
      <c r="U30" t="n">
        <v>0.66</v>
      </c>
      <c r="V30" t="n">
        <v>0.9399999999999999</v>
      </c>
      <c r="W30" t="n">
        <v>0.1</v>
      </c>
      <c r="X30" t="n">
        <v>0.46</v>
      </c>
      <c r="Y30" t="n">
        <v>1</v>
      </c>
      <c r="Z30" t="n">
        <v>10</v>
      </c>
      <c r="AA30" t="n">
        <v>73.26895172158525</v>
      </c>
      <c r="AB30" t="n">
        <v>100.2498121434526</v>
      </c>
      <c r="AC30" t="n">
        <v>90.68211077400157</v>
      </c>
      <c r="AD30" t="n">
        <v>73268.95172158525</v>
      </c>
      <c r="AE30" t="n">
        <v>100249.8121434526</v>
      </c>
      <c r="AF30" t="n">
        <v>8.890806367600882e-06</v>
      </c>
      <c r="AG30" t="n">
        <v>0.5395833333333333</v>
      </c>
      <c r="AH30" t="n">
        <v>90682.11077400157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7.8098</v>
      </c>
      <c r="E31" t="n">
        <v>12.8</v>
      </c>
      <c r="F31" t="n">
        <v>9.09</v>
      </c>
      <c r="G31" t="n">
        <v>41.93</v>
      </c>
      <c r="H31" t="n">
        <v>0.47</v>
      </c>
      <c r="I31" t="n">
        <v>13</v>
      </c>
      <c r="J31" t="n">
        <v>312.14</v>
      </c>
      <c r="K31" t="n">
        <v>61.82</v>
      </c>
      <c r="L31" t="n">
        <v>8.25</v>
      </c>
      <c r="M31" t="n">
        <v>11</v>
      </c>
      <c r="N31" t="n">
        <v>92.06999999999999</v>
      </c>
      <c r="O31" t="n">
        <v>38731.35</v>
      </c>
      <c r="P31" t="n">
        <v>135.55</v>
      </c>
      <c r="Q31" t="n">
        <v>1325.86</v>
      </c>
      <c r="R31" t="n">
        <v>42.69</v>
      </c>
      <c r="S31" t="n">
        <v>30.42</v>
      </c>
      <c r="T31" t="n">
        <v>6286.7</v>
      </c>
      <c r="U31" t="n">
        <v>0.71</v>
      </c>
      <c r="V31" t="n">
        <v>0.95</v>
      </c>
      <c r="W31" t="n">
        <v>0.1</v>
      </c>
      <c r="X31" t="n">
        <v>0.36</v>
      </c>
      <c r="Y31" t="n">
        <v>1</v>
      </c>
      <c r="Z31" t="n">
        <v>10</v>
      </c>
      <c r="AA31" t="n">
        <v>71.48017612367522</v>
      </c>
      <c r="AB31" t="n">
        <v>97.80233045518354</v>
      </c>
      <c r="AC31" t="n">
        <v>88.468213302998</v>
      </c>
      <c r="AD31" t="n">
        <v>71480.17612367522</v>
      </c>
      <c r="AE31" t="n">
        <v>97802.33045518353</v>
      </c>
      <c r="AF31" t="n">
        <v>8.992711016239412e-06</v>
      </c>
      <c r="AG31" t="n">
        <v>0.5333333333333333</v>
      </c>
      <c r="AH31" t="n">
        <v>88468.21330299799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7.8133</v>
      </c>
      <c r="E32" t="n">
        <v>12.8</v>
      </c>
      <c r="F32" t="n">
        <v>9.08</v>
      </c>
      <c r="G32" t="n">
        <v>41.9</v>
      </c>
      <c r="H32" t="n">
        <v>0.48</v>
      </c>
      <c r="I32" t="n">
        <v>13</v>
      </c>
      <c r="J32" t="n">
        <v>312.69</v>
      </c>
      <c r="K32" t="n">
        <v>61.82</v>
      </c>
      <c r="L32" t="n">
        <v>8.5</v>
      </c>
      <c r="M32" t="n">
        <v>11</v>
      </c>
      <c r="N32" t="n">
        <v>92.37</v>
      </c>
      <c r="O32" t="n">
        <v>38799.09</v>
      </c>
      <c r="P32" t="n">
        <v>134.48</v>
      </c>
      <c r="Q32" t="n">
        <v>1325.79</v>
      </c>
      <c r="R32" t="n">
        <v>42.43</v>
      </c>
      <c r="S32" t="n">
        <v>30.42</v>
      </c>
      <c r="T32" t="n">
        <v>6156.35</v>
      </c>
      <c r="U32" t="n">
        <v>0.72</v>
      </c>
      <c r="V32" t="n">
        <v>0.95</v>
      </c>
      <c r="W32" t="n">
        <v>0.1</v>
      </c>
      <c r="X32" t="n">
        <v>0.36</v>
      </c>
      <c r="Y32" t="n">
        <v>1</v>
      </c>
      <c r="Z32" t="n">
        <v>10</v>
      </c>
      <c r="AA32" t="n">
        <v>71.09433099210096</v>
      </c>
      <c r="AB32" t="n">
        <v>97.27440012387807</v>
      </c>
      <c r="AC32" t="n">
        <v>87.99066790155726</v>
      </c>
      <c r="AD32" t="n">
        <v>71094.33099210096</v>
      </c>
      <c r="AE32" t="n">
        <v>97274.40012387806</v>
      </c>
      <c r="AF32" t="n">
        <v>8.996741143586698e-06</v>
      </c>
      <c r="AG32" t="n">
        <v>0.5333333333333333</v>
      </c>
      <c r="AH32" t="n">
        <v>87990.66790155726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7.8764</v>
      </c>
      <c r="E33" t="n">
        <v>12.7</v>
      </c>
      <c r="F33" t="n">
        <v>9.029999999999999</v>
      </c>
      <c r="G33" t="n">
        <v>45.16</v>
      </c>
      <c r="H33" t="n">
        <v>0.5</v>
      </c>
      <c r="I33" t="n">
        <v>12</v>
      </c>
      <c r="J33" t="n">
        <v>313.24</v>
      </c>
      <c r="K33" t="n">
        <v>61.82</v>
      </c>
      <c r="L33" t="n">
        <v>8.75</v>
      </c>
      <c r="M33" t="n">
        <v>10</v>
      </c>
      <c r="N33" t="n">
        <v>92.67</v>
      </c>
      <c r="O33" t="n">
        <v>38866.96</v>
      </c>
      <c r="P33" t="n">
        <v>131.53</v>
      </c>
      <c r="Q33" t="n">
        <v>1325.91</v>
      </c>
      <c r="R33" t="n">
        <v>40.85</v>
      </c>
      <c r="S33" t="n">
        <v>30.42</v>
      </c>
      <c r="T33" t="n">
        <v>5371.57</v>
      </c>
      <c r="U33" t="n">
        <v>0.74</v>
      </c>
      <c r="V33" t="n">
        <v>0.96</v>
      </c>
      <c r="W33" t="n">
        <v>0.1</v>
      </c>
      <c r="X33" t="n">
        <v>0.31</v>
      </c>
      <c r="Y33" t="n">
        <v>1</v>
      </c>
      <c r="Z33" t="n">
        <v>10</v>
      </c>
      <c r="AA33" t="n">
        <v>69.50232198273793</v>
      </c>
      <c r="AB33" t="n">
        <v>95.09614316278805</v>
      </c>
      <c r="AC33" t="n">
        <v>86.02030072763013</v>
      </c>
      <c r="AD33" t="n">
        <v>69502.32198273792</v>
      </c>
      <c r="AE33" t="n">
        <v>95096.14316278805</v>
      </c>
      <c r="AF33" t="n">
        <v>9.069398582333491e-06</v>
      </c>
      <c r="AG33" t="n">
        <v>0.5291666666666667</v>
      </c>
      <c r="AH33" t="n">
        <v>86020.30072763014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7.8721</v>
      </c>
      <c r="E34" t="n">
        <v>12.7</v>
      </c>
      <c r="F34" t="n">
        <v>9.039999999999999</v>
      </c>
      <c r="G34" t="n">
        <v>45.2</v>
      </c>
      <c r="H34" t="n">
        <v>0.51</v>
      </c>
      <c r="I34" t="n">
        <v>12</v>
      </c>
      <c r="J34" t="n">
        <v>313.79</v>
      </c>
      <c r="K34" t="n">
        <v>61.82</v>
      </c>
      <c r="L34" t="n">
        <v>9</v>
      </c>
      <c r="M34" t="n">
        <v>10</v>
      </c>
      <c r="N34" t="n">
        <v>92.97</v>
      </c>
      <c r="O34" t="n">
        <v>38934.97</v>
      </c>
      <c r="P34" t="n">
        <v>131.03</v>
      </c>
      <c r="Q34" t="n">
        <v>1325.79</v>
      </c>
      <c r="R34" t="n">
        <v>41</v>
      </c>
      <c r="S34" t="n">
        <v>30.42</v>
      </c>
      <c r="T34" t="n">
        <v>5445.64</v>
      </c>
      <c r="U34" t="n">
        <v>0.74</v>
      </c>
      <c r="V34" t="n">
        <v>0.96</v>
      </c>
      <c r="W34" t="n">
        <v>0.1</v>
      </c>
      <c r="X34" t="n">
        <v>0.32</v>
      </c>
      <c r="Y34" t="n">
        <v>1</v>
      </c>
      <c r="Z34" t="n">
        <v>10</v>
      </c>
      <c r="AA34" t="n">
        <v>69.40847368781769</v>
      </c>
      <c r="AB34" t="n">
        <v>94.9677357853837</v>
      </c>
      <c r="AC34" t="n">
        <v>85.90414837010434</v>
      </c>
      <c r="AD34" t="n">
        <v>69408.47368781769</v>
      </c>
      <c r="AE34" t="n">
        <v>94967.7357853837</v>
      </c>
      <c r="AF34" t="n">
        <v>9.06444728302111e-06</v>
      </c>
      <c r="AG34" t="n">
        <v>0.5291666666666667</v>
      </c>
      <c r="AH34" t="n">
        <v>85904.14837010433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7.9342</v>
      </c>
      <c r="E35" t="n">
        <v>12.6</v>
      </c>
      <c r="F35" t="n">
        <v>9</v>
      </c>
      <c r="G35" t="n">
        <v>49.07</v>
      </c>
      <c r="H35" t="n">
        <v>0.52</v>
      </c>
      <c r="I35" t="n">
        <v>11</v>
      </c>
      <c r="J35" t="n">
        <v>314.34</v>
      </c>
      <c r="K35" t="n">
        <v>61.82</v>
      </c>
      <c r="L35" t="n">
        <v>9.25</v>
      </c>
      <c r="M35" t="n">
        <v>9</v>
      </c>
      <c r="N35" t="n">
        <v>93.27</v>
      </c>
      <c r="O35" t="n">
        <v>39003.11</v>
      </c>
      <c r="P35" t="n">
        <v>128.3</v>
      </c>
      <c r="Q35" t="n">
        <v>1325.79</v>
      </c>
      <c r="R35" t="n">
        <v>39.52</v>
      </c>
      <c r="S35" t="n">
        <v>30.42</v>
      </c>
      <c r="T35" t="n">
        <v>4712.17</v>
      </c>
      <c r="U35" t="n">
        <v>0.77</v>
      </c>
      <c r="V35" t="n">
        <v>0.96</v>
      </c>
      <c r="W35" t="n">
        <v>0.1</v>
      </c>
      <c r="X35" t="n">
        <v>0.28</v>
      </c>
      <c r="Y35" t="n">
        <v>1</v>
      </c>
      <c r="Z35" t="n">
        <v>10</v>
      </c>
      <c r="AA35" t="n">
        <v>67.94091830810255</v>
      </c>
      <c r="AB35" t="n">
        <v>92.95976177088448</v>
      </c>
      <c r="AC35" t="n">
        <v>84.08781257733904</v>
      </c>
      <c r="AD35" t="n">
        <v>67940.91830810255</v>
      </c>
      <c r="AE35" t="n">
        <v>92959.76177088448</v>
      </c>
      <c r="AF35" t="n">
        <v>9.135953256811536e-06</v>
      </c>
      <c r="AG35" t="n">
        <v>0.525</v>
      </c>
      <c r="AH35" t="n">
        <v>84087.81257733903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7.9278</v>
      </c>
      <c r="E36" t="n">
        <v>12.61</v>
      </c>
      <c r="F36" t="n">
        <v>9.01</v>
      </c>
      <c r="G36" t="n">
        <v>49.12</v>
      </c>
      <c r="H36" t="n">
        <v>0.54</v>
      </c>
      <c r="I36" t="n">
        <v>11</v>
      </c>
      <c r="J36" t="n">
        <v>314.9</v>
      </c>
      <c r="K36" t="n">
        <v>61.82</v>
      </c>
      <c r="L36" t="n">
        <v>9.5</v>
      </c>
      <c r="M36" t="n">
        <v>9</v>
      </c>
      <c r="N36" t="n">
        <v>93.56999999999999</v>
      </c>
      <c r="O36" t="n">
        <v>39071.38</v>
      </c>
      <c r="P36" t="n">
        <v>127.75</v>
      </c>
      <c r="Q36" t="n">
        <v>1325.79</v>
      </c>
      <c r="R36" t="n">
        <v>39.87</v>
      </c>
      <c r="S36" t="n">
        <v>30.42</v>
      </c>
      <c r="T36" t="n">
        <v>4883.77</v>
      </c>
      <c r="U36" t="n">
        <v>0.76</v>
      </c>
      <c r="V36" t="n">
        <v>0.96</v>
      </c>
      <c r="W36" t="n">
        <v>0.1</v>
      </c>
      <c r="X36" t="n">
        <v>0.29</v>
      </c>
      <c r="Y36" t="n">
        <v>1</v>
      </c>
      <c r="Z36" t="n">
        <v>10</v>
      </c>
      <c r="AA36" t="n">
        <v>67.85211408887584</v>
      </c>
      <c r="AB36" t="n">
        <v>92.8382559203729</v>
      </c>
      <c r="AC36" t="n">
        <v>83.97790307466572</v>
      </c>
      <c r="AD36" t="n">
        <v>67852.11408887584</v>
      </c>
      <c r="AE36" t="n">
        <v>92838.2559203729</v>
      </c>
      <c r="AF36" t="n">
        <v>9.128583881090785e-06</v>
      </c>
      <c r="AG36" t="n">
        <v>0.5254166666666666</v>
      </c>
      <c r="AH36" t="n">
        <v>83977.90307466572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7.9192</v>
      </c>
      <c r="E37" t="n">
        <v>12.63</v>
      </c>
      <c r="F37" t="n">
        <v>9.02</v>
      </c>
      <c r="G37" t="n">
        <v>49.2</v>
      </c>
      <c r="H37" t="n">
        <v>0.55</v>
      </c>
      <c r="I37" t="n">
        <v>11</v>
      </c>
      <c r="J37" t="n">
        <v>315.45</v>
      </c>
      <c r="K37" t="n">
        <v>61.82</v>
      </c>
      <c r="L37" t="n">
        <v>9.75</v>
      </c>
      <c r="M37" t="n">
        <v>7</v>
      </c>
      <c r="N37" t="n">
        <v>93.88</v>
      </c>
      <c r="O37" t="n">
        <v>39139.8</v>
      </c>
      <c r="P37" t="n">
        <v>126.46</v>
      </c>
      <c r="Q37" t="n">
        <v>1325.79</v>
      </c>
      <c r="R37" t="n">
        <v>40.35</v>
      </c>
      <c r="S37" t="n">
        <v>30.42</v>
      </c>
      <c r="T37" t="n">
        <v>5122.87</v>
      </c>
      <c r="U37" t="n">
        <v>0.75</v>
      </c>
      <c r="V37" t="n">
        <v>0.96</v>
      </c>
      <c r="W37" t="n">
        <v>0.1</v>
      </c>
      <c r="X37" t="n">
        <v>0.3</v>
      </c>
      <c r="Y37" t="n">
        <v>1</v>
      </c>
      <c r="Z37" t="n">
        <v>10</v>
      </c>
      <c r="AA37" t="n">
        <v>67.55836024304354</v>
      </c>
      <c r="AB37" t="n">
        <v>92.43632894900031</v>
      </c>
      <c r="AC37" t="n">
        <v>83.61433544933277</v>
      </c>
      <c r="AD37" t="n">
        <v>67558.36024304354</v>
      </c>
      <c r="AE37" t="n">
        <v>92436.32894900031</v>
      </c>
      <c r="AF37" t="n">
        <v>9.118681282466024e-06</v>
      </c>
      <c r="AG37" t="n">
        <v>0.52625</v>
      </c>
      <c r="AH37" t="n">
        <v>83614.33544933276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7.9839</v>
      </c>
      <c r="E38" t="n">
        <v>12.53</v>
      </c>
      <c r="F38" t="n">
        <v>8.970000000000001</v>
      </c>
      <c r="G38" t="n">
        <v>53.84</v>
      </c>
      <c r="H38" t="n">
        <v>0.5600000000000001</v>
      </c>
      <c r="I38" t="n">
        <v>10</v>
      </c>
      <c r="J38" t="n">
        <v>316.01</v>
      </c>
      <c r="K38" t="n">
        <v>61.82</v>
      </c>
      <c r="L38" t="n">
        <v>10</v>
      </c>
      <c r="M38" t="n">
        <v>4</v>
      </c>
      <c r="N38" t="n">
        <v>94.18000000000001</v>
      </c>
      <c r="O38" t="n">
        <v>39208.35</v>
      </c>
      <c r="P38" t="n">
        <v>124.49</v>
      </c>
      <c r="Q38" t="n">
        <v>1325.79</v>
      </c>
      <c r="R38" t="n">
        <v>38.65</v>
      </c>
      <c r="S38" t="n">
        <v>30.42</v>
      </c>
      <c r="T38" t="n">
        <v>4280.16</v>
      </c>
      <c r="U38" t="n">
        <v>0.79</v>
      </c>
      <c r="V38" t="n">
        <v>0.96</v>
      </c>
      <c r="W38" t="n">
        <v>0.1</v>
      </c>
      <c r="X38" t="n">
        <v>0.25</v>
      </c>
      <c r="Y38" t="n">
        <v>1</v>
      </c>
      <c r="Z38" t="n">
        <v>10</v>
      </c>
      <c r="AA38" t="n">
        <v>66.29922554947841</v>
      </c>
      <c r="AB38" t="n">
        <v>90.71352531216314</v>
      </c>
      <c r="AC38" t="n">
        <v>82.05595377362469</v>
      </c>
      <c r="AD38" t="n">
        <v>66299.2255494784</v>
      </c>
      <c r="AE38" t="n">
        <v>90713.52531216314</v>
      </c>
      <c r="AF38" t="n">
        <v>9.193181065143003e-06</v>
      </c>
      <c r="AG38" t="n">
        <v>0.5220833333333333</v>
      </c>
      <c r="AH38" t="n">
        <v>82055.9537736247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7.9886</v>
      </c>
      <c r="E39" t="n">
        <v>12.52</v>
      </c>
      <c r="F39" t="n">
        <v>8.960000000000001</v>
      </c>
      <c r="G39" t="n">
        <v>53.79</v>
      </c>
      <c r="H39" t="n">
        <v>0.58</v>
      </c>
      <c r="I39" t="n">
        <v>10</v>
      </c>
      <c r="J39" t="n">
        <v>316.56</v>
      </c>
      <c r="K39" t="n">
        <v>61.82</v>
      </c>
      <c r="L39" t="n">
        <v>10.25</v>
      </c>
      <c r="M39" t="n">
        <v>0</v>
      </c>
      <c r="N39" t="n">
        <v>94.48999999999999</v>
      </c>
      <c r="O39" t="n">
        <v>39277.04</v>
      </c>
      <c r="P39" t="n">
        <v>124.63</v>
      </c>
      <c r="Q39" t="n">
        <v>1325.79</v>
      </c>
      <c r="R39" t="n">
        <v>38.1</v>
      </c>
      <c r="S39" t="n">
        <v>30.42</v>
      </c>
      <c r="T39" t="n">
        <v>4004.01</v>
      </c>
      <c r="U39" t="n">
        <v>0.8</v>
      </c>
      <c r="V39" t="n">
        <v>0.96</v>
      </c>
      <c r="W39" t="n">
        <v>0.11</v>
      </c>
      <c r="X39" t="n">
        <v>0.24</v>
      </c>
      <c r="Y39" t="n">
        <v>1</v>
      </c>
      <c r="Z39" t="n">
        <v>10</v>
      </c>
      <c r="AA39" t="n">
        <v>66.2772614290095</v>
      </c>
      <c r="AB39" t="n">
        <v>90.68347303354899</v>
      </c>
      <c r="AC39" t="n">
        <v>82.02876964230281</v>
      </c>
      <c r="AD39" t="n">
        <v>66277.26142900949</v>
      </c>
      <c r="AE39" t="n">
        <v>90683.47303354899</v>
      </c>
      <c r="AF39" t="n">
        <v>9.198592950437933e-06</v>
      </c>
      <c r="AG39" t="n">
        <v>0.5216666666666666</v>
      </c>
      <c r="AH39" t="n">
        <v>82028.76964230281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6.3171</v>
      </c>
      <c r="E2" t="n">
        <v>15.83</v>
      </c>
      <c r="F2" t="n">
        <v>12.69</v>
      </c>
      <c r="G2" t="n">
        <v>5.68</v>
      </c>
      <c r="H2" t="n">
        <v>0.64</v>
      </c>
      <c r="I2" t="n">
        <v>134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37.03</v>
      </c>
      <c r="Q2" t="n">
        <v>1326.21</v>
      </c>
      <c r="R2" t="n">
        <v>154.21</v>
      </c>
      <c r="S2" t="n">
        <v>30.42</v>
      </c>
      <c r="T2" t="n">
        <v>61441</v>
      </c>
      <c r="U2" t="n">
        <v>0.2</v>
      </c>
      <c r="V2" t="n">
        <v>0.68</v>
      </c>
      <c r="W2" t="n">
        <v>0.47</v>
      </c>
      <c r="X2" t="n">
        <v>3.97</v>
      </c>
      <c r="Y2" t="n">
        <v>1</v>
      </c>
      <c r="Z2" t="n">
        <v>10</v>
      </c>
      <c r="AA2" t="n">
        <v>34.53723747036497</v>
      </c>
      <c r="AB2" t="n">
        <v>47.25537198220308</v>
      </c>
      <c r="AC2" t="n">
        <v>42.74538560363632</v>
      </c>
      <c r="AD2" t="n">
        <v>34537.23747036497</v>
      </c>
      <c r="AE2" t="n">
        <v>47255.37198220308</v>
      </c>
      <c r="AF2" t="n">
        <v>2.168533164301073e-05</v>
      </c>
      <c r="AG2" t="n">
        <v>0.6595833333333333</v>
      </c>
      <c r="AH2" t="n">
        <v>42745.38560363632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7.2978</v>
      </c>
      <c r="E2" t="n">
        <v>13.7</v>
      </c>
      <c r="F2" t="n">
        <v>10.46</v>
      </c>
      <c r="G2" t="n">
        <v>10.29</v>
      </c>
      <c r="H2" t="n">
        <v>0.18</v>
      </c>
      <c r="I2" t="n">
        <v>61</v>
      </c>
      <c r="J2" t="n">
        <v>98.70999999999999</v>
      </c>
      <c r="K2" t="n">
        <v>39.72</v>
      </c>
      <c r="L2" t="n">
        <v>1</v>
      </c>
      <c r="M2" t="n">
        <v>59</v>
      </c>
      <c r="N2" t="n">
        <v>12.99</v>
      </c>
      <c r="O2" t="n">
        <v>12407.75</v>
      </c>
      <c r="P2" t="n">
        <v>82.65000000000001</v>
      </c>
      <c r="Q2" t="n">
        <v>1326.08</v>
      </c>
      <c r="R2" t="n">
        <v>87.41</v>
      </c>
      <c r="S2" t="n">
        <v>30.42</v>
      </c>
      <c r="T2" t="n">
        <v>28403.52</v>
      </c>
      <c r="U2" t="n">
        <v>0.35</v>
      </c>
      <c r="V2" t="n">
        <v>0.83</v>
      </c>
      <c r="W2" t="n">
        <v>0.18</v>
      </c>
      <c r="X2" t="n">
        <v>1.74</v>
      </c>
      <c r="Y2" t="n">
        <v>1</v>
      </c>
      <c r="Z2" t="n">
        <v>10</v>
      </c>
      <c r="AA2" t="n">
        <v>51.33288099540359</v>
      </c>
      <c r="AB2" t="n">
        <v>70.23591242476593</v>
      </c>
      <c r="AC2" t="n">
        <v>63.53269551968396</v>
      </c>
      <c r="AD2" t="n">
        <v>51332.88099540359</v>
      </c>
      <c r="AE2" t="n">
        <v>70235.91242476593</v>
      </c>
      <c r="AF2" t="n">
        <v>1.365699786592986e-05</v>
      </c>
      <c r="AG2" t="n">
        <v>0.5708333333333333</v>
      </c>
      <c r="AH2" t="n">
        <v>63532.69551968396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7.7814</v>
      </c>
      <c r="E3" t="n">
        <v>12.85</v>
      </c>
      <c r="F3" t="n">
        <v>9.960000000000001</v>
      </c>
      <c r="G3" t="n">
        <v>13.58</v>
      </c>
      <c r="H3" t="n">
        <v>0.22</v>
      </c>
      <c r="I3" t="n">
        <v>44</v>
      </c>
      <c r="J3" t="n">
        <v>99.02</v>
      </c>
      <c r="K3" t="n">
        <v>39.72</v>
      </c>
      <c r="L3" t="n">
        <v>1.25</v>
      </c>
      <c r="M3" t="n">
        <v>42</v>
      </c>
      <c r="N3" t="n">
        <v>13.05</v>
      </c>
      <c r="O3" t="n">
        <v>12446.14</v>
      </c>
      <c r="P3" t="n">
        <v>74.70999999999999</v>
      </c>
      <c r="Q3" t="n">
        <v>1325.84</v>
      </c>
      <c r="R3" t="n">
        <v>70.84999999999999</v>
      </c>
      <c r="S3" t="n">
        <v>30.42</v>
      </c>
      <c r="T3" t="n">
        <v>20208.48</v>
      </c>
      <c r="U3" t="n">
        <v>0.43</v>
      </c>
      <c r="V3" t="n">
        <v>0.87</v>
      </c>
      <c r="W3" t="n">
        <v>0.15</v>
      </c>
      <c r="X3" t="n">
        <v>1.24</v>
      </c>
      <c r="Y3" t="n">
        <v>1</v>
      </c>
      <c r="Z3" t="n">
        <v>10</v>
      </c>
      <c r="AA3" t="n">
        <v>44.95577104919688</v>
      </c>
      <c r="AB3" t="n">
        <v>61.51046925813532</v>
      </c>
      <c r="AC3" t="n">
        <v>55.6399964026374</v>
      </c>
      <c r="AD3" t="n">
        <v>44955.77104919688</v>
      </c>
      <c r="AE3" t="n">
        <v>61510.46925813532</v>
      </c>
      <c r="AF3" t="n">
        <v>1.456199994435948e-05</v>
      </c>
      <c r="AG3" t="n">
        <v>0.5354166666666667</v>
      </c>
      <c r="AH3" t="n">
        <v>55639.9964026374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8.099</v>
      </c>
      <c r="E4" t="n">
        <v>12.35</v>
      </c>
      <c r="F4" t="n">
        <v>9.66</v>
      </c>
      <c r="G4" t="n">
        <v>17.05</v>
      </c>
      <c r="H4" t="n">
        <v>0.27</v>
      </c>
      <c r="I4" t="n">
        <v>34</v>
      </c>
      <c r="J4" t="n">
        <v>99.33</v>
      </c>
      <c r="K4" t="n">
        <v>39.72</v>
      </c>
      <c r="L4" t="n">
        <v>1.5</v>
      </c>
      <c r="M4" t="n">
        <v>28</v>
      </c>
      <c r="N4" t="n">
        <v>13.11</v>
      </c>
      <c r="O4" t="n">
        <v>12484.55</v>
      </c>
      <c r="P4" t="n">
        <v>67.98</v>
      </c>
      <c r="Q4" t="n">
        <v>1325.89</v>
      </c>
      <c r="R4" t="n">
        <v>61.13</v>
      </c>
      <c r="S4" t="n">
        <v>30.42</v>
      </c>
      <c r="T4" t="n">
        <v>15399.97</v>
      </c>
      <c r="U4" t="n">
        <v>0.5</v>
      </c>
      <c r="V4" t="n">
        <v>0.9</v>
      </c>
      <c r="W4" t="n">
        <v>0.14</v>
      </c>
      <c r="X4" t="n">
        <v>0.9399999999999999</v>
      </c>
      <c r="Y4" t="n">
        <v>1</v>
      </c>
      <c r="Z4" t="n">
        <v>10</v>
      </c>
      <c r="AA4" t="n">
        <v>40.77342619582312</v>
      </c>
      <c r="AB4" t="n">
        <v>55.78800051756312</v>
      </c>
      <c r="AC4" t="n">
        <v>50.46367204722635</v>
      </c>
      <c r="AD4" t="n">
        <v>40773.42619582312</v>
      </c>
      <c r="AE4" t="n">
        <v>55788.00051756312</v>
      </c>
      <c r="AF4" t="n">
        <v>1.515635201241003e-05</v>
      </c>
      <c r="AG4" t="n">
        <v>0.5145833333333333</v>
      </c>
      <c r="AH4" t="n">
        <v>50463.67204722636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8.169700000000001</v>
      </c>
      <c r="E5" t="n">
        <v>12.24</v>
      </c>
      <c r="F5" t="n">
        <v>9.619999999999999</v>
      </c>
      <c r="G5" t="n">
        <v>18.61</v>
      </c>
      <c r="H5" t="n">
        <v>0.31</v>
      </c>
      <c r="I5" t="n">
        <v>31</v>
      </c>
      <c r="J5" t="n">
        <v>99.64</v>
      </c>
      <c r="K5" t="n">
        <v>39.72</v>
      </c>
      <c r="L5" t="n">
        <v>1.75</v>
      </c>
      <c r="M5" t="n">
        <v>0</v>
      </c>
      <c r="N5" t="n">
        <v>13.18</v>
      </c>
      <c r="O5" t="n">
        <v>12522.99</v>
      </c>
      <c r="P5" t="n">
        <v>66.14</v>
      </c>
      <c r="Q5" t="n">
        <v>1326.07</v>
      </c>
      <c r="R5" t="n">
        <v>58.41</v>
      </c>
      <c r="S5" t="n">
        <v>30.42</v>
      </c>
      <c r="T5" t="n">
        <v>14055.68</v>
      </c>
      <c r="U5" t="n">
        <v>0.52</v>
      </c>
      <c r="V5" t="n">
        <v>0.9</v>
      </c>
      <c r="W5" t="n">
        <v>0.17</v>
      </c>
      <c r="X5" t="n">
        <v>0.89</v>
      </c>
      <c r="Y5" t="n">
        <v>1</v>
      </c>
      <c r="Z5" t="n">
        <v>10</v>
      </c>
      <c r="AA5" t="n">
        <v>39.82400758373158</v>
      </c>
      <c r="AB5" t="n">
        <v>54.48896408711271</v>
      </c>
      <c r="AC5" t="n">
        <v>49.28861383048519</v>
      </c>
      <c r="AD5" t="n">
        <v>39824.00758373158</v>
      </c>
      <c r="AE5" t="n">
        <v>54488.9640871127</v>
      </c>
      <c r="AF5" t="n">
        <v>1.528865897466184e-05</v>
      </c>
      <c r="AG5" t="n">
        <v>0.51</v>
      </c>
      <c r="AH5" t="n">
        <v>49288.61383048519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4.9321</v>
      </c>
      <c r="E2" t="n">
        <v>20.28</v>
      </c>
      <c r="F2" t="n">
        <v>12.52</v>
      </c>
      <c r="G2" t="n">
        <v>5.87</v>
      </c>
      <c r="H2" t="n">
        <v>0.09</v>
      </c>
      <c r="I2" t="n">
        <v>128</v>
      </c>
      <c r="J2" t="n">
        <v>204</v>
      </c>
      <c r="K2" t="n">
        <v>55.27</v>
      </c>
      <c r="L2" t="n">
        <v>1</v>
      </c>
      <c r="M2" t="n">
        <v>126</v>
      </c>
      <c r="N2" t="n">
        <v>42.72</v>
      </c>
      <c r="O2" t="n">
        <v>25393.6</v>
      </c>
      <c r="P2" t="n">
        <v>175.11</v>
      </c>
      <c r="Q2" t="n">
        <v>1326.24</v>
      </c>
      <c r="R2" t="n">
        <v>154.84</v>
      </c>
      <c r="S2" t="n">
        <v>30.42</v>
      </c>
      <c r="T2" t="n">
        <v>61785.99</v>
      </c>
      <c r="U2" t="n">
        <v>0.2</v>
      </c>
      <c r="V2" t="n">
        <v>0.6899999999999999</v>
      </c>
      <c r="W2" t="n">
        <v>0.29</v>
      </c>
      <c r="X2" t="n">
        <v>3.8</v>
      </c>
      <c r="Y2" t="n">
        <v>1</v>
      </c>
      <c r="Z2" t="n">
        <v>10</v>
      </c>
      <c r="AA2" t="n">
        <v>138.8621846951006</v>
      </c>
      <c r="AB2" t="n">
        <v>189.9973672669781</v>
      </c>
      <c r="AC2" t="n">
        <v>171.864285198051</v>
      </c>
      <c r="AD2" t="n">
        <v>138862.1846951006</v>
      </c>
      <c r="AE2" t="n">
        <v>189997.3672669781</v>
      </c>
      <c r="AF2" t="n">
        <v>6.557904593224378e-06</v>
      </c>
      <c r="AG2" t="n">
        <v>0.8450000000000001</v>
      </c>
      <c r="AH2" t="n">
        <v>171864.285198051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5.6525</v>
      </c>
      <c r="E3" t="n">
        <v>17.69</v>
      </c>
      <c r="F3" t="n">
        <v>11.4</v>
      </c>
      <c r="G3" t="n">
        <v>7.43</v>
      </c>
      <c r="H3" t="n">
        <v>0.11</v>
      </c>
      <c r="I3" t="n">
        <v>92</v>
      </c>
      <c r="J3" t="n">
        <v>204.39</v>
      </c>
      <c r="K3" t="n">
        <v>55.27</v>
      </c>
      <c r="L3" t="n">
        <v>1.25</v>
      </c>
      <c r="M3" t="n">
        <v>90</v>
      </c>
      <c r="N3" t="n">
        <v>42.87</v>
      </c>
      <c r="O3" t="n">
        <v>25442.42</v>
      </c>
      <c r="P3" t="n">
        <v>157.64</v>
      </c>
      <c r="Q3" t="n">
        <v>1326.15</v>
      </c>
      <c r="R3" t="n">
        <v>117.86</v>
      </c>
      <c r="S3" t="n">
        <v>30.42</v>
      </c>
      <c r="T3" t="n">
        <v>43472.9</v>
      </c>
      <c r="U3" t="n">
        <v>0.26</v>
      </c>
      <c r="V3" t="n">
        <v>0.76</v>
      </c>
      <c r="W3" t="n">
        <v>0.23</v>
      </c>
      <c r="X3" t="n">
        <v>2.67</v>
      </c>
      <c r="Y3" t="n">
        <v>1</v>
      </c>
      <c r="Z3" t="n">
        <v>10</v>
      </c>
      <c r="AA3" t="n">
        <v>110.4118617725571</v>
      </c>
      <c r="AB3" t="n">
        <v>151.0703803047097</v>
      </c>
      <c r="AC3" t="n">
        <v>136.6524352370798</v>
      </c>
      <c r="AD3" t="n">
        <v>110411.8617725571</v>
      </c>
      <c r="AE3" t="n">
        <v>151070.3803047097</v>
      </c>
      <c r="AF3" t="n">
        <v>7.515775372194561e-06</v>
      </c>
      <c r="AG3" t="n">
        <v>0.7370833333333334</v>
      </c>
      <c r="AH3" t="n">
        <v>136652.4352370798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6.1387</v>
      </c>
      <c r="E4" t="n">
        <v>16.29</v>
      </c>
      <c r="F4" t="n">
        <v>10.81</v>
      </c>
      <c r="G4" t="n">
        <v>9</v>
      </c>
      <c r="H4" t="n">
        <v>0.13</v>
      </c>
      <c r="I4" t="n">
        <v>72</v>
      </c>
      <c r="J4" t="n">
        <v>204.79</v>
      </c>
      <c r="K4" t="n">
        <v>55.27</v>
      </c>
      <c r="L4" t="n">
        <v>1.5</v>
      </c>
      <c r="M4" t="n">
        <v>70</v>
      </c>
      <c r="N4" t="n">
        <v>43.02</v>
      </c>
      <c r="O4" t="n">
        <v>25491.3</v>
      </c>
      <c r="P4" t="n">
        <v>147.78</v>
      </c>
      <c r="Q4" t="n">
        <v>1326.25</v>
      </c>
      <c r="R4" t="n">
        <v>98.53</v>
      </c>
      <c r="S4" t="n">
        <v>30.42</v>
      </c>
      <c r="T4" t="n">
        <v>33910.07</v>
      </c>
      <c r="U4" t="n">
        <v>0.31</v>
      </c>
      <c r="V4" t="n">
        <v>0.8</v>
      </c>
      <c r="W4" t="n">
        <v>0.2</v>
      </c>
      <c r="X4" t="n">
        <v>2.08</v>
      </c>
      <c r="Y4" t="n">
        <v>1</v>
      </c>
      <c r="Z4" t="n">
        <v>10</v>
      </c>
      <c r="AA4" t="n">
        <v>96.21254100556699</v>
      </c>
      <c r="AB4" t="n">
        <v>131.6422432015025</v>
      </c>
      <c r="AC4" t="n">
        <v>119.0784922714348</v>
      </c>
      <c r="AD4" t="n">
        <v>96212.54100556699</v>
      </c>
      <c r="AE4" t="n">
        <v>131642.2432015025</v>
      </c>
      <c r="AF4" t="n">
        <v>8.162245073381823e-06</v>
      </c>
      <c r="AG4" t="n">
        <v>0.67875</v>
      </c>
      <c r="AH4" t="n">
        <v>119078.4922714348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6.5105</v>
      </c>
      <c r="E5" t="n">
        <v>15.36</v>
      </c>
      <c r="F5" t="n">
        <v>10.4</v>
      </c>
      <c r="G5" t="n">
        <v>10.58</v>
      </c>
      <c r="H5" t="n">
        <v>0.15</v>
      </c>
      <c r="I5" t="n">
        <v>59</v>
      </c>
      <c r="J5" t="n">
        <v>205.18</v>
      </c>
      <c r="K5" t="n">
        <v>55.27</v>
      </c>
      <c r="L5" t="n">
        <v>1.75</v>
      </c>
      <c r="M5" t="n">
        <v>57</v>
      </c>
      <c r="N5" t="n">
        <v>43.16</v>
      </c>
      <c r="O5" t="n">
        <v>25540.22</v>
      </c>
      <c r="P5" t="n">
        <v>140.64</v>
      </c>
      <c r="Q5" t="n">
        <v>1326.06</v>
      </c>
      <c r="R5" t="n">
        <v>85.39</v>
      </c>
      <c r="S5" t="n">
        <v>30.42</v>
      </c>
      <c r="T5" t="n">
        <v>27404.42</v>
      </c>
      <c r="U5" t="n">
        <v>0.36</v>
      </c>
      <c r="V5" t="n">
        <v>0.83</v>
      </c>
      <c r="W5" t="n">
        <v>0.17</v>
      </c>
      <c r="X5" t="n">
        <v>1.68</v>
      </c>
      <c r="Y5" t="n">
        <v>1</v>
      </c>
      <c r="Z5" t="n">
        <v>10</v>
      </c>
      <c r="AA5" t="n">
        <v>87.04252603581959</v>
      </c>
      <c r="AB5" t="n">
        <v>119.0954241673917</v>
      </c>
      <c r="AC5" t="n">
        <v>107.7291240363645</v>
      </c>
      <c r="AD5" t="n">
        <v>87042.5260358196</v>
      </c>
      <c r="AE5" t="n">
        <v>119095.4241673917</v>
      </c>
      <c r="AF5" t="n">
        <v>8.656604256642671e-06</v>
      </c>
      <c r="AG5" t="n">
        <v>0.64</v>
      </c>
      <c r="AH5" t="n">
        <v>107729.1240363645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6.7966</v>
      </c>
      <c r="E6" t="n">
        <v>14.71</v>
      </c>
      <c r="F6" t="n">
        <v>10.12</v>
      </c>
      <c r="G6" t="n">
        <v>12.15</v>
      </c>
      <c r="H6" t="n">
        <v>0.17</v>
      </c>
      <c r="I6" t="n">
        <v>50</v>
      </c>
      <c r="J6" t="n">
        <v>205.58</v>
      </c>
      <c r="K6" t="n">
        <v>55.27</v>
      </c>
      <c r="L6" t="n">
        <v>2</v>
      </c>
      <c r="M6" t="n">
        <v>48</v>
      </c>
      <c r="N6" t="n">
        <v>43.31</v>
      </c>
      <c r="O6" t="n">
        <v>25589.2</v>
      </c>
      <c r="P6" t="n">
        <v>135.37</v>
      </c>
      <c r="Q6" t="n">
        <v>1325.93</v>
      </c>
      <c r="R6" t="n">
        <v>76.26000000000001</v>
      </c>
      <c r="S6" t="n">
        <v>30.42</v>
      </c>
      <c r="T6" t="n">
        <v>22884.47</v>
      </c>
      <c r="U6" t="n">
        <v>0.4</v>
      </c>
      <c r="V6" t="n">
        <v>0.85</v>
      </c>
      <c r="W6" t="n">
        <v>0.16</v>
      </c>
      <c r="X6" t="n">
        <v>1.4</v>
      </c>
      <c r="Y6" t="n">
        <v>1</v>
      </c>
      <c r="Z6" t="n">
        <v>10</v>
      </c>
      <c r="AA6" t="n">
        <v>80.83749375031431</v>
      </c>
      <c r="AB6" t="n">
        <v>110.6054252476633</v>
      </c>
      <c r="AC6" t="n">
        <v>100.049398697744</v>
      </c>
      <c r="AD6" t="n">
        <v>80837.49375031432</v>
      </c>
      <c r="AE6" t="n">
        <v>110605.4252476633</v>
      </c>
      <c r="AF6" t="n">
        <v>9.037013515198152e-06</v>
      </c>
      <c r="AG6" t="n">
        <v>0.6129166666666667</v>
      </c>
      <c r="AH6" t="n">
        <v>100049.3986977439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7.0245</v>
      </c>
      <c r="E7" t="n">
        <v>14.24</v>
      </c>
      <c r="F7" t="n">
        <v>9.93</v>
      </c>
      <c r="G7" t="n">
        <v>13.85</v>
      </c>
      <c r="H7" t="n">
        <v>0.19</v>
      </c>
      <c r="I7" t="n">
        <v>43</v>
      </c>
      <c r="J7" t="n">
        <v>205.98</v>
      </c>
      <c r="K7" t="n">
        <v>55.27</v>
      </c>
      <c r="L7" t="n">
        <v>2.25</v>
      </c>
      <c r="M7" t="n">
        <v>41</v>
      </c>
      <c r="N7" t="n">
        <v>43.46</v>
      </c>
      <c r="O7" t="n">
        <v>25638.22</v>
      </c>
      <c r="P7" t="n">
        <v>131.14</v>
      </c>
      <c r="Q7" t="n">
        <v>1325.88</v>
      </c>
      <c r="R7" t="n">
        <v>69.87</v>
      </c>
      <c r="S7" t="n">
        <v>30.42</v>
      </c>
      <c r="T7" t="n">
        <v>19723.44</v>
      </c>
      <c r="U7" t="n">
        <v>0.44</v>
      </c>
      <c r="V7" t="n">
        <v>0.87</v>
      </c>
      <c r="W7" t="n">
        <v>0.15</v>
      </c>
      <c r="X7" t="n">
        <v>1.21</v>
      </c>
      <c r="Y7" t="n">
        <v>1</v>
      </c>
      <c r="Z7" t="n">
        <v>10</v>
      </c>
      <c r="AA7" t="n">
        <v>76.33035708189333</v>
      </c>
      <c r="AB7" t="n">
        <v>104.4385620170965</v>
      </c>
      <c r="AC7" t="n">
        <v>94.47109223865357</v>
      </c>
      <c r="AD7" t="n">
        <v>76330.35708189332</v>
      </c>
      <c r="AE7" t="n">
        <v>104438.5620170965</v>
      </c>
      <c r="AF7" t="n">
        <v>9.340037877395965e-06</v>
      </c>
      <c r="AG7" t="n">
        <v>0.5933333333333334</v>
      </c>
      <c r="AH7" t="n">
        <v>94471.09223865357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7.2039</v>
      </c>
      <c r="E8" t="n">
        <v>13.88</v>
      </c>
      <c r="F8" t="n">
        <v>9.779999999999999</v>
      </c>
      <c r="G8" t="n">
        <v>15.44</v>
      </c>
      <c r="H8" t="n">
        <v>0.22</v>
      </c>
      <c r="I8" t="n">
        <v>38</v>
      </c>
      <c r="J8" t="n">
        <v>206.38</v>
      </c>
      <c r="K8" t="n">
        <v>55.27</v>
      </c>
      <c r="L8" t="n">
        <v>2.5</v>
      </c>
      <c r="M8" t="n">
        <v>36</v>
      </c>
      <c r="N8" t="n">
        <v>43.6</v>
      </c>
      <c r="O8" t="n">
        <v>25687.3</v>
      </c>
      <c r="P8" t="n">
        <v>127.3</v>
      </c>
      <c r="Q8" t="n">
        <v>1326.28</v>
      </c>
      <c r="R8" t="n">
        <v>65.09</v>
      </c>
      <c r="S8" t="n">
        <v>30.42</v>
      </c>
      <c r="T8" t="n">
        <v>17360.42</v>
      </c>
      <c r="U8" t="n">
        <v>0.47</v>
      </c>
      <c r="V8" t="n">
        <v>0.88</v>
      </c>
      <c r="W8" t="n">
        <v>0.14</v>
      </c>
      <c r="X8" t="n">
        <v>1.05</v>
      </c>
      <c r="Y8" t="n">
        <v>1</v>
      </c>
      <c r="Z8" t="n">
        <v>10</v>
      </c>
      <c r="AA8" t="n">
        <v>72.80623415795256</v>
      </c>
      <c r="AB8" t="n">
        <v>99.6167015592325</v>
      </c>
      <c r="AC8" t="n">
        <v>90.10942337536294</v>
      </c>
      <c r="AD8" t="n">
        <v>72806.23415795255</v>
      </c>
      <c r="AE8" t="n">
        <v>99616.70155923249</v>
      </c>
      <c r="AF8" t="n">
        <v>9.578574825962388e-06</v>
      </c>
      <c r="AG8" t="n">
        <v>0.5783333333333334</v>
      </c>
      <c r="AH8" t="n">
        <v>90109.42337536294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7.3596</v>
      </c>
      <c r="E9" t="n">
        <v>13.59</v>
      </c>
      <c r="F9" t="n">
        <v>9.640000000000001</v>
      </c>
      <c r="G9" t="n">
        <v>17.02</v>
      </c>
      <c r="H9" t="n">
        <v>0.24</v>
      </c>
      <c r="I9" t="n">
        <v>34</v>
      </c>
      <c r="J9" t="n">
        <v>206.78</v>
      </c>
      <c r="K9" t="n">
        <v>55.27</v>
      </c>
      <c r="L9" t="n">
        <v>2.75</v>
      </c>
      <c r="M9" t="n">
        <v>32</v>
      </c>
      <c r="N9" t="n">
        <v>43.75</v>
      </c>
      <c r="O9" t="n">
        <v>25736.42</v>
      </c>
      <c r="P9" t="n">
        <v>123.97</v>
      </c>
      <c r="Q9" t="n">
        <v>1326.04</v>
      </c>
      <c r="R9" t="n">
        <v>60.62</v>
      </c>
      <c r="S9" t="n">
        <v>30.42</v>
      </c>
      <c r="T9" t="n">
        <v>15146.23</v>
      </c>
      <c r="U9" t="n">
        <v>0.5</v>
      </c>
      <c r="V9" t="n">
        <v>0.9</v>
      </c>
      <c r="W9" t="n">
        <v>0.14</v>
      </c>
      <c r="X9" t="n">
        <v>0.92</v>
      </c>
      <c r="Y9" t="n">
        <v>1</v>
      </c>
      <c r="Z9" t="n">
        <v>10</v>
      </c>
      <c r="AA9" t="n">
        <v>69.86818343633632</v>
      </c>
      <c r="AB9" t="n">
        <v>95.59673094426932</v>
      </c>
      <c r="AC9" t="n">
        <v>86.47311311382634</v>
      </c>
      <c r="AD9" t="n">
        <v>69868.18343633633</v>
      </c>
      <c r="AE9" t="n">
        <v>95596.73094426932</v>
      </c>
      <c r="AF9" t="n">
        <v>9.785599368280068e-06</v>
      </c>
      <c r="AG9" t="n">
        <v>0.56625</v>
      </c>
      <c r="AH9" t="n">
        <v>86473.11311382634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7.5188</v>
      </c>
      <c r="E10" t="n">
        <v>13.3</v>
      </c>
      <c r="F10" t="n">
        <v>9.52</v>
      </c>
      <c r="G10" t="n">
        <v>19.04</v>
      </c>
      <c r="H10" t="n">
        <v>0.26</v>
      </c>
      <c r="I10" t="n">
        <v>30</v>
      </c>
      <c r="J10" t="n">
        <v>207.17</v>
      </c>
      <c r="K10" t="n">
        <v>55.27</v>
      </c>
      <c r="L10" t="n">
        <v>3</v>
      </c>
      <c r="M10" t="n">
        <v>28</v>
      </c>
      <c r="N10" t="n">
        <v>43.9</v>
      </c>
      <c r="O10" t="n">
        <v>25785.6</v>
      </c>
      <c r="P10" t="n">
        <v>120.94</v>
      </c>
      <c r="Q10" t="n">
        <v>1325.86</v>
      </c>
      <c r="R10" t="n">
        <v>56.46</v>
      </c>
      <c r="S10" t="n">
        <v>30.42</v>
      </c>
      <c r="T10" t="n">
        <v>13083.76</v>
      </c>
      <c r="U10" t="n">
        <v>0.54</v>
      </c>
      <c r="V10" t="n">
        <v>0.91</v>
      </c>
      <c r="W10" t="n">
        <v>0.13</v>
      </c>
      <c r="X10" t="n">
        <v>0.8</v>
      </c>
      <c r="Y10" t="n">
        <v>1</v>
      </c>
      <c r="Z10" t="n">
        <v>10</v>
      </c>
      <c r="AA10" t="n">
        <v>67.16111249229004</v>
      </c>
      <c r="AB10" t="n">
        <v>91.89279705108578</v>
      </c>
      <c r="AC10" t="n">
        <v>83.12267747290321</v>
      </c>
      <c r="AD10" t="n">
        <v>67161.11249229005</v>
      </c>
      <c r="AE10" t="n">
        <v>91892.79705108578</v>
      </c>
      <c r="AF10" t="n">
        <v>9.997277641478367e-06</v>
      </c>
      <c r="AG10" t="n">
        <v>0.5541666666666667</v>
      </c>
      <c r="AH10" t="n">
        <v>83122.6774729032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7.6995</v>
      </c>
      <c r="E11" t="n">
        <v>12.99</v>
      </c>
      <c r="F11" t="n">
        <v>9.33</v>
      </c>
      <c r="G11" t="n">
        <v>20.73</v>
      </c>
      <c r="H11" t="n">
        <v>0.28</v>
      </c>
      <c r="I11" t="n">
        <v>27</v>
      </c>
      <c r="J11" t="n">
        <v>207.57</v>
      </c>
      <c r="K11" t="n">
        <v>55.27</v>
      </c>
      <c r="L11" t="n">
        <v>3.25</v>
      </c>
      <c r="M11" t="n">
        <v>25</v>
      </c>
      <c r="N11" t="n">
        <v>44.05</v>
      </c>
      <c r="O11" t="n">
        <v>25834.83</v>
      </c>
      <c r="P11" t="n">
        <v>116.42</v>
      </c>
      <c r="Q11" t="n">
        <v>1325.93</v>
      </c>
      <c r="R11" t="n">
        <v>50.18</v>
      </c>
      <c r="S11" t="n">
        <v>30.42</v>
      </c>
      <c r="T11" t="n">
        <v>9958.299999999999</v>
      </c>
      <c r="U11" t="n">
        <v>0.61</v>
      </c>
      <c r="V11" t="n">
        <v>0.93</v>
      </c>
      <c r="W11" t="n">
        <v>0.12</v>
      </c>
      <c r="X11" t="n">
        <v>0.61</v>
      </c>
      <c r="Y11" t="n">
        <v>1</v>
      </c>
      <c r="Z11" t="n">
        <v>10</v>
      </c>
      <c r="AA11" t="n">
        <v>63.76615090758434</v>
      </c>
      <c r="AB11" t="n">
        <v>87.24766083575925</v>
      </c>
      <c r="AC11" t="n">
        <v>78.92086653847635</v>
      </c>
      <c r="AD11" t="n">
        <v>63766.15090758434</v>
      </c>
      <c r="AE11" t="n">
        <v>87247.66083575925</v>
      </c>
      <c r="AF11" t="n">
        <v>1.023754311865759e-05</v>
      </c>
      <c r="AG11" t="n">
        <v>0.54125</v>
      </c>
      <c r="AH11" t="n">
        <v>78920.86653847634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7.6612</v>
      </c>
      <c r="E12" t="n">
        <v>13.05</v>
      </c>
      <c r="F12" t="n">
        <v>9.470000000000001</v>
      </c>
      <c r="G12" t="n">
        <v>22.74</v>
      </c>
      <c r="H12" t="n">
        <v>0.3</v>
      </c>
      <c r="I12" t="n">
        <v>25</v>
      </c>
      <c r="J12" t="n">
        <v>207.97</v>
      </c>
      <c r="K12" t="n">
        <v>55.27</v>
      </c>
      <c r="L12" t="n">
        <v>3.5</v>
      </c>
      <c r="M12" t="n">
        <v>23</v>
      </c>
      <c r="N12" t="n">
        <v>44.2</v>
      </c>
      <c r="O12" t="n">
        <v>25884.1</v>
      </c>
      <c r="P12" t="n">
        <v>117.1</v>
      </c>
      <c r="Q12" t="n">
        <v>1325.85</v>
      </c>
      <c r="R12" t="n">
        <v>55.36</v>
      </c>
      <c r="S12" t="n">
        <v>30.42</v>
      </c>
      <c r="T12" t="n">
        <v>12559.72</v>
      </c>
      <c r="U12" t="n">
        <v>0.55</v>
      </c>
      <c r="V12" t="n">
        <v>0.91</v>
      </c>
      <c r="W12" t="n">
        <v>0.12</v>
      </c>
      <c r="X12" t="n">
        <v>0.75</v>
      </c>
      <c r="Y12" t="n">
        <v>1</v>
      </c>
      <c r="Z12" t="n">
        <v>10</v>
      </c>
      <c r="AA12" t="n">
        <v>64.60691591754488</v>
      </c>
      <c r="AB12" t="n">
        <v>88.3980326143211</v>
      </c>
      <c r="AC12" t="n">
        <v>79.96144844904953</v>
      </c>
      <c r="AD12" t="n">
        <v>64606.91591754489</v>
      </c>
      <c r="AE12" t="n">
        <v>88398.0326143211</v>
      </c>
      <c r="AF12" t="n">
        <v>1.018661800644971e-05</v>
      </c>
      <c r="AG12" t="n">
        <v>0.5437500000000001</v>
      </c>
      <c r="AH12" t="n">
        <v>79961.44844904952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7.7744</v>
      </c>
      <c r="E13" t="n">
        <v>12.86</v>
      </c>
      <c r="F13" t="n">
        <v>9.369999999999999</v>
      </c>
      <c r="G13" t="n">
        <v>24.43</v>
      </c>
      <c r="H13" t="n">
        <v>0.32</v>
      </c>
      <c r="I13" t="n">
        <v>23</v>
      </c>
      <c r="J13" t="n">
        <v>208.37</v>
      </c>
      <c r="K13" t="n">
        <v>55.27</v>
      </c>
      <c r="L13" t="n">
        <v>3.75</v>
      </c>
      <c r="M13" t="n">
        <v>21</v>
      </c>
      <c r="N13" t="n">
        <v>44.35</v>
      </c>
      <c r="O13" t="n">
        <v>25933.43</v>
      </c>
      <c r="P13" t="n">
        <v>113.65</v>
      </c>
      <c r="Q13" t="n">
        <v>1325.87</v>
      </c>
      <c r="R13" t="n">
        <v>51.63</v>
      </c>
      <c r="S13" t="n">
        <v>30.42</v>
      </c>
      <c r="T13" t="n">
        <v>10705.18</v>
      </c>
      <c r="U13" t="n">
        <v>0.59</v>
      </c>
      <c r="V13" t="n">
        <v>0.92</v>
      </c>
      <c r="W13" t="n">
        <v>0.12</v>
      </c>
      <c r="X13" t="n">
        <v>0.64</v>
      </c>
      <c r="Y13" t="n">
        <v>1</v>
      </c>
      <c r="Z13" t="n">
        <v>10</v>
      </c>
      <c r="AA13" t="n">
        <v>62.38702683604012</v>
      </c>
      <c r="AB13" t="n">
        <v>85.36068243841341</v>
      </c>
      <c r="AC13" t="n">
        <v>77.21397871098176</v>
      </c>
      <c r="AD13" t="n">
        <v>62387.02683604012</v>
      </c>
      <c r="AE13" t="n">
        <v>85360.68243841341</v>
      </c>
      <c r="AF13" t="n">
        <v>1.033713295950277e-05</v>
      </c>
      <c r="AG13" t="n">
        <v>0.5358333333333333</v>
      </c>
      <c r="AH13" t="n">
        <v>77213.97871098177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7.8635</v>
      </c>
      <c r="E14" t="n">
        <v>12.72</v>
      </c>
      <c r="F14" t="n">
        <v>9.300000000000001</v>
      </c>
      <c r="G14" t="n">
        <v>26.57</v>
      </c>
      <c r="H14" t="n">
        <v>0.34</v>
      </c>
      <c r="I14" t="n">
        <v>21</v>
      </c>
      <c r="J14" t="n">
        <v>208.77</v>
      </c>
      <c r="K14" t="n">
        <v>55.27</v>
      </c>
      <c r="L14" t="n">
        <v>4</v>
      </c>
      <c r="M14" t="n">
        <v>19</v>
      </c>
      <c r="N14" t="n">
        <v>44.5</v>
      </c>
      <c r="O14" t="n">
        <v>25982.82</v>
      </c>
      <c r="P14" t="n">
        <v>111.28</v>
      </c>
      <c r="Q14" t="n">
        <v>1325.83</v>
      </c>
      <c r="R14" t="n">
        <v>49.52</v>
      </c>
      <c r="S14" t="n">
        <v>30.42</v>
      </c>
      <c r="T14" t="n">
        <v>9659.370000000001</v>
      </c>
      <c r="U14" t="n">
        <v>0.61</v>
      </c>
      <c r="V14" t="n">
        <v>0.93</v>
      </c>
      <c r="W14" t="n">
        <v>0.11</v>
      </c>
      <c r="X14" t="n">
        <v>0.58</v>
      </c>
      <c r="Y14" t="n">
        <v>1</v>
      </c>
      <c r="Z14" t="n">
        <v>10</v>
      </c>
      <c r="AA14" t="n">
        <v>60.81234868893264</v>
      </c>
      <c r="AB14" t="n">
        <v>83.20613832764514</v>
      </c>
      <c r="AC14" t="n">
        <v>75.26506126622289</v>
      </c>
      <c r="AD14" t="n">
        <v>60812.34868893265</v>
      </c>
      <c r="AE14" t="n">
        <v>83206.13832764514</v>
      </c>
      <c r="AF14" t="n">
        <v>1.04556036513493e-05</v>
      </c>
      <c r="AG14" t="n">
        <v>0.53</v>
      </c>
      <c r="AH14" t="n">
        <v>75265.06126622288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7.9077</v>
      </c>
      <c r="E15" t="n">
        <v>12.65</v>
      </c>
      <c r="F15" t="n">
        <v>9.27</v>
      </c>
      <c r="G15" t="n">
        <v>27.81</v>
      </c>
      <c r="H15" t="n">
        <v>0.36</v>
      </c>
      <c r="I15" t="n">
        <v>20</v>
      </c>
      <c r="J15" t="n">
        <v>209.17</v>
      </c>
      <c r="K15" t="n">
        <v>55.27</v>
      </c>
      <c r="L15" t="n">
        <v>4.25</v>
      </c>
      <c r="M15" t="n">
        <v>18</v>
      </c>
      <c r="N15" t="n">
        <v>44.65</v>
      </c>
      <c r="O15" t="n">
        <v>26032.25</v>
      </c>
      <c r="P15" t="n">
        <v>108.67</v>
      </c>
      <c r="Q15" t="n">
        <v>1325.87</v>
      </c>
      <c r="R15" t="n">
        <v>48.53</v>
      </c>
      <c r="S15" t="n">
        <v>30.42</v>
      </c>
      <c r="T15" t="n">
        <v>9171.6</v>
      </c>
      <c r="U15" t="n">
        <v>0.63</v>
      </c>
      <c r="V15" t="n">
        <v>0.93</v>
      </c>
      <c r="W15" t="n">
        <v>0.11</v>
      </c>
      <c r="X15" t="n">
        <v>0.55</v>
      </c>
      <c r="Y15" t="n">
        <v>1</v>
      </c>
      <c r="Z15" t="n">
        <v>10</v>
      </c>
      <c r="AA15" t="n">
        <v>59.61525817892524</v>
      </c>
      <c r="AB15" t="n">
        <v>81.56822627994781</v>
      </c>
      <c r="AC15" t="n">
        <v>73.78346924553325</v>
      </c>
      <c r="AD15" t="n">
        <v>59615.25817892524</v>
      </c>
      <c r="AE15" t="n">
        <v>81568.2262799478</v>
      </c>
      <c r="AF15" t="n">
        <v>1.051437362418451e-05</v>
      </c>
      <c r="AG15" t="n">
        <v>0.5270833333333333</v>
      </c>
      <c r="AH15" t="n">
        <v>73783.46924553326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7.9959</v>
      </c>
      <c r="E16" t="n">
        <v>12.51</v>
      </c>
      <c r="F16" t="n">
        <v>9.210000000000001</v>
      </c>
      <c r="G16" t="n">
        <v>30.71</v>
      </c>
      <c r="H16" t="n">
        <v>0.38</v>
      </c>
      <c r="I16" t="n">
        <v>18</v>
      </c>
      <c r="J16" t="n">
        <v>209.58</v>
      </c>
      <c r="K16" t="n">
        <v>55.27</v>
      </c>
      <c r="L16" t="n">
        <v>4.5</v>
      </c>
      <c r="M16" t="n">
        <v>16</v>
      </c>
      <c r="N16" t="n">
        <v>44.8</v>
      </c>
      <c r="O16" t="n">
        <v>26081.73</v>
      </c>
      <c r="P16" t="n">
        <v>106.49</v>
      </c>
      <c r="Q16" t="n">
        <v>1325.93</v>
      </c>
      <c r="R16" t="n">
        <v>46.64</v>
      </c>
      <c r="S16" t="n">
        <v>30.42</v>
      </c>
      <c r="T16" t="n">
        <v>8236.58</v>
      </c>
      <c r="U16" t="n">
        <v>0.65</v>
      </c>
      <c r="V16" t="n">
        <v>0.9399999999999999</v>
      </c>
      <c r="W16" t="n">
        <v>0.11</v>
      </c>
      <c r="X16" t="n">
        <v>0.49</v>
      </c>
      <c r="Y16" t="n">
        <v>1</v>
      </c>
      <c r="Z16" t="n">
        <v>10</v>
      </c>
      <c r="AA16" t="n">
        <v>58.18067707190995</v>
      </c>
      <c r="AB16" t="n">
        <v>79.60536912007875</v>
      </c>
      <c r="AC16" t="n">
        <v>72.00794441811416</v>
      </c>
      <c r="AD16" t="n">
        <v>58180.67707190995</v>
      </c>
      <c r="AE16" t="n">
        <v>79605.36912007874</v>
      </c>
      <c r="AF16" t="n">
        <v>1.063164764237602e-05</v>
      </c>
      <c r="AG16" t="n">
        <v>0.52125</v>
      </c>
      <c r="AH16" t="n">
        <v>72007.94441811416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8.046900000000001</v>
      </c>
      <c r="E17" t="n">
        <v>12.43</v>
      </c>
      <c r="F17" t="n">
        <v>9.17</v>
      </c>
      <c r="G17" t="n">
        <v>32.38</v>
      </c>
      <c r="H17" t="n">
        <v>0.4</v>
      </c>
      <c r="I17" t="n">
        <v>17</v>
      </c>
      <c r="J17" t="n">
        <v>209.98</v>
      </c>
      <c r="K17" t="n">
        <v>55.27</v>
      </c>
      <c r="L17" t="n">
        <v>4.75</v>
      </c>
      <c r="M17" t="n">
        <v>15</v>
      </c>
      <c r="N17" t="n">
        <v>44.95</v>
      </c>
      <c r="O17" t="n">
        <v>26131.27</v>
      </c>
      <c r="P17" t="n">
        <v>104.25</v>
      </c>
      <c r="Q17" t="n">
        <v>1325.79</v>
      </c>
      <c r="R17" t="n">
        <v>45.36</v>
      </c>
      <c r="S17" t="n">
        <v>30.42</v>
      </c>
      <c r="T17" t="n">
        <v>7602.21</v>
      </c>
      <c r="U17" t="n">
        <v>0.67</v>
      </c>
      <c r="V17" t="n">
        <v>0.9399999999999999</v>
      </c>
      <c r="W17" t="n">
        <v>0.11</v>
      </c>
      <c r="X17" t="n">
        <v>0.45</v>
      </c>
      <c r="Y17" t="n">
        <v>1</v>
      </c>
      <c r="Z17" t="n">
        <v>10</v>
      </c>
      <c r="AA17" t="n">
        <v>57.05957703418355</v>
      </c>
      <c r="AB17" t="n">
        <v>78.07143058901926</v>
      </c>
      <c r="AC17" t="n">
        <v>70.62040282756226</v>
      </c>
      <c r="AD17" t="n">
        <v>57059.57703418355</v>
      </c>
      <c r="AE17" t="n">
        <v>78071.43058901926</v>
      </c>
      <c r="AF17" t="n">
        <v>1.069945914949357e-05</v>
      </c>
      <c r="AG17" t="n">
        <v>0.5179166666666667</v>
      </c>
      <c r="AH17" t="n">
        <v>70620.40282756225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8.0883</v>
      </c>
      <c r="E18" t="n">
        <v>12.36</v>
      </c>
      <c r="F18" t="n">
        <v>9.15</v>
      </c>
      <c r="G18" t="n">
        <v>34.31</v>
      </c>
      <c r="H18" t="n">
        <v>0.42</v>
      </c>
      <c r="I18" t="n">
        <v>16</v>
      </c>
      <c r="J18" t="n">
        <v>210.38</v>
      </c>
      <c r="K18" t="n">
        <v>55.27</v>
      </c>
      <c r="L18" t="n">
        <v>5</v>
      </c>
      <c r="M18" t="n">
        <v>14</v>
      </c>
      <c r="N18" t="n">
        <v>45.11</v>
      </c>
      <c r="O18" t="n">
        <v>26180.86</v>
      </c>
      <c r="P18" t="n">
        <v>101.93</v>
      </c>
      <c r="Q18" t="n">
        <v>1325.79</v>
      </c>
      <c r="R18" t="n">
        <v>44.66</v>
      </c>
      <c r="S18" t="n">
        <v>30.42</v>
      </c>
      <c r="T18" t="n">
        <v>7255.49</v>
      </c>
      <c r="U18" t="n">
        <v>0.68</v>
      </c>
      <c r="V18" t="n">
        <v>0.9399999999999999</v>
      </c>
      <c r="W18" t="n">
        <v>0.1</v>
      </c>
      <c r="X18" t="n">
        <v>0.43</v>
      </c>
      <c r="Y18" t="n">
        <v>1</v>
      </c>
      <c r="Z18" t="n">
        <v>10</v>
      </c>
      <c r="AA18" t="n">
        <v>56.03409859725816</v>
      </c>
      <c r="AB18" t="n">
        <v>76.66832575070295</v>
      </c>
      <c r="AC18" t="n">
        <v>69.3512083457444</v>
      </c>
      <c r="AD18" t="n">
        <v>56034.09859725816</v>
      </c>
      <c r="AE18" t="n">
        <v>76668.32575070295</v>
      </c>
      <c r="AF18" t="n">
        <v>1.075450613762429e-05</v>
      </c>
      <c r="AG18" t="n">
        <v>0.515</v>
      </c>
      <c r="AH18" t="n">
        <v>69351.2083457444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8.146100000000001</v>
      </c>
      <c r="E19" t="n">
        <v>12.28</v>
      </c>
      <c r="F19" t="n">
        <v>9.1</v>
      </c>
      <c r="G19" t="n">
        <v>36.41</v>
      </c>
      <c r="H19" t="n">
        <v>0.44</v>
      </c>
      <c r="I19" t="n">
        <v>15</v>
      </c>
      <c r="J19" t="n">
        <v>210.78</v>
      </c>
      <c r="K19" t="n">
        <v>55.27</v>
      </c>
      <c r="L19" t="n">
        <v>5.25</v>
      </c>
      <c r="M19" t="n">
        <v>11</v>
      </c>
      <c r="N19" t="n">
        <v>45.26</v>
      </c>
      <c r="O19" t="n">
        <v>26230.5</v>
      </c>
      <c r="P19" t="n">
        <v>98.45999999999999</v>
      </c>
      <c r="Q19" t="n">
        <v>1325.82</v>
      </c>
      <c r="R19" t="n">
        <v>42.83</v>
      </c>
      <c r="S19" t="n">
        <v>30.42</v>
      </c>
      <c r="T19" t="n">
        <v>6347.46</v>
      </c>
      <c r="U19" t="n">
        <v>0.71</v>
      </c>
      <c r="V19" t="n">
        <v>0.95</v>
      </c>
      <c r="W19" t="n">
        <v>0.11</v>
      </c>
      <c r="X19" t="n">
        <v>0.38</v>
      </c>
      <c r="Y19" t="n">
        <v>1</v>
      </c>
      <c r="Z19" t="n">
        <v>10</v>
      </c>
      <c r="AA19" t="n">
        <v>54.51127501241801</v>
      </c>
      <c r="AB19" t="n">
        <v>74.58473133969061</v>
      </c>
      <c r="AC19" t="n">
        <v>67.46646926097532</v>
      </c>
      <c r="AD19" t="n">
        <v>54511.27501241801</v>
      </c>
      <c r="AE19" t="n">
        <v>74584.73133969061</v>
      </c>
      <c r="AF19" t="n">
        <v>1.083135917902417e-05</v>
      </c>
      <c r="AG19" t="n">
        <v>0.5116666666666666</v>
      </c>
      <c r="AH19" t="n">
        <v>67466.46926097531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8.2182</v>
      </c>
      <c r="E20" t="n">
        <v>12.17</v>
      </c>
      <c r="F20" t="n">
        <v>9.039999999999999</v>
      </c>
      <c r="G20" t="n">
        <v>38.72</v>
      </c>
      <c r="H20" t="n">
        <v>0.46</v>
      </c>
      <c r="I20" t="n">
        <v>14</v>
      </c>
      <c r="J20" t="n">
        <v>211.18</v>
      </c>
      <c r="K20" t="n">
        <v>55.27</v>
      </c>
      <c r="L20" t="n">
        <v>5.5</v>
      </c>
      <c r="M20" t="n">
        <v>4</v>
      </c>
      <c r="N20" t="n">
        <v>45.41</v>
      </c>
      <c r="O20" t="n">
        <v>26280.2</v>
      </c>
      <c r="P20" t="n">
        <v>96.58</v>
      </c>
      <c r="Q20" t="n">
        <v>1326.17</v>
      </c>
      <c r="R20" t="n">
        <v>40.21</v>
      </c>
      <c r="S20" t="n">
        <v>30.42</v>
      </c>
      <c r="T20" t="n">
        <v>5042</v>
      </c>
      <c r="U20" t="n">
        <v>0.76</v>
      </c>
      <c r="V20" t="n">
        <v>0.96</v>
      </c>
      <c r="W20" t="n">
        <v>0.12</v>
      </c>
      <c r="X20" t="n">
        <v>0.31</v>
      </c>
      <c r="Y20" t="n">
        <v>1</v>
      </c>
      <c r="Z20" t="n">
        <v>10</v>
      </c>
      <c r="AA20" t="n">
        <v>53.36252240127136</v>
      </c>
      <c r="AB20" t="n">
        <v>73.01295733773215</v>
      </c>
      <c r="AC20" t="n">
        <v>66.04470316376457</v>
      </c>
      <c r="AD20" t="n">
        <v>53362.52240127136</v>
      </c>
      <c r="AE20" t="n">
        <v>73012.95733773215</v>
      </c>
      <c r="AF20" t="n">
        <v>1.092722603516485e-05</v>
      </c>
      <c r="AG20" t="n">
        <v>0.5070833333333333</v>
      </c>
      <c r="AH20" t="n">
        <v>66044.70316376457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8.228199999999999</v>
      </c>
      <c r="E21" t="n">
        <v>12.15</v>
      </c>
      <c r="F21" t="n">
        <v>9.02</v>
      </c>
      <c r="G21" t="n">
        <v>38.66</v>
      </c>
      <c r="H21" t="n">
        <v>0.48</v>
      </c>
      <c r="I21" t="n">
        <v>14</v>
      </c>
      <c r="J21" t="n">
        <v>211.59</v>
      </c>
      <c r="K21" t="n">
        <v>55.27</v>
      </c>
      <c r="L21" t="n">
        <v>5.75</v>
      </c>
      <c r="M21" t="n">
        <v>0</v>
      </c>
      <c r="N21" t="n">
        <v>45.57</v>
      </c>
      <c r="O21" t="n">
        <v>26329.94</v>
      </c>
      <c r="P21" t="n">
        <v>96.55</v>
      </c>
      <c r="Q21" t="n">
        <v>1326.06</v>
      </c>
      <c r="R21" t="n">
        <v>39.53</v>
      </c>
      <c r="S21" t="n">
        <v>30.42</v>
      </c>
      <c r="T21" t="n">
        <v>4700.05</v>
      </c>
      <c r="U21" t="n">
        <v>0.77</v>
      </c>
      <c r="V21" t="n">
        <v>0.96</v>
      </c>
      <c r="W21" t="n">
        <v>0.12</v>
      </c>
      <c r="X21" t="n">
        <v>0.3</v>
      </c>
      <c r="Y21" t="n">
        <v>1</v>
      </c>
      <c r="Z21" t="n">
        <v>10</v>
      </c>
      <c r="AA21" t="n">
        <v>53.24619167470925</v>
      </c>
      <c r="AB21" t="n">
        <v>72.8537885055005</v>
      </c>
      <c r="AC21" t="n">
        <v>65.90072518148621</v>
      </c>
      <c r="AD21" t="n">
        <v>53246.19167470925</v>
      </c>
      <c r="AE21" t="n">
        <v>72853.7885055005</v>
      </c>
      <c r="AF21" t="n">
        <v>1.094052240910947e-05</v>
      </c>
      <c r="AG21" t="n">
        <v>0.50625</v>
      </c>
      <c r="AH21" t="n">
        <v>65900.72518148621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6.6192</v>
      </c>
      <c r="E2" t="n">
        <v>15.11</v>
      </c>
      <c r="F2" t="n">
        <v>10.98</v>
      </c>
      <c r="G2" t="n">
        <v>8.449999999999999</v>
      </c>
      <c r="H2" t="n">
        <v>0.14</v>
      </c>
      <c r="I2" t="n">
        <v>78</v>
      </c>
      <c r="J2" t="n">
        <v>124.63</v>
      </c>
      <c r="K2" t="n">
        <v>45</v>
      </c>
      <c r="L2" t="n">
        <v>1</v>
      </c>
      <c r="M2" t="n">
        <v>76</v>
      </c>
      <c r="N2" t="n">
        <v>18.64</v>
      </c>
      <c r="O2" t="n">
        <v>15605.44</v>
      </c>
      <c r="P2" t="n">
        <v>106.48</v>
      </c>
      <c r="Q2" t="n">
        <v>1326.14</v>
      </c>
      <c r="R2" t="n">
        <v>104.78</v>
      </c>
      <c r="S2" t="n">
        <v>30.42</v>
      </c>
      <c r="T2" t="n">
        <v>37007.38</v>
      </c>
      <c r="U2" t="n">
        <v>0.29</v>
      </c>
      <c r="V2" t="n">
        <v>0.79</v>
      </c>
      <c r="W2" t="n">
        <v>0.2</v>
      </c>
      <c r="X2" t="n">
        <v>2.26</v>
      </c>
      <c r="Y2" t="n">
        <v>1</v>
      </c>
      <c r="Z2" t="n">
        <v>10</v>
      </c>
      <c r="AA2" t="n">
        <v>68.72384777503792</v>
      </c>
      <c r="AB2" t="n">
        <v>94.03100040795528</v>
      </c>
      <c r="AC2" t="n">
        <v>85.05681370238101</v>
      </c>
      <c r="AD2" t="n">
        <v>68723.84777503792</v>
      </c>
      <c r="AE2" t="n">
        <v>94031.00040795527</v>
      </c>
      <c r="AF2" t="n">
        <v>1.102992344988361e-05</v>
      </c>
      <c r="AG2" t="n">
        <v>0.6295833333333333</v>
      </c>
      <c r="AH2" t="n">
        <v>85056.81370238101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7.1806</v>
      </c>
      <c r="E3" t="n">
        <v>13.93</v>
      </c>
      <c r="F3" t="n">
        <v>10.34</v>
      </c>
      <c r="G3" t="n">
        <v>10.88</v>
      </c>
      <c r="H3" t="n">
        <v>0.18</v>
      </c>
      <c r="I3" t="n">
        <v>57</v>
      </c>
      <c r="J3" t="n">
        <v>124.96</v>
      </c>
      <c r="K3" t="n">
        <v>45</v>
      </c>
      <c r="L3" t="n">
        <v>1.25</v>
      </c>
      <c r="M3" t="n">
        <v>55</v>
      </c>
      <c r="N3" t="n">
        <v>18.71</v>
      </c>
      <c r="O3" t="n">
        <v>15645.96</v>
      </c>
      <c r="P3" t="n">
        <v>97.36</v>
      </c>
      <c r="Q3" t="n">
        <v>1326.26</v>
      </c>
      <c r="R3" t="n">
        <v>83.31</v>
      </c>
      <c r="S3" t="n">
        <v>30.42</v>
      </c>
      <c r="T3" t="n">
        <v>26374.82</v>
      </c>
      <c r="U3" t="n">
        <v>0.37</v>
      </c>
      <c r="V3" t="n">
        <v>0.84</v>
      </c>
      <c r="W3" t="n">
        <v>0.17</v>
      </c>
      <c r="X3" t="n">
        <v>1.61</v>
      </c>
      <c r="Y3" t="n">
        <v>1</v>
      </c>
      <c r="Z3" t="n">
        <v>10</v>
      </c>
      <c r="AA3" t="n">
        <v>59.13868628438826</v>
      </c>
      <c r="AB3" t="n">
        <v>80.91615958897449</v>
      </c>
      <c r="AC3" t="n">
        <v>73.1936348843649</v>
      </c>
      <c r="AD3" t="n">
        <v>59138.68628438826</v>
      </c>
      <c r="AE3" t="n">
        <v>80916.15958897449</v>
      </c>
      <c r="AF3" t="n">
        <v>1.196541399628871e-05</v>
      </c>
      <c r="AG3" t="n">
        <v>0.5804166666666667</v>
      </c>
      <c r="AH3" t="n">
        <v>73193.6348843649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7.5413</v>
      </c>
      <c r="E4" t="n">
        <v>13.26</v>
      </c>
      <c r="F4" t="n">
        <v>9.98</v>
      </c>
      <c r="G4" t="n">
        <v>13.3</v>
      </c>
      <c r="H4" t="n">
        <v>0.21</v>
      </c>
      <c r="I4" t="n">
        <v>45</v>
      </c>
      <c r="J4" t="n">
        <v>125.29</v>
      </c>
      <c r="K4" t="n">
        <v>45</v>
      </c>
      <c r="L4" t="n">
        <v>1.5</v>
      </c>
      <c r="M4" t="n">
        <v>43</v>
      </c>
      <c r="N4" t="n">
        <v>18.79</v>
      </c>
      <c r="O4" t="n">
        <v>15686.51</v>
      </c>
      <c r="P4" t="n">
        <v>90.83</v>
      </c>
      <c r="Q4" t="n">
        <v>1325.99</v>
      </c>
      <c r="R4" t="n">
        <v>71.70999999999999</v>
      </c>
      <c r="S4" t="n">
        <v>30.42</v>
      </c>
      <c r="T4" t="n">
        <v>20637.15</v>
      </c>
      <c r="U4" t="n">
        <v>0.42</v>
      </c>
      <c r="V4" t="n">
        <v>0.87</v>
      </c>
      <c r="W4" t="n">
        <v>0.15</v>
      </c>
      <c r="X4" t="n">
        <v>1.26</v>
      </c>
      <c r="Y4" t="n">
        <v>1</v>
      </c>
      <c r="Z4" t="n">
        <v>10</v>
      </c>
      <c r="AA4" t="n">
        <v>53.60971467530413</v>
      </c>
      <c r="AB4" t="n">
        <v>73.35117671241707</v>
      </c>
      <c r="AC4" t="n">
        <v>66.35064335602354</v>
      </c>
      <c r="AD4" t="n">
        <v>53609.71467530412</v>
      </c>
      <c r="AE4" t="n">
        <v>73351.17671241707</v>
      </c>
      <c r="AF4" t="n">
        <v>1.256646750553046e-05</v>
      </c>
      <c r="AG4" t="n">
        <v>0.5525</v>
      </c>
      <c r="AH4" t="n">
        <v>66350.64335602355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7.8348</v>
      </c>
      <c r="E5" t="n">
        <v>12.76</v>
      </c>
      <c r="F5" t="n">
        <v>9.710000000000001</v>
      </c>
      <c r="G5" t="n">
        <v>16.19</v>
      </c>
      <c r="H5" t="n">
        <v>0.25</v>
      </c>
      <c r="I5" t="n">
        <v>36</v>
      </c>
      <c r="J5" t="n">
        <v>125.62</v>
      </c>
      <c r="K5" t="n">
        <v>45</v>
      </c>
      <c r="L5" t="n">
        <v>1.75</v>
      </c>
      <c r="M5" t="n">
        <v>34</v>
      </c>
      <c r="N5" t="n">
        <v>18.87</v>
      </c>
      <c r="O5" t="n">
        <v>15727.09</v>
      </c>
      <c r="P5" t="n">
        <v>85.37</v>
      </c>
      <c r="Q5" t="n">
        <v>1325.99</v>
      </c>
      <c r="R5" t="n">
        <v>62.78</v>
      </c>
      <c r="S5" t="n">
        <v>30.42</v>
      </c>
      <c r="T5" t="n">
        <v>16217.25</v>
      </c>
      <c r="U5" t="n">
        <v>0.48</v>
      </c>
      <c r="V5" t="n">
        <v>0.89</v>
      </c>
      <c r="W5" t="n">
        <v>0.14</v>
      </c>
      <c r="X5" t="n">
        <v>0.99</v>
      </c>
      <c r="Y5" t="n">
        <v>1</v>
      </c>
      <c r="Z5" t="n">
        <v>10</v>
      </c>
      <c r="AA5" t="n">
        <v>49.48130083750233</v>
      </c>
      <c r="AB5" t="n">
        <v>67.70249876677525</v>
      </c>
      <c r="AC5" t="n">
        <v>61.24106730554269</v>
      </c>
      <c r="AD5" t="n">
        <v>49481.30083750233</v>
      </c>
      <c r="AE5" t="n">
        <v>67702.49876677524</v>
      </c>
      <c r="AF5" t="n">
        <v>1.305554209649929e-05</v>
      </c>
      <c r="AG5" t="n">
        <v>0.5316666666666666</v>
      </c>
      <c r="AH5" t="n">
        <v>61241.06730554269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8.055099999999999</v>
      </c>
      <c r="E6" t="n">
        <v>12.41</v>
      </c>
      <c r="F6" t="n">
        <v>9.52</v>
      </c>
      <c r="G6" t="n">
        <v>19.03</v>
      </c>
      <c r="H6" t="n">
        <v>0.28</v>
      </c>
      <c r="I6" t="n">
        <v>30</v>
      </c>
      <c r="J6" t="n">
        <v>125.95</v>
      </c>
      <c r="K6" t="n">
        <v>45</v>
      </c>
      <c r="L6" t="n">
        <v>2</v>
      </c>
      <c r="M6" t="n">
        <v>28</v>
      </c>
      <c r="N6" t="n">
        <v>18.95</v>
      </c>
      <c r="O6" t="n">
        <v>15767.7</v>
      </c>
      <c r="P6" t="n">
        <v>80.29000000000001</v>
      </c>
      <c r="Q6" t="n">
        <v>1325.91</v>
      </c>
      <c r="R6" t="n">
        <v>56.24</v>
      </c>
      <c r="S6" t="n">
        <v>30.42</v>
      </c>
      <c r="T6" t="n">
        <v>12975.42</v>
      </c>
      <c r="U6" t="n">
        <v>0.54</v>
      </c>
      <c r="V6" t="n">
        <v>0.91</v>
      </c>
      <c r="W6" t="n">
        <v>0.13</v>
      </c>
      <c r="X6" t="n">
        <v>0.79</v>
      </c>
      <c r="Y6" t="n">
        <v>1</v>
      </c>
      <c r="Z6" t="n">
        <v>10</v>
      </c>
      <c r="AA6" t="n">
        <v>46.30753673230124</v>
      </c>
      <c r="AB6" t="n">
        <v>63.36001470145084</v>
      </c>
      <c r="AC6" t="n">
        <v>57.3130238246968</v>
      </c>
      <c r="AD6" t="n">
        <v>46307.53673230124</v>
      </c>
      <c r="AE6" t="n">
        <v>63360.01470145084</v>
      </c>
      <c r="AF6" t="n">
        <v>1.342263965149224e-05</v>
      </c>
      <c r="AG6" t="n">
        <v>0.5170833333333333</v>
      </c>
      <c r="AH6" t="n">
        <v>57313.0238246968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8.094799999999999</v>
      </c>
      <c r="E7" t="n">
        <v>12.35</v>
      </c>
      <c r="F7" t="n">
        <v>9.56</v>
      </c>
      <c r="G7" t="n">
        <v>22.05</v>
      </c>
      <c r="H7" t="n">
        <v>0.31</v>
      </c>
      <c r="I7" t="n">
        <v>26</v>
      </c>
      <c r="J7" t="n">
        <v>126.28</v>
      </c>
      <c r="K7" t="n">
        <v>45</v>
      </c>
      <c r="L7" t="n">
        <v>2.25</v>
      </c>
      <c r="M7" t="n">
        <v>23</v>
      </c>
      <c r="N7" t="n">
        <v>19.03</v>
      </c>
      <c r="O7" t="n">
        <v>15808.34</v>
      </c>
      <c r="P7" t="n">
        <v>77.66</v>
      </c>
      <c r="Q7" t="n">
        <v>1325.82</v>
      </c>
      <c r="R7" t="n">
        <v>58.82</v>
      </c>
      <c r="S7" t="n">
        <v>30.42</v>
      </c>
      <c r="T7" t="n">
        <v>14286.94</v>
      </c>
      <c r="U7" t="n">
        <v>0.52</v>
      </c>
      <c r="V7" t="n">
        <v>0.9</v>
      </c>
      <c r="W7" t="n">
        <v>0.11</v>
      </c>
      <c r="X7" t="n">
        <v>0.84</v>
      </c>
      <c r="Y7" t="n">
        <v>1</v>
      </c>
      <c r="Z7" t="n">
        <v>10</v>
      </c>
      <c r="AA7" t="n">
        <v>45.36810579179454</v>
      </c>
      <c r="AB7" t="n">
        <v>62.07464384388216</v>
      </c>
      <c r="AC7" t="n">
        <v>56.15032695774475</v>
      </c>
      <c r="AD7" t="n">
        <v>45368.10579179454</v>
      </c>
      <c r="AE7" t="n">
        <v>62074.64384388216</v>
      </c>
      <c r="AF7" t="n">
        <v>1.348879386362669e-05</v>
      </c>
      <c r="AG7" t="n">
        <v>0.5145833333333333</v>
      </c>
      <c r="AH7" t="n">
        <v>56150.32695774475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8.2134</v>
      </c>
      <c r="E8" t="n">
        <v>12.18</v>
      </c>
      <c r="F8" t="n">
        <v>9.43</v>
      </c>
      <c r="G8" t="n">
        <v>23.57</v>
      </c>
      <c r="H8" t="n">
        <v>0.35</v>
      </c>
      <c r="I8" t="n">
        <v>24</v>
      </c>
      <c r="J8" t="n">
        <v>126.61</v>
      </c>
      <c r="K8" t="n">
        <v>45</v>
      </c>
      <c r="L8" t="n">
        <v>2.5</v>
      </c>
      <c r="M8" t="n">
        <v>2</v>
      </c>
      <c r="N8" t="n">
        <v>19.11</v>
      </c>
      <c r="O8" t="n">
        <v>15849</v>
      </c>
      <c r="P8" t="n">
        <v>74.73</v>
      </c>
      <c r="Q8" t="n">
        <v>1325.91</v>
      </c>
      <c r="R8" t="n">
        <v>52.99</v>
      </c>
      <c r="S8" t="n">
        <v>30.42</v>
      </c>
      <c r="T8" t="n">
        <v>11379.72</v>
      </c>
      <c r="U8" t="n">
        <v>0.57</v>
      </c>
      <c r="V8" t="n">
        <v>0.92</v>
      </c>
      <c r="W8" t="n">
        <v>0.14</v>
      </c>
      <c r="X8" t="n">
        <v>0.71</v>
      </c>
      <c r="Y8" t="n">
        <v>1</v>
      </c>
      <c r="Z8" t="n">
        <v>10</v>
      </c>
      <c r="AA8" t="n">
        <v>43.65148193791485</v>
      </c>
      <c r="AB8" t="n">
        <v>59.7258833549056</v>
      </c>
      <c r="AC8" t="n">
        <v>54.02572887332931</v>
      </c>
      <c r="AD8" t="n">
        <v>43651.48193791485</v>
      </c>
      <c r="AE8" t="n">
        <v>59725.88335490561</v>
      </c>
      <c r="AF8" t="n">
        <v>1.368642332355481e-05</v>
      </c>
      <c r="AG8" t="n">
        <v>0.5075</v>
      </c>
      <c r="AH8" t="n">
        <v>54025.72887332931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8.221399999999999</v>
      </c>
      <c r="E9" t="n">
        <v>12.16</v>
      </c>
      <c r="F9" t="n">
        <v>9.42</v>
      </c>
      <c r="G9" t="n">
        <v>23.54</v>
      </c>
      <c r="H9" t="n">
        <v>0.38</v>
      </c>
      <c r="I9" t="n">
        <v>24</v>
      </c>
      <c r="J9" t="n">
        <v>126.94</v>
      </c>
      <c r="K9" t="n">
        <v>45</v>
      </c>
      <c r="L9" t="n">
        <v>2.75</v>
      </c>
      <c r="M9" t="n">
        <v>0</v>
      </c>
      <c r="N9" t="n">
        <v>19.19</v>
      </c>
      <c r="O9" t="n">
        <v>15889.69</v>
      </c>
      <c r="P9" t="n">
        <v>74.61</v>
      </c>
      <c r="Q9" t="n">
        <v>1325.97</v>
      </c>
      <c r="R9" t="n">
        <v>52.42</v>
      </c>
      <c r="S9" t="n">
        <v>30.42</v>
      </c>
      <c r="T9" t="n">
        <v>11097.31</v>
      </c>
      <c r="U9" t="n">
        <v>0.58</v>
      </c>
      <c r="V9" t="n">
        <v>0.92</v>
      </c>
      <c r="W9" t="n">
        <v>0.15</v>
      </c>
      <c r="X9" t="n">
        <v>0.7</v>
      </c>
      <c r="Y9" t="n">
        <v>1</v>
      </c>
      <c r="Z9" t="n">
        <v>10</v>
      </c>
      <c r="AA9" t="n">
        <v>43.55482549697212</v>
      </c>
      <c r="AB9" t="n">
        <v>59.59363374822661</v>
      </c>
      <c r="AC9" t="n">
        <v>53.90610098349823</v>
      </c>
      <c r="AD9" t="n">
        <v>43554.82549697212</v>
      </c>
      <c r="AE9" t="n">
        <v>59593.63374822661</v>
      </c>
      <c r="AF9" t="n">
        <v>1.369975414715873e-05</v>
      </c>
      <c r="AG9" t="n">
        <v>0.5066666666666667</v>
      </c>
      <c r="AH9" t="n">
        <v>53906.10098349823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3.9922</v>
      </c>
      <c r="E2" t="n">
        <v>25.05</v>
      </c>
      <c r="F2" t="n">
        <v>13.75</v>
      </c>
      <c r="G2" t="n">
        <v>4.94</v>
      </c>
      <c r="H2" t="n">
        <v>0.07000000000000001</v>
      </c>
      <c r="I2" t="n">
        <v>167</v>
      </c>
      <c r="J2" t="n">
        <v>263.32</v>
      </c>
      <c r="K2" t="n">
        <v>59.89</v>
      </c>
      <c r="L2" t="n">
        <v>1</v>
      </c>
      <c r="M2" t="n">
        <v>165</v>
      </c>
      <c r="N2" t="n">
        <v>67.43000000000001</v>
      </c>
      <c r="O2" t="n">
        <v>32710.1</v>
      </c>
      <c r="P2" t="n">
        <v>228.52</v>
      </c>
      <c r="Q2" t="n">
        <v>1326.25</v>
      </c>
      <c r="R2" t="n">
        <v>195.56</v>
      </c>
      <c r="S2" t="n">
        <v>30.42</v>
      </c>
      <c r="T2" t="n">
        <v>81950.11</v>
      </c>
      <c r="U2" t="n">
        <v>0.16</v>
      </c>
      <c r="V2" t="n">
        <v>0.63</v>
      </c>
      <c r="W2" t="n">
        <v>0.35</v>
      </c>
      <c r="X2" t="n">
        <v>5.03</v>
      </c>
      <c r="Y2" t="n">
        <v>1</v>
      </c>
      <c r="Z2" t="n">
        <v>10</v>
      </c>
      <c r="AA2" t="n">
        <v>215.5355445279343</v>
      </c>
      <c r="AB2" t="n">
        <v>294.9052407801133</v>
      </c>
      <c r="AC2" t="n">
        <v>266.7598985022512</v>
      </c>
      <c r="AD2" t="n">
        <v>215535.5445279343</v>
      </c>
      <c r="AE2" t="n">
        <v>294905.2407801133</v>
      </c>
      <c r="AF2" t="n">
        <v>4.796452229456991e-06</v>
      </c>
      <c r="AG2" t="n">
        <v>1.04375</v>
      </c>
      <c r="AH2" t="n">
        <v>266759.8985022512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4.7556</v>
      </c>
      <c r="E3" t="n">
        <v>21.03</v>
      </c>
      <c r="F3" t="n">
        <v>12.21</v>
      </c>
      <c r="G3" t="n">
        <v>6.21</v>
      </c>
      <c r="H3" t="n">
        <v>0.08</v>
      </c>
      <c r="I3" t="n">
        <v>118</v>
      </c>
      <c r="J3" t="n">
        <v>263.79</v>
      </c>
      <c r="K3" t="n">
        <v>59.89</v>
      </c>
      <c r="L3" t="n">
        <v>1.25</v>
      </c>
      <c r="M3" t="n">
        <v>116</v>
      </c>
      <c r="N3" t="n">
        <v>67.65000000000001</v>
      </c>
      <c r="O3" t="n">
        <v>32767.75</v>
      </c>
      <c r="P3" t="n">
        <v>201.45</v>
      </c>
      <c r="Q3" t="n">
        <v>1326.08</v>
      </c>
      <c r="R3" t="n">
        <v>144.59</v>
      </c>
      <c r="S3" t="n">
        <v>30.42</v>
      </c>
      <c r="T3" t="n">
        <v>56710.73</v>
      </c>
      <c r="U3" t="n">
        <v>0.21</v>
      </c>
      <c r="V3" t="n">
        <v>0.71</v>
      </c>
      <c r="W3" t="n">
        <v>0.27</v>
      </c>
      <c r="X3" t="n">
        <v>3.49</v>
      </c>
      <c r="Y3" t="n">
        <v>1</v>
      </c>
      <c r="Z3" t="n">
        <v>10</v>
      </c>
      <c r="AA3" t="n">
        <v>161.0852393037401</v>
      </c>
      <c r="AB3" t="n">
        <v>220.4039309944788</v>
      </c>
      <c r="AC3" t="n">
        <v>199.368889159289</v>
      </c>
      <c r="AD3" t="n">
        <v>161085.2393037401</v>
      </c>
      <c r="AE3" t="n">
        <v>220403.9309944788</v>
      </c>
      <c r="AF3" t="n">
        <v>5.713643660739859e-06</v>
      </c>
      <c r="AG3" t="n">
        <v>0.8762500000000001</v>
      </c>
      <c r="AH3" t="n">
        <v>199368.889159289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5.3132</v>
      </c>
      <c r="E4" t="n">
        <v>18.82</v>
      </c>
      <c r="F4" t="n">
        <v>11.37</v>
      </c>
      <c r="G4" t="n">
        <v>7.5</v>
      </c>
      <c r="H4" t="n">
        <v>0.1</v>
      </c>
      <c r="I4" t="n">
        <v>91</v>
      </c>
      <c r="J4" t="n">
        <v>264.25</v>
      </c>
      <c r="K4" t="n">
        <v>59.89</v>
      </c>
      <c r="L4" t="n">
        <v>1.5</v>
      </c>
      <c r="M4" t="n">
        <v>89</v>
      </c>
      <c r="N4" t="n">
        <v>67.87</v>
      </c>
      <c r="O4" t="n">
        <v>32825.49</v>
      </c>
      <c r="P4" t="n">
        <v>186.23</v>
      </c>
      <c r="Q4" t="n">
        <v>1326.27</v>
      </c>
      <c r="R4" t="n">
        <v>117.05</v>
      </c>
      <c r="S4" t="n">
        <v>30.42</v>
      </c>
      <c r="T4" t="n">
        <v>43073.18</v>
      </c>
      <c r="U4" t="n">
        <v>0.26</v>
      </c>
      <c r="V4" t="n">
        <v>0.76</v>
      </c>
      <c r="W4" t="n">
        <v>0.23</v>
      </c>
      <c r="X4" t="n">
        <v>2.64</v>
      </c>
      <c r="Y4" t="n">
        <v>1</v>
      </c>
      <c r="Z4" t="n">
        <v>10</v>
      </c>
      <c r="AA4" t="n">
        <v>134.3501423448554</v>
      </c>
      <c r="AB4" t="n">
        <v>183.823791866116</v>
      </c>
      <c r="AC4" t="n">
        <v>166.2799071687778</v>
      </c>
      <c r="AD4" t="n">
        <v>134350.1423448554</v>
      </c>
      <c r="AE4" t="n">
        <v>183823.7918661161</v>
      </c>
      <c r="AF4" t="n">
        <v>6.383575468551396e-06</v>
      </c>
      <c r="AG4" t="n">
        <v>0.7841666666666667</v>
      </c>
      <c r="AH4" t="n">
        <v>166279.9071687778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5.7308</v>
      </c>
      <c r="E5" t="n">
        <v>17.45</v>
      </c>
      <c r="F5" t="n">
        <v>10.86</v>
      </c>
      <c r="G5" t="n">
        <v>8.800000000000001</v>
      </c>
      <c r="H5" t="n">
        <v>0.12</v>
      </c>
      <c r="I5" t="n">
        <v>74</v>
      </c>
      <c r="J5" t="n">
        <v>264.72</v>
      </c>
      <c r="K5" t="n">
        <v>59.89</v>
      </c>
      <c r="L5" t="n">
        <v>1.75</v>
      </c>
      <c r="M5" t="n">
        <v>72</v>
      </c>
      <c r="N5" t="n">
        <v>68.09</v>
      </c>
      <c r="O5" t="n">
        <v>32883.31</v>
      </c>
      <c r="P5" t="n">
        <v>176.66</v>
      </c>
      <c r="Q5" t="n">
        <v>1325.94</v>
      </c>
      <c r="R5" t="n">
        <v>100.63</v>
      </c>
      <c r="S5" t="n">
        <v>30.42</v>
      </c>
      <c r="T5" t="n">
        <v>34948.95</v>
      </c>
      <c r="U5" t="n">
        <v>0.3</v>
      </c>
      <c r="V5" t="n">
        <v>0.8</v>
      </c>
      <c r="W5" t="n">
        <v>0.19</v>
      </c>
      <c r="X5" t="n">
        <v>2.13</v>
      </c>
      <c r="Y5" t="n">
        <v>1</v>
      </c>
      <c r="Z5" t="n">
        <v>10</v>
      </c>
      <c r="AA5" t="n">
        <v>118.9040067623433</v>
      </c>
      <c r="AB5" t="n">
        <v>162.689707726725</v>
      </c>
      <c r="AC5" t="n">
        <v>147.1628303577701</v>
      </c>
      <c r="AD5" t="n">
        <v>118904.0067623433</v>
      </c>
      <c r="AE5" t="n">
        <v>162689.707726725</v>
      </c>
      <c r="AF5" t="n">
        <v>6.885303450872232e-06</v>
      </c>
      <c r="AG5" t="n">
        <v>0.7270833333333333</v>
      </c>
      <c r="AH5" t="n">
        <v>147162.8303577701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6.0352</v>
      </c>
      <c r="E6" t="n">
        <v>16.57</v>
      </c>
      <c r="F6" t="n">
        <v>10.53</v>
      </c>
      <c r="G6" t="n">
        <v>10.03</v>
      </c>
      <c r="H6" t="n">
        <v>0.13</v>
      </c>
      <c r="I6" t="n">
        <v>63</v>
      </c>
      <c r="J6" t="n">
        <v>265.19</v>
      </c>
      <c r="K6" t="n">
        <v>59.89</v>
      </c>
      <c r="L6" t="n">
        <v>2</v>
      </c>
      <c r="M6" t="n">
        <v>61</v>
      </c>
      <c r="N6" t="n">
        <v>68.31</v>
      </c>
      <c r="O6" t="n">
        <v>32941.21</v>
      </c>
      <c r="P6" t="n">
        <v>170.28</v>
      </c>
      <c r="Q6" t="n">
        <v>1326.19</v>
      </c>
      <c r="R6" t="n">
        <v>89.62</v>
      </c>
      <c r="S6" t="n">
        <v>30.42</v>
      </c>
      <c r="T6" t="n">
        <v>29499.66</v>
      </c>
      <c r="U6" t="n">
        <v>0.34</v>
      </c>
      <c r="V6" t="n">
        <v>0.82</v>
      </c>
      <c r="W6" t="n">
        <v>0.19</v>
      </c>
      <c r="X6" t="n">
        <v>1.81</v>
      </c>
      <c r="Y6" t="n">
        <v>1</v>
      </c>
      <c r="Z6" t="n">
        <v>10</v>
      </c>
      <c r="AA6" t="n">
        <v>109.3621220465584</v>
      </c>
      <c r="AB6" t="n">
        <v>149.6340801003507</v>
      </c>
      <c r="AC6" t="n">
        <v>135.3532135083644</v>
      </c>
      <c r="AD6" t="n">
        <v>109362.1220465584</v>
      </c>
      <c r="AE6" t="n">
        <v>149634.0801003507</v>
      </c>
      <c r="AF6" t="n">
        <v>7.25102662572487e-06</v>
      </c>
      <c r="AG6" t="n">
        <v>0.6904166666666667</v>
      </c>
      <c r="AH6" t="n">
        <v>135353.2135083644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6.3098</v>
      </c>
      <c r="E7" t="n">
        <v>15.85</v>
      </c>
      <c r="F7" t="n">
        <v>10.27</v>
      </c>
      <c r="G7" t="n">
        <v>11.41</v>
      </c>
      <c r="H7" t="n">
        <v>0.15</v>
      </c>
      <c r="I7" t="n">
        <v>54</v>
      </c>
      <c r="J7" t="n">
        <v>265.66</v>
      </c>
      <c r="K7" t="n">
        <v>59.89</v>
      </c>
      <c r="L7" t="n">
        <v>2.25</v>
      </c>
      <c r="M7" t="n">
        <v>52</v>
      </c>
      <c r="N7" t="n">
        <v>68.53</v>
      </c>
      <c r="O7" t="n">
        <v>32999.19</v>
      </c>
      <c r="P7" t="n">
        <v>164.73</v>
      </c>
      <c r="Q7" t="n">
        <v>1325.86</v>
      </c>
      <c r="R7" t="n">
        <v>81.08</v>
      </c>
      <c r="S7" t="n">
        <v>30.42</v>
      </c>
      <c r="T7" t="n">
        <v>25274.26</v>
      </c>
      <c r="U7" t="n">
        <v>0.38</v>
      </c>
      <c r="V7" t="n">
        <v>0.84</v>
      </c>
      <c r="W7" t="n">
        <v>0.17</v>
      </c>
      <c r="X7" t="n">
        <v>1.54</v>
      </c>
      <c r="Y7" t="n">
        <v>1</v>
      </c>
      <c r="Z7" t="n">
        <v>10</v>
      </c>
      <c r="AA7" t="n">
        <v>101.7372223900333</v>
      </c>
      <c r="AB7" t="n">
        <v>139.2013560034664</v>
      </c>
      <c r="AC7" t="n">
        <v>125.9161739568632</v>
      </c>
      <c r="AD7" t="n">
        <v>101737.2223900333</v>
      </c>
      <c r="AE7" t="n">
        <v>139201.3560034664</v>
      </c>
      <c r="AF7" t="n">
        <v>7.580946414865918e-06</v>
      </c>
      <c r="AG7" t="n">
        <v>0.6604166666666667</v>
      </c>
      <c r="AH7" t="n">
        <v>125916.1739568632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6.5444</v>
      </c>
      <c r="E8" t="n">
        <v>15.28</v>
      </c>
      <c r="F8" t="n">
        <v>10.05</v>
      </c>
      <c r="G8" t="n">
        <v>12.83</v>
      </c>
      <c r="H8" t="n">
        <v>0.17</v>
      </c>
      <c r="I8" t="n">
        <v>47</v>
      </c>
      <c r="J8" t="n">
        <v>266.13</v>
      </c>
      <c r="K8" t="n">
        <v>59.89</v>
      </c>
      <c r="L8" t="n">
        <v>2.5</v>
      </c>
      <c r="M8" t="n">
        <v>45</v>
      </c>
      <c r="N8" t="n">
        <v>68.75</v>
      </c>
      <c r="O8" t="n">
        <v>33057.26</v>
      </c>
      <c r="P8" t="n">
        <v>160.12</v>
      </c>
      <c r="Q8" t="n">
        <v>1325.89</v>
      </c>
      <c r="R8" t="n">
        <v>74.04000000000001</v>
      </c>
      <c r="S8" t="n">
        <v>30.42</v>
      </c>
      <c r="T8" t="n">
        <v>21791.57</v>
      </c>
      <c r="U8" t="n">
        <v>0.41</v>
      </c>
      <c r="V8" t="n">
        <v>0.86</v>
      </c>
      <c r="W8" t="n">
        <v>0.16</v>
      </c>
      <c r="X8" t="n">
        <v>1.33</v>
      </c>
      <c r="Y8" t="n">
        <v>1</v>
      </c>
      <c r="Z8" t="n">
        <v>10</v>
      </c>
      <c r="AA8" t="n">
        <v>95.78355197827318</v>
      </c>
      <c r="AB8" t="n">
        <v>131.0552814886992</v>
      </c>
      <c r="AC8" t="n">
        <v>118.5475493606954</v>
      </c>
      <c r="AD8" t="n">
        <v>95783.55197827319</v>
      </c>
      <c r="AE8" t="n">
        <v>131055.2814886992</v>
      </c>
      <c r="AF8" t="n">
        <v>7.86280796815248e-06</v>
      </c>
      <c r="AG8" t="n">
        <v>0.6366666666666666</v>
      </c>
      <c r="AH8" t="n">
        <v>118547.5493606954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6.7209</v>
      </c>
      <c r="E9" t="n">
        <v>14.88</v>
      </c>
      <c r="F9" t="n">
        <v>9.9</v>
      </c>
      <c r="G9" t="n">
        <v>14.15</v>
      </c>
      <c r="H9" t="n">
        <v>0.18</v>
      </c>
      <c r="I9" t="n">
        <v>42</v>
      </c>
      <c r="J9" t="n">
        <v>266.6</v>
      </c>
      <c r="K9" t="n">
        <v>59.89</v>
      </c>
      <c r="L9" t="n">
        <v>2.75</v>
      </c>
      <c r="M9" t="n">
        <v>40</v>
      </c>
      <c r="N9" t="n">
        <v>68.97</v>
      </c>
      <c r="O9" t="n">
        <v>33115.41</v>
      </c>
      <c r="P9" t="n">
        <v>156.5</v>
      </c>
      <c r="Q9" t="n">
        <v>1326.26</v>
      </c>
      <c r="R9" t="n">
        <v>68.93000000000001</v>
      </c>
      <c r="S9" t="n">
        <v>30.42</v>
      </c>
      <c r="T9" t="n">
        <v>19260.66</v>
      </c>
      <c r="U9" t="n">
        <v>0.44</v>
      </c>
      <c r="V9" t="n">
        <v>0.87</v>
      </c>
      <c r="W9" t="n">
        <v>0.15</v>
      </c>
      <c r="X9" t="n">
        <v>1.18</v>
      </c>
      <c r="Y9" t="n">
        <v>1</v>
      </c>
      <c r="Z9" t="n">
        <v>10</v>
      </c>
      <c r="AA9" t="n">
        <v>91.56879675910999</v>
      </c>
      <c r="AB9" t="n">
        <v>125.2884674559658</v>
      </c>
      <c r="AC9" t="n">
        <v>113.3311119654699</v>
      </c>
      <c r="AD9" t="n">
        <v>91568.79675910999</v>
      </c>
      <c r="AE9" t="n">
        <v>125288.4674559658</v>
      </c>
      <c r="AF9" t="n">
        <v>8.0748649338604e-06</v>
      </c>
      <c r="AG9" t="n">
        <v>0.62</v>
      </c>
      <c r="AH9" t="n">
        <v>113331.1119654699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6.8777</v>
      </c>
      <c r="E10" t="n">
        <v>14.54</v>
      </c>
      <c r="F10" t="n">
        <v>9.77</v>
      </c>
      <c r="G10" t="n">
        <v>15.42</v>
      </c>
      <c r="H10" t="n">
        <v>0.2</v>
      </c>
      <c r="I10" t="n">
        <v>38</v>
      </c>
      <c r="J10" t="n">
        <v>267.08</v>
      </c>
      <c r="K10" t="n">
        <v>59.89</v>
      </c>
      <c r="L10" t="n">
        <v>3</v>
      </c>
      <c r="M10" t="n">
        <v>36</v>
      </c>
      <c r="N10" t="n">
        <v>69.19</v>
      </c>
      <c r="O10" t="n">
        <v>33173.65</v>
      </c>
      <c r="P10" t="n">
        <v>153.21</v>
      </c>
      <c r="Q10" t="n">
        <v>1325.81</v>
      </c>
      <c r="R10" t="n">
        <v>64.72</v>
      </c>
      <c r="S10" t="n">
        <v>30.42</v>
      </c>
      <c r="T10" t="n">
        <v>17174.58</v>
      </c>
      <c r="U10" t="n">
        <v>0.47</v>
      </c>
      <c r="V10" t="n">
        <v>0.89</v>
      </c>
      <c r="W10" t="n">
        <v>0.14</v>
      </c>
      <c r="X10" t="n">
        <v>1.04</v>
      </c>
      <c r="Y10" t="n">
        <v>1</v>
      </c>
      <c r="Z10" t="n">
        <v>10</v>
      </c>
      <c r="AA10" t="n">
        <v>87.98814559883488</v>
      </c>
      <c r="AB10" t="n">
        <v>120.3892625712995</v>
      </c>
      <c r="AC10" t="n">
        <v>108.8994803189173</v>
      </c>
      <c r="AD10" t="n">
        <v>87988.14559883488</v>
      </c>
      <c r="AE10" t="n">
        <v>120389.2625712995</v>
      </c>
      <c r="AF10" t="n">
        <v>8.263253218409986e-06</v>
      </c>
      <c r="AG10" t="n">
        <v>0.6058333333333333</v>
      </c>
      <c r="AH10" t="n">
        <v>108899.4803189173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6.9931</v>
      </c>
      <c r="E11" t="n">
        <v>14.3</v>
      </c>
      <c r="F11" t="n">
        <v>9.68</v>
      </c>
      <c r="G11" t="n">
        <v>16.59</v>
      </c>
      <c r="H11" t="n">
        <v>0.22</v>
      </c>
      <c r="I11" t="n">
        <v>35</v>
      </c>
      <c r="J11" t="n">
        <v>267.55</v>
      </c>
      <c r="K11" t="n">
        <v>59.89</v>
      </c>
      <c r="L11" t="n">
        <v>3.25</v>
      </c>
      <c r="M11" t="n">
        <v>33</v>
      </c>
      <c r="N11" t="n">
        <v>69.41</v>
      </c>
      <c r="O11" t="n">
        <v>33231.97</v>
      </c>
      <c r="P11" t="n">
        <v>150.82</v>
      </c>
      <c r="Q11" t="n">
        <v>1325.84</v>
      </c>
      <c r="R11" t="n">
        <v>61.73</v>
      </c>
      <c r="S11" t="n">
        <v>30.42</v>
      </c>
      <c r="T11" t="n">
        <v>15695.83</v>
      </c>
      <c r="U11" t="n">
        <v>0.49</v>
      </c>
      <c r="V11" t="n">
        <v>0.89</v>
      </c>
      <c r="W11" t="n">
        <v>0.14</v>
      </c>
      <c r="X11" t="n">
        <v>0.96</v>
      </c>
      <c r="Y11" t="n">
        <v>1</v>
      </c>
      <c r="Z11" t="n">
        <v>10</v>
      </c>
      <c r="AA11" t="n">
        <v>85.48197821569039</v>
      </c>
      <c r="AB11" t="n">
        <v>116.9602137933812</v>
      </c>
      <c r="AC11" t="n">
        <v>105.7976951436623</v>
      </c>
      <c r="AD11" t="n">
        <v>85481.9782156904</v>
      </c>
      <c r="AE11" t="n">
        <v>116960.2137933812</v>
      </c>
      <c r="AF11" t="n">
        <v>8.401901228850179e-06</v>
      </c>
      <c r="AG11" t="n">
        <v>0.5958333333333333</v>
      </c>
      <c r="AH11" t="n">
        <v>105797.6951436623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7.1156</v>
      </c>
      <c r="E12" t="n">
        <v>14.05</v>
      </c>
      <c r="F12" t="n">
        <v>9.58</v>
      </c>
      <c r="G12" t="n">
        <v>17.97</v>
      </c>
      <c r="H12" t="n">
        <v>0.23</v>
      </c>
      <c r="I12" t="n">
        <v>32</v>
      </c>
      <c r="J12" t="n">
        <v>268.02</v>
      </c>
      <c r="K12" t="n">
        <v>59.89</v>
      </c>
      <c r="L12" t="n">
        <v>3.5</v>
      </c>
      <c r="M12" t="n">
        <v>30</v>
      </c>
      <c r="N12" t="n">
        <v>69.64</v>
      </c>
      <c r="O12" t="n">
        <v>33290.38</v>
      </c>
      <c r="P12" t="n">
        <v>148.2</v>
      </c>
      <c r="Q12" t="n">
        <v>1325.9</v>
      </c>
      <c r="R12" t="n">
        <v>58.63</v>
      </c>
      <c r="S12" t="n">
        <v>30.42</v>
      </c>
      <c r="T12" t="n">
        <v>14158.68</v>
      </c>
      <c r="U12" t="n">
        <v>0.52</v>
      </c>
      <c r="V12" t="n">
        <v>0.9</v>
      </c>
      <c r="W12" t="n">
        <v>0.13</v>
      </c>
      <c r="X12" t="n">
        <v>0.86</v>
      </c>
      <c r="Y12" t="n">
        <v>1</v>
      </c>
      <c r="Z12" t="n">
        <v>10</v>
      </c>
      <c r="AA12" t="n">
        <v>82.86887555872893</v>
      </c>
      <c r="AB12" t="n">
        <v>113.3848514561753</v>
      </c>
      <c r="AC12" t="n">
        <v>102.5635603698656</v>
      </c>
      <c r="AD12" t="n">
        <v>82868.87555872893</v>
      </c>
      <c r="AE12" t="n">
        <v>113384.8514561753</v>
      </c>
      <c r="AF12" t="n">
        <v>8.549079576154542e-06</v>
      </c>
      <c r="AG12" t="n">
        <v>0.5854166666666667</v>
      </c>
      <c r="AH12" t="n">
        <v>102563.5603698656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7.2525</v>
      </c>
      <c r="E13" t="n">
        <v>13.79</v>
      </c>
      <c r="F13" t="n">
        <v>9.470000000000001</v>
      </c>
      <c r="G13" t="n">
        <v>19.59</v>
      </c>
      <c r="H13" t="n">
        <v>0.25</v>
      </c>
      <c r="I13" t="n">
        <v>29</v>
      </c>
      <c r="J13" t="n">
        <v>268.5</v>
      </c>
      <c r="K13" t="n">
        <v>59.89</v>
      </c>
      <c r="L13" t="n">
        <v>3.75</v>
      </c>
      <c r="M13" t="n">
        <v>27</v>
      </c>
      <c r="N13" t="n">
        <v>69.86</v>
      </c>
      <c r="O13" t="n">
        <v>33348.87</v>
      </c>
      <c r="P13" t="n">
        <v>145.35</v>
      </c>
      <c r="Q13" t="n">
        <v>1325.89</v>
      </c>
      <c r="R13" t="n">
        <v>54.71</v>
      </c>
      <c r="S13" t="n">
        <v>30.42</v>
      </c>
      <c r="T13" t="n">
        <v>12216.61</v>
      </c>
      <c r="U13" t="n">
        <v>0.5600000000000001</v>
      </c>
      <c r="V13" t="n">
        <v>0.91</v>
      </c>
      <c r="W13" t="n">
        <v>0.13</v>
      </c>
      <c r="X13" t="n">
        <v>0.75</v>
      </c>
      <c r="Y13" t="n">
        <v>1</v>
      </c>
      <c r="Z13" t="n">
        <v>10</v>
      </c>
      <c r="AA13" t="n">
        <v>80.08752290065786</v>
      </c>
      <c r="AB13" t="n">
        <v>109.5792820447851</v>
      </c>
      <c r="AC13" t="n">
        <v>99.12118916194711</v>
      </c>
      <c r="AD13" t="n">
        <v>80087.52290065786</v>
      </c>
      <c r="AE13" t="n">
        <v>109579.2820447851</v>
      </c>
      <c r="AF13" t="n">
        <v>8.713558888366521e-06</v>
      </c>
      <c r="AG13" t="n">
        <v>0.5745833333333333</v>
      </c>
      <c r="AH13" t="n">
        <v>99121.18916194711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7.3864</v>
      </c>
      <c r="E14" t="n">
        <v>13.54</v>
      </c>
      <c r="F14" t="n">
        <v>9.32</v>
      </c>
      <c r="G14" t="n">
        <v>20.71</v>
      </c>
      <c r="H14" t="n">
        <v>0.26</v>
      </c>
      <c r="I14" t="n">
        <v>27</v>
      </c>
      <c r="J14" t="n">
        <v>268.97</v>
      </c>
      <c r="K14" t="n">
        <v>59.89</v>
      </c>
      <c r="L14" t="n">
        <v>4</v>
      </c>
      <c r="M14" t="n">
        <v>25</v>
      </c>
      <c r="N14" t="n">
        <v>70.09</v>
      </c>
      <c r="O14" t="n">
        <v>33407.45</v>
      </c>
      <c r="P14" t="n">
        <v>141.56</v>
      </c>
      <c r="Q14" t="n">
        <v>1325.86</v>
      </c>
      <c r="R14" t="n">
        <v>50.08</v>
      </c>
      <c r="S14" t="n">
        <v>30.42</v>
      </c>
      <c r="T14" t="n">
        <v>9908.66</v>
      </c>
      <c r="U14" t="n">
        <v>0.61</v>
      </c>
      <c r="V14" t="n">
        <v>0.93</v>
      </c>
      <c r="W14" t="n">
        <v>0.11</v>
      </c>
      <c r="X14" t="n">
        <v>0.6</v>
      </c>
      <c r="Y14" t="n">
        <v>1</v>
      </c>
      <c r="Z14" t="n">
        <v>10</v>
      </c>
      <c r="AA14" t="n">
        <v>77.02712742035612</v>
      </c>
      <c r="AB14" t="n">
        <v>105.3919139335187</v>
      </c>
      <c r="AC14" t="n">
        <v>95.33345758621057</v>
      </c>
      <c r="AD14" t="n">
        <v>77027.12742035612</v>
      </c>
      <c r="AE14" t="n">
        <v>105391.9139335187</v>
      </c>
      <c r="AF14" t="n">
        <v>8.874433832889414e-06</v>
      </c>
      <c r="AG14" t="n">
        <v>0.5641666666666666</v>
      </c>
      <c r="AH14" t="n">
        <v>95333.45758621057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7.2487</v>
      </c>
      <c r="E15" t="n">
        <v>13.8</v>
      </c>
      <c r="F15" t="n">
        <v>9.630000000000001</v>
      </c>
      <c r="G15" t="n">
        <v>22.22</v>
      </c>
      <c r="H15" t="n">
        <v>0.28</v>
      </c>
      <c r="I15" t="n">
        <v>26</v>
      </c>
      <c r="J15" t="n">
        <v>269.45</v>
      </c>
      <c r="K15" t="n">
        <v>59.89</v>
      </c>
      <c r="L15" t="n">
        <v>4.25</v>
      </c>
      <c r="M15" t="n">
        <v>24</v>
      </c>
      <c r="N15" t="n">
        <v>70.31</v>
      </c>
      <c r="O15" t="n">
        <v>33466.11</v>
      </c>
      <c r="P15" t="n">
        <v>145.87</v>
      </c>
      <c r="Q15" t="n">
        <v>1326.18</v>
      </c>
      <c r="R15" t="n">
        <v>61.02</v>
      </c>
      <c r="S15" t="n">
        <v>30.42</v>
      </c>
      <c r="T15" t="n">
        <v>15383.09</v>
      </c>
      <c r="U15" t="n">
        <v>0.5</v>
      </c>
      <c r="V15" t="n">
        <v>0.9</v>
      </c>
      <c r="W15" t="n">
        <v>0.12</v>
      </c>
      <c r="X15" t="n">
        <v>0.91</v>
      </c>
      <c r="Y15" t="n">
        <v>1</v>
      </c>
      <c r="Z15" t="n">
        <v>10</v>
      </c>
      <c r="AA15" t="n">
        <v>80.72422679120119</v>
      </c>
      <c r="AB15" t="n">
        <v>110.4504483972192</v>
      </c>
      <c r="AC15" t="n">
        <v>99.90921262039485</v>
      </c>
      <c r="AD15" t="n">
        <v>80724.22679120119</v>
      </c>
      <c r="AE15" t="n">
        <v>110450.4483972192</v>
      </c>
      <c r="AF15" t="n">
        <v>8.708993355960346e-06</v>
      </c>
      <c r="AG15" t="n">
        <v>0.5750000000000001</v>
      </c>
      <c r="AH15" t="n">
        <v>99909.21262039486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7.415</v>
      </c>
      <c r="E16" t="n">
        <v>13.49</v>
      </c>
      <c r="F16" t="n">
        <v>9.42</v>
      </c>
      <c r="G16" t="n">
        <v>23.55</v>
      </c>
      <c r="H16" t="n">
        <v>0.3</v>
      </c>
      <c r="I16" t="n">
        <v>24</v>
      </c>
      <c r="J16" t="n">
        <v>269.92</v>
      </c>
      <c r="K16" t="n">
        <v>59.89</v>
      </c>
      <c r="L16" t="n">
        <v>4.5</v>
      </c>
      <c r="M16" t="n">
        <v>22</v>
      </c>
      <c r="N16" t="n">
        <v>70.54000000000001</v>
      </c>
      <c r="O16" t="n">
        <v>33524.86</v>
      </c>
      <c r="P16" t="n">
        <v>141.42</v>
      </c>
      <c r="Q16" t="n">
        <v>1325.89</v>
      </c>
      <c r="R16" t="n">
        <v>53.61</v>
      </c>
      <c r="S16" t="n">
        <v>30.42</v>
      </c>
      <c r="T16" t="n">
        <v>11690.5</v>
      </c>
      <c r="U16" t="n">
        <v>0.57</v>
      </c>
      <c r="V16" t="n">
        <v>0.92</v>
      </c>
      <c r="W16" t="n">
        <v>0.12</v>
      </c>
      <c r="X16" t="n">
        <v>0.7</v>
      </c>
      <c r="Y16" t="n">
        <v>1</v>
      </c>
      <c r="Z16" t="n">
        <v>10</v>
      </c>
      <c r="AA16" t="n">
        <v>76.94641809493928</v>
      </c>
      <c r="AB16" t="n">
        <v>105.2814838738393</v>
      </c>
      <c r="AC16" t="n">
        <v>95.23356681643732</v>
      </c>
      <c r="AD16" t="n">
        <v>76946.41809493928</v>
      </c>
      <c r="AE16" t="n">
        <v>105281.4838738393</v>
      </c>
      <c r="AF16" t="n">
        <v>8.908795471525371e-06</v>
      </c>
      <c r="AG16" t="n">
        <v>0.5620833333333334</v>
      </c>
      <c r="AH16" t="n">
        <v>95233.56681643732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7.5185</v>
      </c>
      <c r="E17" t="n">
        <v>13.3</v>
      </c>
      <c r="F17" t="n">
        <v>9.34</v>
      </c>
      <c r="G17" t="n">
        <v>25.46</v>
      </c>
      <c r="H17" t="n">
        <v>0.31</v>
      </c>
      <c r="I17" t="n">
        <v>22</v>
      </c>
      <c r="J17" t="n">
        <v>270.4</v>
      </c>
      <c r="K17" t="n">
        <v>59.89</v>
      </c>
      <c r="L17" t="n">
        <v>4.75</v>
      </c>
      <c r="M17" t="n">
        <v>20</v>
      </c>
      <c r="N17" t="n">
        <v>70.76000000000001</v>
      </c>
      <c r="O17" t="n">
        <v>33583.7</v>
      </c>
      <c r="P17" t="n">
        <v>138.69</v>
      </c>
      <c r="Q17" t="n">
        <v>1325.94</v>
      </c>
      <c r="R17" t="n">
        <v>50.66</v>
      </c>
      <c r="S17" t="n">
        <v>30.42</v>
      </c>
      <c r="T17" t="n">
        <v>10227.4</v>
      </c>
      <c r="U17" t="n">
        <v>0.6</v>
      </c>
      <c r="V17" t="n">
        <v>0.93</v>
      </c>
      <c r="W17" t="n">
        <v>0.12</v>
      </c>
      <c r="X17" t="n">
        <v>0.61</v>
      </c>
      <c r="Y17" t="n">
        <v>1</v>
      </c>
      <c r="Z17" t="n">
        <v>10</v>
      </c>
      <c r="AA17" t="n">
        <v>74.81918281504151</v>
      </c>
      <c r="AB17" t="n">
        <v>102.3709067168874</v>
      </c>
      <c r="AC17" t="n">
        <v>92.60077105832336</v>
      </c>
      <c r="AD17" t="n">
        <v>74819.18281504151</v>
      </c>
      <c r="AE17" t="n">
        <v>102370.9067168874</v>
      </c>
      <c r="AF17" t="n">
        <v>9.033146156798854e-06</v>
      </c>
      <c r="AG17" t="n">
        <v>0.5541666666666667</v>
      </c>
      <c r="AH17" t="n">
        <v>92600.77105832336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7.5653</v>
      </c>
      <c r="E18" t="n">
        <v>13.22</v>
      </c>
      <c r="F18" t="n">
        <v>9.300000000000001</v>
      </c>
      <c r="G18" t="n">
        <v>26.58</v>
      </c>
      <c r="H18" t="n">
        <v>0.33</v>
      </c>
      <c r="I18" t="n">
        <v>21</v>
      </c>
      <c r="J18" t="n">
        <v>270.88</v>
      </c>
      <c r="K18" t="n">
        <v>59.89</v>
      </c>
      <c r="L18" t="n">
        <v>5</v>
      </c>
      <c r="M18" t="n">
        <v>19</v>
      </c>
      <c r="N18" t="n">
        <v>70.98999999999999</v>
      </c>
      <c r="O18" t="n">
        <v>33642.62</v>
      </c>
      <c r="P18" t="n">
        <v>136.84</v>
      </c>
      <c r="Q18" t="n">
        <v>1325.97</v>
      </c>
      <c r="R18" t="n">
        <v>49.54</v>
      </c>
      <c r="S18" t="n">
        <v>30.42</v>
      </c>
      <c r="T18" t="n">
        <v>9672.450000000001</v>
      </c>
      <c r="U18" t="n">
        <v>0.61</v>
      </c>
      <c r="V18" t="n">
        <v>0.93</v>
      </c>
      <c r="W18" t="n">
        <v>0.12</v>
      </c>
      <c r="X18" t="n">
        <v>0.58</v>
      </c>
      <c r="Y18" t="n">
        <v>1</v>
      </c>
      <c r="Z18" t="n">
        <v>10</v>
      </c>
      <c r="AA18" t="n">
        <v>73.67170228977066</v>
      </c>
      <c r="AB18" t="n">
        <v>100.8008732389447</v>
      </c>
      <c r="AC18" t="n">
        <v>91.18057937195915</v>
      </c>
      <c r="AD18" t="n">
        <v>73671.70228977066</v>
      </c>
      <c r="AE18" t="n">
        <v>100800.8732389447</v>
      </c>
      <c r="AF18" t="n">
        <v>9.089374292748602e-06</v>
      </c>
      <c r="AG18" t="n">
        <v>0.5508333333333334</v>
      </c>
      <c r="AH18" t="n">
        <v>91180.57937195916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7.6058</v>
      </c>
      <c r="E19" t="n">
        <v>13.15</v>
      </c>
      <c r="F19" t="n">
        <v>9.279999999999999</v>
      </c>
      <c r="G19" t="n">
        <v>27.85</v>
      </c>
      <c r="H19" t="n">
        <v>0.34</v>
      </c>
      <c r="I19" t="n">
        <v>20</v>
      </c>
      <c r="J19" t="n">
        <v>271.36</v>
      </c>
      <c r="K19" t="n">
        <v>59.89</v>
      </c>
      <c r="L19" t="n">
        <v>5.25</v>
      </c>
      <c r="M19" t="n">
        <v>18</v>
      </c>
      <c r="N19" t="n">
        <v>71.22</v>
      </c>
      <c r="O19" t="n">
        <v>33701.64</v>
      </c>
      <c r="P19" t="n">
        <v>135.41</v>
      </c>
      <c r="Q19" t="n">
        <v>1325.83</v>
      </c>
      <c r="R19" t="n">
        <v>49.01</v>
      </c>
      <c r="S19" t="n">
        <v>30.42</v>
      </c>
      <c r="T19" t="n">
        <v>9411.620000000001</v>
      </c>
      <c r="U19" t="n">
        <v>0.62</v>
      </c>
      <c r="V19" t="n">
        <v>0.93</v>
      </c>
      <c r="W19" t="n">
        <v>0.11</v>
      </c>
      <c r="X19" t="n">
        <v>0.5600000000000001</v>
      </c>
      <c r="Y19" t="n">
        <v>1</v>
      </c>
      <c r="Z19" t="n">
        <v>10</v>
      </c>
      <c r="AA19" t="n">
        <v>72.78043202373357</v>
      </c>
      <c r="AB19" t="n">
        <v>99.58139794088426</v>
      </c>
      <c r="AC19" t="n">
        <v>90.07748908480089</v>
      </c>
      <c r="AD19" t="n">
        <v>72780.43202373356</v>
      </c>
      <c r="AE19" t="n">
        <v>99581.39794088426</v>
      </c>
      <c r="AF19" t="n">
        <v>9.13803325655127e-06</v>
      </c>
      <c r="AG19" t="n">
        <v>0.5479166666666667</v>
      </c>
      <c r="AH19" t="n">
        <v>90077.48908480089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7.6588</v>
      </c>
      <c r="E20" t="n">
        <v>13.06</v>
      </c>
      <c r="F20" t="n">
        <v>9.24</v>
      </c>
      <c r="G20" t="n">
        <v>29.19</v>
      </c>
      <c r="H20" t="n">
        <v>0.36</v>
      </c>
      <c r="I20" t="n">
        <v>19</v>
      </c>
      <c r="J20" t="n">
        <v>271.84</v>
      </c>
      <c r="K20" t="n">
        <v>59.89</v>
      </c>
      <c r="L20" t="n">
        <v>5.5</v>
      </c>
      <c r="M20" t="n">
        <v>17</v>
      </c>
      <c r="N20" t="n">
        <v>71.45</v>
      </c>
      <c r="O20" t="n">
        <v>33760.74</v>
      </c>
      <c r="P20" t="n">
        <v>133.69</v>
      </c>
      <c r="Q20" t="n">
        <v>1325.91</v>
      </c>
      <c r="R20" t="n">
        <v>47.64</v>
      </c>
      <c r="S20" t="n">
        <v>30.42</v>
      </c>
      <c r="T20" t="n">
        <v>8731.110000000001</v>
      </c>
      <c r="U20" t="n">
        <v>0.64</v>
      </c>
      <c r="V20" t="n">
        <v>0.9399999999999999</v>
      </c>
      <c r="W20" t="n">
        <v>0.11</v>
      </c>
      <c r="X20" t="n">
        <v>0.52</v>
      </c>
      <c r="Y20" t="n">
        <v>1</v>
      </c>
      <c r="Z20" t="n">
        <v>10</v>
      </c>
      <c r="AA20" t="n">
        <v>71.64191092398391</v>
      </c>
      <c r="AB20" t="n">
        <v>98.02362314420157</v>
      </c>
      <c r="AC20" t="n">
        <v>88.66838612836243</v>
      </c>
      <c r="AD20" t="n">
        <v>71641.91092398392</v>
      </c>
      <c r="AE20" t="n">
        <v>98023.62314420157</v>
      </c>
      <c r="AF20" t="n">
        <v>9.201710419058464e-06</v>
      </c>
      <c r="AG20" t="n">
        <v>0.5441666666666667</v>
      </c>
      <c r="AH20" t="n">
        <v>88668.38612836243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7.701</v>
      </c>
      <c r="E21" t="n">
        <v>12.99</v>
      </c>
      <c r="F21" t="n">
        <v>9.220000000000001</v>
      </c>
      <c r="G21" t="n">
        <v>30.74</v>
      </c>
      <c r="H21" t="n">
        <v>0.38</v>
      </c>
      <c r="I21" t="n">
        <v>18</v>
      </c>
      <c r="J21" t="n">
        <v>272.32</v>
      </c>
      <c r="K21" t="n">
        <v>59.89</v>
      </c>
      <c r="L21" t="n">
        <v>5.75</v>
      </c>
      <c r="M21" t="n">
        <v>16</v>
      </c>
      <c r="N21" t="n">
        <v>71.68000000000001</v>
      </c>
      <c r="O21" t="n">
        <v>33820.05</v>
      </c>
      <c r="P21" t="n">
        <v>132.09</v>
      </c>
      <c r="Q21" t="n">
        <v>1325.84</v>
      </c>
      <c r="R21" t="n">
        <v>47.03</v>
      </c>
      <c r="S21" t="n">
        <v>30.42</v>
      </c>
      <c r="T21" t="n">
        <v>8428.85</v>
      </c>
      <c r="U21" t="n">
        <v>0.65</v>
      </c>
      <c r="V21" t="n">
        <v>0.9399999999999999</v>
      </c>
      <c r="W21" t="n">
        <v>0.11</v>
      </c>
      <c r="X21" t="n">
        <v>0.5</v>
      </c>
      <c r="Y21" t="n">
        <v>1</v>
      </c>
      <c r="Z21" t="n">
        <v>10</v>
      </c>
      <c r="AA21" t="n">
        <v>70.70384601459679</v>
      </c>
      <c r="AB21" t="n">
        <v>96.74012135067574</v>
      </c>
      <c r="AC21" t="n">
        <v>87.50737994460422</v>
      </c>
      <c r="AD21" t="n">
        <v>70703.8460145968</v>
      </c>
      <c r="AE21" t="n">
        <v>96740.12135067573</v>
      </c>
      <c r="AF21" t="n">
        <v>9.252411857884947e-06</v>
      </c>
      <c r="AG21" t="n">
        <v>0.54125</v>
      </c>
      <c r="AH21" t="n">
        <v>87507.37994460422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7.7576</v>
      </c>
      <c r="E22" t="n">
        <v>12.89</v>
      </c>
      <c r="F22" t="n">
        <v>9.18</v>
      </c>
      <c r="G22" t="n">
        <v>32.39</v>
      </c>
      <c r="H22" t="n">
        <v>0.39</v>
      </c>
      <c r="I22" t="n">
        <v>17</v>
      </c>
      <c r="J22" t="n">
        <v>272.8</v>
      </c>
      <c r="K22" t="n">
        <v>59.89</v>
      </c>
      <c r="L22" t="n">
        <v>6</v>
      </c>
      <c r="M22" t="n">
        <v>15</v>
      </c>
      <c r="N22" t="n">
        <v>71.91</v>
      </c>
      <c r="O22" t="n">
        <v>33879.33</v>
      </c>
      <c r="P22" t="n">
        <v>130.29</v>
      </c>
      <c r="Q22" t="n">
        <v>1325.87</v>
      </c>
      <c r="R22" t="n">
        <v>45.49</v>
      </c>
      <c r="S22" t="n">
        <v>30.42</v>
      </c>
      <c r="T22" t="n">
        <v>7663.18</v>
      </c>
      <c r="U22" t="n">
        <v>0.67</v>
      </c>
      <c r="V22" t="n">
        <v>0.9399999999999999</v>
      </c>
      <c r="W22" t="n">
        <v>0.11</v>
      </c>
      <c r="X22" t="n">
        <v>0.46</v>
      </c>
      <c r="Y22" t="n">
        <v>1</v>
      </c>
      <c r="Z22" t="n">
        <v>10</v>
      </c>
      <c r="AA22" t="n">
        <v>69.53420847336162</v>
      </c>
      <c r="AB22" t="n">
        <v>95.13977166599206</v>
      </c>
      <c r="AC22" t="n">
        <v>86.05976538772134</v>
      </c>
      <c r="AD22" t="n">
        <v>69534.20847336162</v>
      </c>
      <c r="AE22" t="n">
        <v>95139.77166599206</v>
      </c>
      <c r="AF22" t="n">
        <v>9.320414261619046e-06</v>
      </c>
      <c r="AG22" t="n">
        <v>0.5370833333333334</v>
      </c>
      <c r="AH22" t="n">
        <v>86059.76538772135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7.81</v>
      </c>
      <c r="E23" t="n">
        <v>12.8</v>
      </c>
      <c r="F23" t="n">
        <v>9.140000000000001</v>
      </c>
      <c r="G23" t="n">
        <v>34.28</v>
      </c>
      <c r="H23" t="n">
        <v>0.41</v>
      </c>
      <c r="I23" t="n">
        <v>16</v>
      </c>
      <c r="J23" t="n">
        <v>273.28</v>
      </c>
      <c r="K23" t="n">
        <v>59.89</v>
      </c>
      <c r="L23" t="n">
        <v>6.25</v>
      </c>
      <c r="M23" t="n">
        <v>14</v>
      </c>
      <c r="N23" t="n">
        <v>72.14</v>
      </c>
      <c r="O23" t="n">
        <v>33938.7</v>
      </c>
      <c r="P23" t="n">
        <v>128.45</v>
      </c>
      <c r="Q23" t="n">
        <v>1325.79</v>
      </c>
      <c r="R23" t="n">
        <v>44.32</v>
      </c>
      <c r="S23" t="n">
        <v>30.42</v>
      </c>
      <c r="T23" t="n">
        <v>7084.48</v>
      </c>
      <c r="U23" t="n">
        <v>0.6899999999999999</v>
      </c>
      <c r="V23" t="n">
        <v>0.95</v>
      </c>
      <c r="W23" t="n">
        <v>0.11</v>
      </c>
      <c r="X23" t="n">
        <v>0.42</v>
      </c>
      <c r="Y23" t="n">
        <v>1</v>
      </c>
      <c r="Z23" t="n">
        <v>10</v>
      </c>
      <c r="AA23" t="n">
        <v>68.40601033851473</v>
      </c>
      <c r="AB23" t="n">
        <v>93.59612120530637</v>
      </c>
      <c r="AC23" t="n">
        <v>84.663438760476</v>
      </c>
      <c r="AD23" t="n">
        <v>68406.01033851474</v>
      </c>
      <c r="AE23" t="n">
        <v>93596.12120530638</v>
      </c>
      <c r="AF23" t="n">
        <v>9.383370550588421e-06</v>
      </c>
      <c r="AG23" t="n">
        <v>0.5333333333333333</v>
      </c>
      <c r="AH23" t="n">
        <v>84663.438760476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7.858</v>
      </c>
      <c r="E24" t="n">
        <v>12.73</v>
      </c>
      <c r="F24" t="n">
        <v>9.109999999999999</v>
      </c>
      <c r="G24" t="n">
        <v>36.46</v>
      </c>
      <c r="H24" t="n">
        <v>0.42</v>
      </c>
      <c r="I24" t="n">
        <v>15</v>
      </c>
      <c r="J24" t="n">
        <v>273.76</v>
      </c>
      <c r="K24" t="n">
        <v>59.89</v>
      </c>
      <c r="L24" t="n">
        <v>6.5</v>
      </c>
      <c r="M24" t="n">
        <v>13</v>
      </c>
      <c r="N24" t="n">
        <v>72.37</v>
      </c>
      <c r="O24" t="n">
        <v>33998.16</v>
      </c>
      <c r="P24" t="n">
        <v>126.18</v>
      </c>
      <c r="Q24" t="n">
        <v>1325.91</v>
      </c>
      <c r="R24" t="n">
        <v>43.37</v>
      </c>
      <c r="S24" t="n">
        <v>30.42</v>
      </c>
      <c r="T24" t="n">
        <v>6614.89</v>
      </c>
      <c r="U24" t="n">
        <v>0.7</v>
      </c>
      <c r="V24" t="n">
        <v>0.95</v>
      </c>
      <c r="W24" t="n">
        <v>0.11</v>
      </c>
      <c r="X24" t="n">
        <v>0.39</v>
      </c>
      <c r="Y24" t="n">
        <v>1</v>
      </c>
      <c r="Z24" t="n">
        <v>10</v>
      </c>
      <c r="AA24" t="n">
        <v>67.22662284012198</v>
      </c>
      <c r="AB24" t="n">
        <v>91.98243119910191</v>
      </c>
      <c r="AC24" t="n">
        <v>83.20375706363502</v>
      </c>
      <c r="AD24" t="n">
        <v>67226.62284012197</v>
      </c>
      <c r="AE24" t="n">
        <v>91982.43119910191</v>
      </c>
      <c r="AF24" t="n">
        <v>9.441040433613805e-06</v>
      </c>
      <c r="AG24" t="n">
        <v>0.5304166666666666</v>
      </c>
      <c r="AH24" t="n">
        <v>83203.75706363503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7.887</v>
      </c>
      <c r="E25" t="n">
        <v>12.68</v>
      </c>
      <c r="F25" t="n">
        <v>9.07</v>
      </c>
      <c r="G25" t="n">
        <v>36.27</v>
      </c>
      <c r="H25" t="n">
        <v>0.44</v>
      </c>
      <c r="I25" t="n">
        <v>15</v>
      </c>
      <c r="J25" t="n">
        <v>274.24</v>
      </c>
      <c r="K25" t="n">
        <v>59.89</v>
      </c>
      <c r="L25" t="n">
        <v>6.75</v>
      </c>
      <c r="M25" t="n">
        <v>13</v>
      </c>
      <c r="N25" t="n">
        <v>72.61</v>
      </c>
      <c r="O25" t="n">
        <v>34057.71</v>
      </c>
      <c r="P25" t="n">
        <v>123.41</v>
      </c>
      <c r="Q25" t="n">
        <v>1325.79</v>
      </c>
      <c r="R25" t="n">
        <v>41.68</v>
      </c>
      <c r="S25" t="n">
        <v>30.42</v>
      </c>
      <c r="T25" t="n">
        <v>5771.03</v>
      </c>
      <c r="U25" t="n">
        <v>0.73</v>
      </c>
      <c r="V25" t="n">
        <v>0.95</v>
      </c>
      <c r="W25" t="n">
        <v>0.11</v>
      </c>
      <c r="X25" t="n">
        <v>0.35</v>
      </c>
      <c r="Y25" t="n">
        <v>1</v>
      </c>
      <c r="Z25" t="n">
        <v>10</v>
      </c>
      <c r="AA25" t="n">
        <v>66.03596514479335</v>
      </c>
      <c r="AB25" t="n">
        <v>90.35332081224385</v>
      </c>
      <c r="AC25" t="n">
        <v>81.7301266856274</v>
      </c>
      <c r="AD25" t="n">
        <v>66035.96514479336</v>
      </c>
      <c r="AE25" t="n">
        <v>90353.32081224385</v>
      </c>
      <c r="AF25" t="n">
        <v>9.475882654608308e-06</v>
      </c>
      <c r="AG25" t="n">
        <v>0.5283333333333333</v>
      </c>
      <c r="AH25" t="n">
        <v>81730.1266856274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7.9309</v>
      </c>
      <c r="E26" t="n">
        <v>12.61</v>
      </c>
      <c r="F26" t="n">
        <v>9.050000000000001</v>
      </c>
      <c r="G26" t="n">
        <v>38.78</v>
      </c>
      <c r="H26" t="n">
        <v>0.45</v>
      </c>
      <c r="I26" t="n">
        <v>14</v>
      </c>
      <c r="J26" t="n">
        <v>274.73</v>
      </c>
      <c r="K26" t="n">
        <v>59.89</v>
      </c>
      <c r="L26" t="n">
        <v>7</v>
      </c>
      <c r="M26" t="n">
        <v>12</v>
      </c>
      <c r="N26" t="n">
        <v>72.84</v>
      </c>
      <c r="O26" t="n">
        <v>34117.35</v>
      </c>
      <c r="P26" t="n">
        <v>122.45</v>
      </c>
      <c r="Q26" t="n">
        <v>1325.79</v>
      </c>
      <c r="R26" t="n">
        <v>41.45</v>
      </c>
      <c r="S26" t="n">
        <v>30.42</v>
      </c>
      <c r="T26" t="n">
        <v>5658.88</v>
      </c>
      <c r="U26" t="n">
        <v>0.73</v>
      </c>
      <c r="V26" t="n">
        <v>0.96</v>
      </c>
      <c r="W26" t="n">
        <v>0.09</v>
      </c>
      <c r="X26" t="n">
        <v>0.33</v>
      </c>
      <c r="Y26" t="n">
        <v>1</v>
      </c>
      <c r="Z26" t="n">
        <v>10</v>
      </c>
      <c r="AA26" t="n">
        <v>65.33562753003223</v>
      </c>
      <c r="AB26" t="n">
        <v>89.39508799101321</v>
      </c>
      <c r="AC26" t="n">
        <v>80.86334625996648</v>
      </c>
      <c r="AD26" t="n">
        <v>65335.62753003223</v>
      </c>
      <c r="AE26" t="n">
        <v>89395.08799101321</v>
      </c>
      <c r="AF26" t="n">
        <v>9.528626568458607e-06</v>
      </c>
      <c r="AG26" t="n">
        <v>0.5254166666666666</v>
      </c>
      <c r="AH26" t="n">
        <v>80863.34625996648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7.9482</v>
      </c>
      <c r="E27" t="n">
        <v>12.58</v>
      </c>
      <c r="F27" t="n">
        <v>9.07</v>
      </c>
      <c r="G27" t="n">
        <v>41.87</v>
      </c>
      <c r="H27" t="n">
        <v>0.47</v>
      </c>
      <c r="I27" t="n">
        <v>13</v>
      </c>
      <c r="J27" t="n">
        <v>275.21</v>
      </c>
      <c r="K27" t="n">
        <v>59.89</v>
      </c>
      <c r="L27" t="n">
        <v>7.25</v>
      </c>
      <c r="M27" t="n">
        <v>11</v>
      </c>
      <c r="N27" t="n">
        <v>73.08</v>
      </c>
      <c r="O27" t="n">
        <v>34177.09</v>
      </c>
      <c r="P27" t="n">
        <v>120.94</v>
      </c>
      <c r="Q27" t="n">
        <v>1325.79</v>
      </c>
      <c r="R27" t="n">
        <v>42.06</v>
      </c>
      <c r="S27" t="n">
        <v>30.42</v>
      </c>
      <c r="T27" t="n">
        <v>5972.1</v>
      </c>
      <c r="U27" t="n">
        <v>0.72</v>
      </c>
      <c r="V27" t="n">
        <v>0.95</v>
      </c>
      <c r="W27" t="n">
        <v>0.1</v>
      </c>
      <c r="X27" t="n">
        <v>0.35</v>
      </c>
      <c r="Y27" t="n">
        <v>1</v>
      </c>
      <c r="Z27" t="n">
        <v>10</v>
      </c>
      <c r="AA27" t="n">
        <v>64.78316329301545</v>
      </c>
      <c r="AB27" t="n">
        <v>88.63918204892524</v>
      </c>
      <c r="AC27" t="n">
        <v>80.17958292007049</v>
      </c>
      <c r="AD27" t="n">
        <v>64783.16329301544</v>
      </c>
      <c r="AE27" t="n">
        <v>88639.18204892524</v>
      </c>
      <c r="AF27" t="n">
        <v>9.549411755465671e-06</v>
      </c>
      <c r="AG27" t="n">
        <v>0.5241666666666667</v>
      </c>
      <c r="AH27" t="n">
        <v>80179.58292007049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7.9467</v>
      </c>
      <c r="E28" t="n">
        <v>12.58</v>
      </c>
      <c r="F28" t="n">
        <v>9.07</v>
      </c>
      <c r="G28" t="n">
        <v>41.88</v>
      </c>
      <c r="H28" t="n">
        <v>0.48</v>
      </c>
      <c r="I28" t="n">
        <v>13</v>
      </c>
      <c r="J28" t="n">
        <v>275.7</v>
      </c>
      <c r="K28" t="n">
        <v>59.89</v>
      </c>
      <c r="L28" t="n">
        <v>7.5</v>
      </c>
      <c r="M28" t="n">
        <v>11</v>
      </c>
      <c r="N28" t="n">
        <v>73.31</v>
      </c>
      <c r="O28" t="n">
        <v>34236.91</v>
      </c>
      <c r="P28" t="n">
        <v>121.14</v>
      </c>
      <c r="Q28" t="n">
        <v>1325.85</v>
      </c>
      <c r="R28" t="n">
        <v>42.14</v>
      </c>
      <c r="S28" t="n">
        <v>30.42</v>
      </c>
      <c r="T28" t="n">
        <v>6008.55</v>
      </c>
      <c r="U28" t="n">
        <v>0.72</v>
      </c>
      <c r="V28" t="n">
        <v>0.95</v>
      </c>
      <c r="W28" t="n">
        <v>0.1</v>
      </c>
      <c r="X28" t="n">
        <v>0.35</v>
      </c>
      <c r="Y28" t="n">
        <v>1</v>
      </c>
      <c r="Z28" t="n">
        <v>10</v>
      </c>
      <c r="AA28" t="n">
        <v>64.8550865540083</v>
      </c>
      <c r="AB28" t="n">
        <v>88.73759062764593</v>
      </c>
      <c r="AC28" t="n">
        <v>80.26859952215543</v>
      </c>
      <c r="AD28" t="n">
        <v>64855.08655400829</v>
      </c>
      <c r="AE28" t="n">
        <v>88737.59062764593</v>
      </c>
      <c r="AF28" t="n">
        <v>9.547609571621128e-06</v>
      </c>
      <c r="AG28" t="n">
        <v>0.5241666666666667</v>
      </c>
      <c r="AH28" t="n">
        <v>80268.59952215543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8.0084</v>
      </c>
      <c r="E29" t="n">
        <v>12.49</v>
      </c>
      <c r="F29" t="n">
        <v>9.029999999999999</v>
      </c>
      <c r="G29" t="n">
        <v>45.14</v>
      </c>
      <c r="H29" t="n">
        <v>0.5</v>
      </c>
      <c r="I29" t="n">
        <v>12</v>
      </c>
      <c r="J29" t="n">
        <v>276.18</v>
      </c>
      <c r="K29" t="n">
        <v>59.89</v>
      </c>
      <c r="L29" t="n">
        <v>7.75</v>
      </c>
      <c r="M29" t="n">
        <v>10</v>
      </c>
      <c r="N29" t="n">
        <v>73.55</v>
      </c>
      <c r="O29" t="n">
        <v>34296.82</v>
      </c>
      <c r="P29" t="n">
        <v>117.57</v>
      </c>
      <c r="Q29" t="n">
        <v>1325.88</v>
      </c>
      <c r="R29" t="n">
        <v>40.53</v>
      </c>
      <c r="S29" t="n">
        <v>30.42</v>
      </c>
      <c r="T29" t="n">
        <v>5208.27</v>
      </c>
      <c r="U29" t="n">
        <v>0.75</v>
      </c>
      <c r="V29" t="n">
        <v>0.96</v>
      </c>
      <c r="W29" t="n">
        <v>0.1</v>
      </c>
      <c r="X29" t="n">
        <v>0.31</v>
      </c>
      <c r="Y29" t="n">
        <v>1</v>
      </c>
      <c r="Z29" t="n">
        <v>10</v>
      </c>
      <c r="AA29" t="n">
        <v>63.19314839744841</v>
      </c>
      <c r="AB29" t="n">
        <v>86.46365352230499</v>
      </c>
      <c r="AC29" t="n">
        <v>78.21168378265676</v>
      </c>
      <c r="AD29" t="n">
        <v>63193.14839744841</v>
      </c>
      <c r="AE29" t="n">
        <v>86463.653522305</v>
      </c>
      <c r="AF29" t="n">
        <v>9.621739400426672e-06</v>
      </c>
      <c r="AG29" t="n">
        <v>0.5204166666666666</v>
      </c>
      <c r="AH29" t="n">
        <v>78211.68378265676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8.0014</v>
      </c>
      <c r="E30" t="n">
        <v>12.5</v>
      </c>
      <c r="F30" t="n">
        <v>9.039999999999999</v>
      </c>
      <c r="G30" t="n">
        <v>45.19</v>
      </c>
      <c r="H30" t="n">
        <v>0.51</v>
      </c>
      <c r="I30" t="n">
        <v>12</v>
      </c>
      <c r="J30" t="n">
        <v>276.67</v>
      </c>
      <c r="K30" t="n">
        <v>59.89</v>
      </c>
      <c r="L30" t="n">
        <v>8</v>
      </c>
      <c r="M30" t="n">
        <v>9</v>
      </c>
      <c r="N30" t="n">
        <v>73.78</v>
      </c>
      <c r="O30" t="n">
        <v>34356.83</v>
      </c>
      <c r="P30" t="n">
        <v>116.85</v>
      </c>
      <c r="Q30" t="n">
        <v>1325.82</v>
      </c>
      <c r="R30" t="n">
        <v>40.88</v>
      </c>
      <c r="S30" t="n">
        <v>30.42</v>
      </c>
      <c r="T30" t="n">
        <v>5385.4</v>
      </c>
      <c r="U30" t="n">
        <v>0.74</v>
      </c>
      <c r="V30" t="n">
        <v>0.96</v>
      </c>
      <c r="W30" t="n">
        <v>0.1</v>
      </c>
      <c r="X30" t="n">
        <v>0.32</v>
      </c>
      <c r="Y30" t="n">
        <v>1</v>
      </c>
      <c r="Z30" t="n">
        <v>10</v>
      </c>
      <c r="AA30" t="n">
        <v>63.05329038851139</v>
      </c>
      <c r="AB30" t="n">
        <v>86.2722936243776</v>
      </c>
      <c r="AC30" t="n">
        <v>78.03858700481216</v>
      </c>
      <c r="AD30" t="n">
        <v>63053.29038851139</v>
      </c>
      <c r="AE30" t="n">
        <v>86272.29362437759</v>
      </c>
      <c r="AF30" t="n">
        <v>9.613329209152139e-06</v>
      </c>
      <c r="AG30" t="n">
        <v>0.5208333333333334</v>
      </c>
      <c r="AH30" t="n">
        <v>78038.58700481216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8.050800000000001</v>
      </c>
      <c r="E31" t="n">
        <v>12.42</v>
      </c>
      <c r="F31" t="n">
        <v>9.01</v>
      </c>
      <c r="G31" t="n">
        <v>49.16</v>
      </c>
      <c r="H31" t="n">
        <v>0.53</v>
      </c>
      <c r="I31" t="n">
        <v>11</v>
      </c>
      <c r="J31" t="n">
        <v>277.16</v>
      </c>
      <c r="K31" t="n">
        <v>59.89</v>
      </c>
      <c r="L31" t="n">
        <v>8.25</v>
      </c>
      <c r="M31" t="n">
        <v>6</v>
      </c>
      <c r="N31" t="n">
        <v>74.02</v>
      </c>
      <c r="O31" t="n">
        <v>34416.93</v>
      </c>
      <c r="P31" t="n">
        <v>114.54</v>
      </c>
      <c r="Q31" t="n">
        <v>1325.82</v>
      </c>
      <c r="R31" t="n">
        <v>39.96</v>
      </c>
      <c r="S31" t="n">
        <v>30.42</v>
      </c>
      <c r="T31" t="n">
        <v>4931.63</v>
      </c>
      <c r="U31" t="n">
        <v>0.76</v>
      </c>
      <c r="V31" t="n">
        <v>0.96</v>
      </c>
      <c r="W31" t="n">
        <v>0.1</v>
      </c>
      <c r="X31" t="n">
        <v>0.29</v>
      </c>
      <c r="Y31" t="n">
        <v>1</v>
      </c>
      <c r="Z31" t="n">
        <v>10</v>
      </c>
      <c r="AA31" t="n">
        <v>61.90663244286542</v>
      </c>
      <c r="AB31" t="n">
        <v>84.70338563616727</v>
      </c>
      <c r="AC31" t="n">
        <v>76.61941339301993</v>
      </c>
      <c r="AD31" t="n">
        <v>61906.63244286542</v>
      </c>
      <c r="AE31" t="n">
        <v>84703.38563616727</v>
      </c>
      <c r="AF31" t="n">
        <v>9.672681130432428e-06</v>
      </c>
      <c r="AG31" t="n">
        <v>0.5175</v>
      </c>
      <c r="AH31" t="n">
        <v>76619.41339301993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8.055999999999999</v>
      </c>
      <c r="E32" t="n">
        <v>12.41</v>
      </c>
      <c r="F32" t="n">
        <v>9</v>
      </c>
      <c r="G32" t="n">
        <v>49.11</v>
      </c>
      <c r="H32" t="n">
        <v>0.55</v>
      </c>
      <c r="I32" t="n">
        <v>11</v>
      </c>
      <c r="J32" t="n">
        <v>277.65</v>
      </c>
      <c r="K32" t="n">
        <v>59.89</v>
      </c>
      <c r="L32" t="n">
        <v>8.5</v>
      </c>
      <c r="M32" t="n">
        <v>1</v>
      </c>
      <c r="N32" t="n">
        <v>74.26000000000001</v>
      </c>
      <c r="O32" t="n">
        <v>34477.13</v>
      </c>
      <c r="P32" t="n">
        <v>114.16</v>
      </c>
      <c r="Q32" t="n">
        <v>1325.83</v>
      </c>
      <c r="R32" t="n">
        <v>39.43</v>
      </c>
      <c r="S32" t="n">
        <v>30.42</v>
      </c>
      <c r="T32" t="n">
        <v>4662.93</v>
      </c>
      <c r="U32" t="n">
        <v>0.77</v>
      </c>
      <c r="V32" t="n">
        <v>0.96</v>
      </c>
      <c r="W32" t="n">
        <v>0.11</v>
      </c>
      <c r="X32" t="n">
        <v>0.28</v>
      </c>
      <c r="Y32" t="n">
        <v>1</v>
      </c>
      <c r="Z32" t="n">
        <v>10</v>
      </c>
      <c r="AA32" t="n">
        <v>61.72880911280252</v>
      </c>
      <c r="AB32" t="n">
        <v>84.46007991096367</v>
      </c>
      <c r="AC32" t="n">
        <v>76.39932842474795</v>
      </c>
      <c r="AD32" t="n">
        <v>61728.80911280253</v>
      </c>
      <c r="AE32" t="n">
        <v>84460.07991096367</v>
      </c>
      <c r="AF32" t="n">
        <v>9.67892870109351e-06</v>
      </c>
      <c r="AG32" t="n">
        <v>0.5170833333333333</v>
      </c>
      <c r="AH32" t="n">
        <v>76399.32842474795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8.054399999999999</v>
      </c>
      <c r="E33" t="n">
        <v>12.42</v>
      </c>
      <c r="F33" t="n">
        <v>9.01</v>
      </c>
      <c r="G33" t="n">
        <v>49.13</v>
      </c>
      <c r="H33" t="n">
        <v>0.5600000000000001</v>
      </c>
      <c r="I33" t="n">
        <v>11</v>
      </c>
      <c r="J33" t="n">
        <v>278.13</v>
      </c>
      <c r="K33" t="n">
        <v>59.89</v>
      </c>
      <c r="L33" t="n">
        <v>8.75</v>
      </c>
      <c r="M33" t="n">
        <v>0</v>
      </c>
      <c r="N33" t="n">
        <v>74.5</v>
      </c>
      <c r="O33" t="n">
        <v>34537.41</v>
      </c>
      <c r="P33" t="n">
        <v>114.26</v>
      </c>
      <c r="Q33" t="n">
        <v>1325.83</v>
      </c>
      <c r="R33" t="n">
        <v>39.52</v>
      </c>
      <c r="S33" t="n">
        <v>30.42</v>
      </c>
      <c r="T33" t="n">
        <v>4708.1</v>
      </c>
      <c r="U33" t="n">
        <v>0.77</v>
      </c>
      <c r="V33" t="n">
        <v>0.96</v>
      </c>
      <c r="W33" t="n">
        <v>0.11</v>
      </c>
      <c r="X33" t="n">
        <v>0.29</v>
      </c>
      <c r="Y33" t="n">
        <v>1</v>
      </c>
      <c r="Z33" t="n">
        <v>10</v>
      </c>
      <c r="AA33" t="n">
        <v>61.79763892818107</v>
      </c>
      <c r="AB33" t="n">
        <v>84.5542559009217</v>
      </c>
      <c r="AC33" t="n">
        <v>76.48451639040124</v>
      </c>
      <c r="AD33" t="n">
        <v>61797.63892818107</v>
      </c>
      <c r="AE33" t="n">
        <v>84554.25590092171</v>
      </c>
      <c r="AF33" t="n">
        <v>9.67700637165933e-06</v>
      </c>
      <c r="AG33" t="n">
        <v>0.5175</v>
      </c>
      <c r="AH33" t="n">
        <v>76484.51639040124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5.8168</v>
      </c>
      <c r="E2" t="n">
        <v>17.19</v>
      </c>
      <c r="F2" t="n">
        <v>11.64</v>
      </c>
      <c r="G2" t="n">
        <v>6.99</v>
      </c>
      <c r="H2" t="n">
        <v>0.11</v>
      </c>
      <c r="I2" t="n">
        <v>100</v>
      </c>
      <c r="J2" t="n">
        <v>159.12</v>
      </c>
      <c r="K2" t="n">
        <v>50.28</v>
      </c>
      <c r="L2" t="n">
        <v>1</v>
      </c>
      <c r="M2" t="n">
        <v>98</v>
      </c>
      <c r="N2" t="n">
        <v>27.84</v>
      </c>
      <c r="O2" t="n">
        <v>19859.16</v>
      </c>
      <c r="P2" t="n">
        <v>136.43</v>
      </c>
      <c r="Q2" t="n">
        <v>1326.16</v>
      </c>
      <c r="R2" t="n">
        <v>126.26</v>
      </c>
      <c r="S2" t="n">
        <v>30.42</v>
      </c>
      <c r="T2" t="n">
        <v>47635.48</v>
      </c>
      <c r="U2" t="n">
        <v>0.24</v>
      </c>
      <c r="V2" t="n">
        <v>0.74</v>
      </c>
      <c r="W2" t="n">
        <v>0.24</v>
      </c>
      <c r="X2" t="n">
        <v>2.92</v>
      </c>
      <c r="Y2" t="n">
        <v>1</v>
      </c>
      <c r="Z2" t="n">
        <v>10</v>
      </c>
      <c r="AA2" t="n">
        <v>95.53967060420015</v>
      </c>
      <c r="AB2" t="n">
        <v>130.7215922334057</v>
      </c>
      <c r="AC2" t="n">
        <v>118.2457069395912</v>
      </c>
      <c r="AD2" t="n">
        <v>95539.67060420016</v>
      </c>
      <c r="AE2" t="n">
        <v>130721.5922334057</v>
      </c>
      <c r="AF2" t="n">
        <v>8.630875198691057e-06</v>
      </c>
      <c r="AG2" t="n">
        <v>0.7162500000000001</v>
      </c>
      <c r="AH2" t="n">
        <v>118245.7069395912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6.4525</v>
      </c>
      <c r="E3" t="n">
        <v>15.5</v>
      </c>
      <c r="F3" t="n">
        <v>10.82</v>
      </c>
      <c r="G3" t="n">
        <v>8.890000000000001</v>
      </c>
      <c r="H3" t="n">
        <v>0.14</v>
      </c>
      <c r="I3" t="n">
        <v>73</v>
      </c>
      <c r="J3" t="n">
        <v>159.48</v>
      </c>
      <c r="K3" t="n">
        <v>50.28</v>
      </c>
      <c r="L3" t="n">
        <v>1.25</v>
      </c>
      <c r="M3" t="n">
        <v>71</v>
      </c>
      <c r="N3" t="n">
        <v>27.95</v>
      </c>
      <c r="O3" t="n">
        <v>19902.91</v>
      </c>
      <c r="P3" t="n">
        <v>124.52</v>
      </c>
      <c r="Q3" t="n">
        <v>1326.04</v>
      </c>
      <c r="R3" t="n">
        <v>99.12</v>
      </c>
      <c r="S3" t="n">
        <v>30.42</v>
      </c>
      <c r="T3" t="n">
        <v>34199.39</v>
      </c>
      <c r="U3" t="n">
        <v>0.31</v>
      </c>
      <c r="V3" t="n">
        <v>0.8</v>
      </c>
      <c r="W3" t="n">
        <v>0.2</v>
      </c>
      <c r="X3" t="n">
        <v>2.1</v>
      </c>
      <c r="Y3" t="n">
        <v>1</v>
      </c>
      <c r="Z3" t="n">
        <v>10</v>
      </c>
      <c r="AA3" t="n">
        <v>79.80891656046691</v>
      </c>
      <c r="AB3" t="n">
        <v>109.1980805588918</v>
      </c>
      <c r="AC3" t="n">
        <v>98.77636901084765</v>
      </c>
      <c r="AD3" t="n">
        <v>79808.91656046691</v>
      </c>
      <c r="AE3" t="n">
        <v>109198.0805588918</v>
      </c>
      <c r="AF3" t="n">
        <v>9.574116734210226e-06</v>
      </c>
      <c r="AG3" t="n">
        <v>0.6458333333333334</v>
      </c>
      <c r="AH3" t="n">
        <v>98776.36901084764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6.8987</v>
      </c>
      <c r="E4" t="n">
        <v>14.5</v>
      </c>
      <c r="F4" t="n">
        <v>10.33</v>
      </c>
      <c r="G4" t="n">
        <v>10.88</v>
      </c>
      <c r="H4" t="n">
        <v>0.17</v>
      </c>
      <c r="I4" t="n">
        <v>57</v>
      </c>
      <c r="J4" t="n">
        <v>159.83</v>
      </c>
      <c r="K4" t="n">
        <v>50.28</v>
      </c>
      <c r="L4" t="n">
        <v>1.5</v>
      </c>
      <c r="M4" t="n">
        <v>55</v>
      </c>
      <c r="N4" t="n">
        <v>28.05</v>
      </c>
      <c r="O4" t="n">
        <v>19946.71</v>
      </c>
      <c r="P4" t="n">
        <v>116.82</v>
      </c>
      <c r="Q4" t="n">
        <v>1325.97</v>
      </c>
      <c r="R4" t="n">
        <v>83.29000000000001</v>
      </c>
      <c r="S4" t="n">
        <v>30.42</v>
      </c>
      <c r="T4" t="n">
        <v>26365.86</v>
      </c>
      <c r="U4" t="n">
        <v>0.37</v>
      </c>
      <c r="V4" t="n">
        <v>0.84</v>
      </c>
      <c r="W4" t="n">
        <v>0.17</v>
      </c>
      <c r="X4" t="n">
        <v>1.61</v>
      </c>
      <c r="Y4" t="n">
        <v>1</v>
      </c>
      <c r="Z4" t="n">
        <v>10</v>
      </c>
      <c r="AA4" t="n">
        <v>70.92177321576794</v>
      </c>
      <c r="AB4" t="n">
        <v>97.03829896158751</v>
      </c>
      <c r="AC4" t="n">
        <v>87.77709990282557</v>
      </c>
      <c r="AD4" t="n">
        <v>70921.77321576794</v>
      </c>
      <c r="AE4" t="n">
        <v>97038.29896158751</v>
      </c>
      <c r="AF4" t="n">
        <v>1.023618118780257e-05</v>
      </c>
      <c r="AG4" t="n">
        <v>0.6041666666666666</v>
      </c>
      <c r="AH4" t="n">
        <v>87777.09990282558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7.1997</v>
      </c>
      <c r="E5" t="n">
        <v>13.89</v>
      </c>
      <c r="F5" t="n">
        <v>10.05</v>
      </c>
      <c r="G5" t="n">
        <v>12.83</v>
      </c>
      <c r="H5" t="n">
        <v>0.19</v>
      </c>
      <c r="I5" t="n">
        <v>47</v>
      </c>
      <c r="J5" t="n">
        <v>160.19</v>
      </c>
      <c r="K5" t="n">
        <v>50.28</v>
      </c>
      <c r="L5" t="n">
        <v>1.75</v>
      </c>
      <c r="M5" t="n">
        <v>45</v>
      </c>
      <c r="N5" t="n">
        <v>28.16</v>
      </c>
      <c r="O5" t="n">
        <v>19990.53</v>
      </c>
      <c r="P5" t="n">
        <v>111.46</v>
      </c>
      <c r="Q5" t="n">
        <v>1326.04</v>
      </c>
      <c r="R5" t="n">
        <v>74.03</v>
      </c>
      <c r="S5" t="n">
        <v>30.42</v>
      </c>
      <c r="T5" t="n">
        <v>21785.49</v>
      </c>
      <c r="U5" t="n">
        <v>0.41</v>
      </c>
      <c r="V5" t="n">
        <v>0.86</v>
      </c>
      <c r="W5" t="n">
        <v>0.15</v>
      </c>
      <c r="X5" t="n">
        <v>1.33</v>
      </c>
      <c r="Y5" t="n">
        <v>1</v>
      </c>
      <c r="Z5" t="n">
        <v>10</v>
      </c>
      <c r="AA5" t="n">
        <v>65.59933120685221</v>
      </c>
      <c r="AB5" t="n">
        <v>89.75589899542325</v>
      </c>
      <c r="AC5" t="n">
        <v>81.18972196851718</v>
      </c>
      <c r="AD5" t="n">
        <v>65599.33120685221</v>
      </c>
      <c r="AE5" t="n">
        <v>89755.89899542325</v>
      </c>
      <c r="AF5" t="n">
        <v>1.068280019392381e-05</v>
      </c>
      <c r="AG5" t="n">
        <v>0.57875</v>
      </c>
      <c r="AH5" t="n">
        <v>81189.72196851717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7.4326</v>
      </c>
      <c r="E6" t="n">
        <v>13.45</v>
      </c>
      <c r="F6" t="n">
        <v>9.84</v>
      </c>
      <c r="G6" t="n">
        <v>14.76</v>
      </c>
      <c r="H6" t="n">
        <v>0.22</v>
      </c>
      <c r="I6" t="n">
        <v>40</v>
      </c>
      <c r="J6" t="n">
        <v>160.54</v>
      </c>
      <c r="K6" t="n">
        <v>50.28</v>
      </c>
      <c r="L6" t="n">
        <v>2</v>
      </c>
      <c r="M6" t="n">
        <v>38</v>
      </c>
      <c r="N6" t="n">
        <v>28.26</v>
      </c>
      <c r="O6" t="n">
        <v>20034.4</v>
      </c>
      <c r="P6" t="n">
        <v>106.76</v>
      </c>
      <c r="Q6" t="n">
        <v>1325.79</v>
      </c>
      <c r="R6" t="n">
        <v>67.19</v>
      </c>
      <c r="S6" t="n">
        <v>30.42</v>
      </c>
      <c r="T6" t="n">
        <v>18401.6</v>
      </c>
      <c r="U6" t="n">
        <v>0.45</v>
      </c>
      <c r="V6" t="n">
        <v>0.88</v>
      </c>
      <c r="W6" t="n">
        <v>0.14</v>
      </c>
      <c r="X6" t="n">
        <v>1.12</v>
      </c>
      <c r="Y6" t="n">
        <v>1</v>
      </c>
      <c r="Z6" t="n">
        <v>10</v>
      </c>
      <c r="AA6" t="n">
        <v>61.61009060350197</v>
      </c>
      <c r="AB6" t="n">
        <v>84.29764400904773</v>
      </c>
      <c r="AC6" t="n">
        <v>76.25239517733058</v>
      </c>
      <c r="AD6" t="n">
        <v>61610.09060350197</v>
      </c>
      <c r="AE6" t="n">
        <v>84297.64400904773</v>
      </c>
      <c r="AF6" t="n">
        <v>1.102837350464021e-05</v>
      </c>
      <c r="AG6" t="n">
        <v>0.5604166666666667</v>
      </c>
      <c r="AH6" t="n">
        <v>76252.39517733059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7.6535</v>
      </c>
      <c r="E7" t="n">
        <v>13.07</v>
      </c>
      <c r="F7" t="n">
        <v>9.65</v>
      </c>
      <c r="G7" t="n">
        <v>17.02</v>
      </c>
      <c r="H7" t="n">
        <v>0.25</v>
      </c>
      <c r="I7" t="n">
        <v>34</v>
      </c>
      <c r="J7" t="n">
        <v>160.9</v>
      </c>
      <c r="K7" t="n">
        <v>50.28</v>
      </c>
      <c r="L7" t="n">
        <v>2.25</v>
      </c>
      <c r="M7" t="n">
        <v>32</v>
      </c>
      <c r="N7" t="n">
        <v>28.37</v>
      </c>
      <c r="O7" t="n">
        <v>20078.3</v>
      </c>
      <c r="P7" t="n">
        <v>102.36</v>
      </c>
      <c r="Q7" t="n">
        <v>1325.95</v>
      </c>
      <c r="R7" t="n">
        <v>60.75</v>
      </c>
      <c r="S7" t="n">
        <v>30.42</v>
      </c>
      <c r="T7" t="n">
        <v>15211.2</v>
      </c>
      <c r="U7" t="n">
        <v>0.5</v>
      </c>
      <c r="V7" t="n">
        <v>0.9</v>
      </c>
      <c r="W7" t="n">
        <v>0.13</v>
      </c>
      <c r="X7" t="n">
        <v>0.92</v>
      </c>
      <c r="Y7" t="n">
        <v>1</v>
      </c>
      <c r="Z7" t="n">
        <v>10</v>
      </c>
      <c r="AA7" t="n">
        <v>58.09254774295012</v>
      </c>
      <c r="AB7" t="n">
        <v>79.48478668420435</v>
      </c>
      <c r="AC7" t="n">
        <v>71.89887020068107</v>
      </c>
      <c r="AD7" t="n">
        <v>58092.54774295012</v>
      </c>
      <c r="AE7" t="n">
        <v>79484.78668420436</v>
      </c>
      <c r="AF7" t="n">
        <v>1.13561414064747e-05</v>
      </c>
      <c r="AG7" t="n">
        <v>0.5445833333333333</v>
      </c>
      <c r="AH7" t="n">
        <v>71898.87020068108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7.8147</v>
      </c>
      <c r="E8" t="n">
        <v>12.8</v>
      </c>
      <c r="F8" t="n">
        <v>9.51</v>
      </c>
      <c r="G8" t="n">
        <v>19.01</v>
      </c>
      <c r="H8" t="n">
        <v>0.27</v>
      </c>
      <c r="I8" t="n">
        <v>30</v>
      </c>
      <c r="J8" t="n">
        <v>161.26</v>
      </c>
      <c r="K8" t="n">
        <v>50.28</v>
      </c>
      <c r="L8" t="n">
        <v>2.5</v>
      </c>
      <c r="M8" t="n">
        <v>28</v>
      </c>
      <c r="N8" t="n">
        <v>28.48</v>
      </c>
      <c r="O8" t="n">
        <v>20122.23</v>
      </c>
      <c r="P8" t="n">
        <v>98.41</v>
      </c>
      <c r="Q8" t="n">
        <v>1325.92</v>
      </c>
      <c r="R8" t="n">
        <v>55.95</v>
      </c>
      <c r="S8" t="n">
        <v>30.42</v>
      </c>
      <c r="T8" t="n">
        <v>12830.86</v>
      </c>
      <c r="U8" t="n">
        <v>0.54</v>
      </c>
      <c r="V8" t="n">
        <v>0.91</v>
      </c>
      <c r="W8" t="n">
        <v>0.13</v>
      </c>
      <c r="X8" t="n">
        <v>0.78</v>
      </c>
      <c r="Y8" t="n">
        <v>1</v>
      </c>
      <c r="Z8" t="n">
        <v>10</v>
      </c>
      <c r="AA8" t="n">
        <v>55.41723470301641</v>
      </c>
      <c r="AB8" t="n">
        <v>75.82430535648749</v>
      </c>
      <c r="AC8" t="n">
        <v>68.58774007336251</v>
      </c>
      <c r="AD8" t="n">
        <v>55417.23470301641</v>
      </c>
      <c r="AE8" t="n">
        <v>75824.30535648749</v>
      </c>
      <c r="AF8" t="n">
        <v>1.159532739912168e-05</v>
      </c>
      <c r="AG8" t="n">
        <v>0.5333333333333333</v>
      </c>
      <c r="AH8" t="n">
        <v>68587.74007336251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7.9421</v>
      </c>
      <c r="E9" t="n">
        <v>12.59</v>
      </c>
      <c r="F9" t="n">
        <v>9.43</v>
      </c>
      <c r="G9" t="n">
        <v>21.76</v>
      </c>
      <c r="H9" t="n">
        <v>0.3</v>
      </c>
      <c r="I9" t="n">
        <v>26</v>
      </c>
      <c r="J9" t="n">
        <v>161.61</v>
      </c>
      <c r="K9" t="n">
        <v>50.28</v>
      </c>
      <c r="L9" t="n">
        <v>2.75</v>
      </c>
      <c r="M9" t="n">
        <v>24</v>
      </c>
      <c r="N9" t="n">
        <v>28.58</v>
      </c>
      <c r="O9" t="n">
        <v>20166.2</v>
      </c>
      <c r="P9" t="n">
        <v>95.38</v>
      </c>
      <c r="Q9" t="n">
        <v>1325.88</v>
      </c>
      <c r="R9" t="n">
        <v>54.24</v>
      </c>
      <c r="S9" t="n">
        <v>30.42</v>
      </c>
      <c r="T9" t="n">
        <v>11994.86</v>
      </c>
      <c r="U9" t="n">
        <v>0.5600000000000001</v>
      </c>
      <c r="V9" t="n">
        <v>0.92</v>
      </c>
      <c r="W9" t="n">
        <v>0.11</v>
      </c>
      <c r="X9" t="n">
        <v>0.71</v>
      </c>
      <c r="Y9" t="n">
        <v>1</v>
      </c>
      <c r="Z9" t="n">
        <v>10</v>
      </c>
      <c r="AA9" t="n">
        <v>53.4654522226861</v>
      </c>
      <c r="AB9" t="n">
        <v>73.15379046033496</v>
      </c>
      <c r="AC9" t="n">
        <v>66.17209537080674</v>
      </c>
      <c r="AD9" t="n">
        <v>53465.4522226861</v>
      </c>
      <c r="AE9" t="n">
        <v>73153.79046033496</v>
      </c>
      <c r="AF9" t="n">
        <v>1.178436149008463e-05</v>
      </c>
      <c r="AG9" t="n">
        <v>0.5245833333333333</v>
      </c>
      <c r="AH9" t="n">
        <v>66172.09537080674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7.9876</v>
      </c>
      <c r="E10" t="n">
        <v>12.52</v>
      </c>
      <c r="F10" t="n">
        <v>9.42</v>
      </c>
      <c r="G10" t="n">
        <v>23.55</v>
      </c>
      <c r="H10" t="n">
        <v>0.33</v>
      </c>
      <c r="I10" t="n">
        <v>24</v>
      </c>
      <c r="J10" t="n">
        <v>161.97</v>
      </c>
      <c r="K10" t="n">
        <v>50.28</v>
      </c>
      <c r="L10" t="n">
        <v>3</v>
      </c>
      <c r="M10" t="n">
        <v>22</v>
      </c>
      <c r="N10" t="n">
        <v>28.69</v>
      </c>
      <c r="O10" t="n">
        <v>20210.21</v>
      </c>
      <c r="P10" t="n">
        <v>93.15000000000001</v>
      </c>
      <c r="Q10" t="n">
        <v>1325.89</v>
      </c>
      <c r="R10" t="n">
        <v>53.53</v>
      </c>
      <c r="S10" t="n">
        <v>30.42</v>
      </c>
      <c r="T10" t="n">
        <v>11647.58</v>
      </c>
      <c r="U10" t="n">
        <v>0.57</v>
      </c>
      <c r="V10" t="n">
        <v>0.92</v>
      </c>
      <c r="W10" t="n">
        <v>0.12</v>
      </c>
      <c r="X10" t="n">
        <v>0.7</v>
      </c>
      <c r="Y10" t="n">
        <v>1</v>
      </c>
      <c r="Z10" t="n">
        <v>10</v>
      </c>
      <c r="AA10" t="n">
        <v>52.47312864341509</v>
      </c>
      <c r="AB10" t="n">
        <v>71.79604956095044</v>
      </c>
      <c r="AC10" t="n">
        <v>64.94393535725774</v>
      </c>
      <c r="AD10" t="n">
        <v>52473.1286434151</v>
      </c>
      <c r="AE10" t="n">
        <v>71796.04956095044</v>
      </c>
      <c r="AF10" t="n">
        <v>1.185187366542853e-05</v>
      </c>
      <c r="AG10" t="n">
        <v>0.5216666666666666</v>
      </c>
      <c r="AH10" t="n">
        <v>64943.93535725774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8.1271</v>
      </c>
      <c r="E11" t="n">
        <v>12.3</v>
      </c>
      <c r="F11" t="n">
        <v>9.300000000000001</v>
      </c>
      <c r="G11" t="n">
        <v>26.58</v>
      </c>
      <c r="H11" t="n">
        <v>0.35</v>
      </c>
      <c r="I11" t="n">
        <v>21</v>
      </c>
      <c r="J11" t="n">
        <v>162.33</v>
      </c>
      <c r="K11" t="n">
        <v>50.28</v>
      </c>
      <c r="L11" t="n">
        <v>3.25</v>
      </c>
      <c r="M11" t="n">
        <v>19</v>
      </c>
      <c r="N11" t="n">
        <v>28.8</v>
      </c>
      <c r="O11" t="n">
        <v>20254.26</v>
      </c>
      <c r="P11" t="n">
        <v>88.93000000000001</v>
      </c>
      <c r="Q11" t="n">
        <v>1325.87</v>
      </c>
      <c r="R11" t="n">
        <v>49.64</v>
      </c>
      <c r="S11" t="n">
        <v>30.42</v>
      </c>
      <c r="T11" t="n">
        <v>9721.27</v>
      </c>
      <c r="U11" t="n">
        <v>0.61</v>
      </c>
      <c r="V11" t="n">
        <v>0.93</v>
      </c>
      <c r="W11" t="n">
        <v>0.11</v>
      </c>
      <c r="X11" t="n">
        <v>0.58</v>
      </c>
      <c r="Y11" t="n">
        <v>1</v>
      </c>
      <c r="Z11" t="n">
        <v>10</v>
      </c>
      <c r="AA11" t="n">
        <v>50.10509420939763</v>
      </c>
      <c r="AB11" t="n">
        <v>68.5560003780233</v>
      </c>
      <c r="AC11" t="n">
        <v>62.01311192091053</v>
      </c>
      <c r="AD11" t="n">
        <v>50105.09420939763</v>
      </c>
      <c r="AE11" t="n">
        <v>68556.00037802329</v>
      </c>
      <c r="AF11" t="n">
        <v>1.205886154368074e-05</v>
      </c>
      <c r="AG11" t="n">
        <v>0.5125000000000001</v>
      </c>
      <c r="AH11" t="n">
        <v>62013.11192091052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8.2121</v>
      </c>
      <c r="E12" t="n">
        <v>12.18</v>
      </c>
      <c r="F12" t="n">
        <v>9.24</v>
      </c>
      <c r="G12" t="n">
        <v>29.18</v>
      </c>
      <c r="H12" t="n">
        <v>0.38</v>
      </c>
      <c r="I12" t="n">
        <v>19</v>
      </c>
      <c r="J12" t="n">
        <v>162.68</v>
      </c>
      <c r="K12" t="n">
        <v>50.28</v>
      </c>
      <c r="L12" t="n">
        <v>3.5</v>
      </c>
      <c r="M12" t="n">
        <v>14</v>
      </c>
      <c r="N12" t="n">
        <v>28.9</v>
      </c>
      <c r="O12" t="n">
        <v>20298.34</v>
      </c>
      <c r="P12" t="n">
        <v>86.11</v>
      </c>
      <c r="Q12" t="n">
        <v>1325.92</v>
      </c>
      <c r="R12" t="n">
        <v>47.49</v>
      </c>
      <c r="S12" t="n">
        <v>30.42</v>
      </c>
      <c r="T12" t="n">
        <v>8655.309999999999</v>
      </c>
      <c r="U12" t="n">
        <v>0.64</v>
      </c>
      <c r="V12" t="n">
        <v>0.9399999999999999</v>
      </c>
      <c r="W12" t="n">
        <v>0.11</v>
      </c>
      <c r="X12" t="n">
        <v>0.52</v>
      </c>
      <c r="Y12" t="n">
        <v>1</v>
      </c>
      <c r="Z12" t="n">
        <v>10</v>
      </c>
      <c r="AA12" t="n">
        <v>48.65720533189021</v>
      </c>
      <c r="AB12" t="n">
        <v>66.57493493946951</v>
      </c>
      <c r="AC12" t="n">
        <v>60.22111658736888</v>
      </c>
      <c r="AD12" t="n">
        <v>48657.20533189021</v>
      </c>
      <c r="AE12" t="n">
        <v>66574.93493946952</v>
      </c>
      <c r="AF12" t="n">
        <v>1.218498318992759e-05</v>
      </c>
      <c r="AG12" t="n">
        <v>0.5075</v>
      </c>
      <c r="AH12" t="n">
        <v>60221.11658736888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8.245699999999999</v>
      </c>
      <c r="E13" t="n">
        <v>12.13</v>
      </c>
      <c r="F13" t="n">
        <v>9.220000000000001</v>
      </c>
      <c r="G13" t="n">
        <v>30.74</v>
      </c>
      <c r="H13" t="n">
        <v>0.41</v>
      </c>
      <c r="I13" t="n">
        <v>18</v>
      </c>
      <c r="J13" t="n">
        <v>163.04</v>
      </c>
      <c r="K13" t="n">
        <v>50.28</v>
      </c>
      <c r="L13" t="n">
        <v>3.75</v>
      </c>
      <c r="M13" t="n">
        <v>0</v>
      </c>
      <c r="N13" t="n">
        <v>29.01</v>
      </c>
      <c r="O13" t="n">
        <v>20342.46</v>
      </c>
      <c r="P13" t="n">
        <v>84.36</v>
      </c>
      <c r="Q13" t="n">
        <v>1325.79</v>
      </c>
      <c r="R13" t="n">
        <v>46.32</v>
      </c>
      <c r="S13" t="n">
        <v>30.42</v>
      </c>
      <c r="T13" t="n">
        <v>8076.43</v>
      </c>
      <c r="U13" t="n">
        <v>0.66</v>
      </c>
      <c r="V13" t="n">
        <v>0.9399999999999999</v>
      </c>
      <c r="W13" t="n">
        <v>0.13</v>
      </c>
      <c r="X13" t="n">
        <v>0.5</v>
      </c>
      <c r="Y13" t="n">
        <v>1</v>
      </c>
      <c r="Z13" t="n">
        <v>10</v>
      </c>
      <c r="AA13" t="n">
        <v>47.91241769642693</v>
      </c>
      <c r="AB13" t="n">
        <v>65.55588363891768</v>
      </c>
      <c r="AC13" t="n">
        <v>59.2993221126939</v>
      </c>
      <c r="AD13" t="n">
        <v>47912.41769642693</v>
      </c>
      <c r="AE13" t="n">
        <v>65555.88363891767</v>
      </c>
      <c r="AF13" t="n">
        <v>1.223483833479694e-05</v>
      </c>
      <c r="AG13" t="n">
        <v>0.5054166666666667</v>
      </c>
      <c r="AH13" t="n">
        <v>59299.3221126939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4.6091</v>
      </c>
      <c r="E2" t="n">
        <v>21.7</v>
      </c>
      <c r="F2" t="n">
        <v>12.89</v>
      </c>
      <c r="G2" t="n">
        <v>5.52</v>
      </c>
      <c r="H2" t="n">
        <v>0.08</v>
      </c>
      <c r="I2" t="n">
        <v>140</v>
      </c>
      <c r="J2" t="n">
        <v>222.93</v>
      </c>
      <c r="K2" t="n">
        <v>56.94</v>
      </c>
      <c r="L2" t="n">
        <v>1</v>
      </c>
      <c r="M2" t="n">
        <v>138</v>
      </c>
      <c r="N2" t="n">
        <v>49.99</v>
      </c>
      <c r="O2" t="n">
        <v>27728.69</v>
      </c>
      <c r="P2" t="n">
        <v>191.57</v>
      </c>
      <c r="Q2" t="n">
        <v>1326.3</v>
      </c>
      <c r="R2" t="n">
        <v>167.21</v>
      </c>
      <c r="S2" t="n">
        <v>30.42</v>
      </c>
      <c r="T2" t="n">
        <v>67908.53</v>
      </c>
      <c r="U2" t="n">
        <v>0.18</v>
      </c>
      <c r="V2" t="n">
        <v>0.67</v>
      </c>
      <c r="W2" t="n">
        <v>0.3</v>
      </c>
      <c r="X2" t="n">
        <v>4.17</v>
      </c>
      <c r="Y2" t="n">
        <v>1</v>
      </c>
      <c r="Z2" t="n">
        <v>10</v>
      </c>
      <c r="AA2" t="n">
        <v>160.3807820963358</v>
      </c>
      <c r="AB2" t="n">
        <v>219.4400615648502</v>
      </c>
      <c r="AC2" t="n">
        <v>198.4970100752246</v>
      </c>
      <c r="AD2" t="n">
        <v>160380.7820963358</v>
      </c>
      <c r="AE2" t="n">
        <v>219440.0615648502</v>
      </c>
      <c r="AF2" t="n">
        <v>5.907624320136206e-06</v>
      </c>
      <c r="AG2" t="n">
        <v>0.9041666666666667</v>
      </c>
      <c r="AH2" t="n">
        <v>198497.0100752246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5.3486</v>
      </c>
      <c r="E3" t="n">
        <v>18.7</v>
      </c>
      <c r="F3" t="n">
        <v>11.65</v>
      </c>
      <c r="G3" t="n">
        <v>6.99</v>
      </c>
      <c r="H3" t="n">
        <v>0.1</v>
      </c>
      <c r="I3" t="n">
        <v>100</v>
      </c>
      <c r="J3" t="n">
        <v>223.35</v>
      </c>
      <c r="K3" t="n">
        <v>56.94</v>
      </c>
      <c r="L3" t="n">
        <v>1.25</v>
      </c>
      <c r="M3" t="n">
        <v>98</v>
      </c>
      <c r="N3" t="n">
        <v>50.15</v>
      </c>
      <c r="O3" t="n">
        <v>27780.03</v>
      </c>
      <c r="P3" t="n">
        <v>171.39</v>
      </c>
      <c r="Q3" t="n">
        <v>1326.02</v>
      </c>
      <c r="R3" t="n">
        <v>126.23</v>
      </c>
      <c r="S3" t="n">
        <v>30.42</v>
      </c>
      <c r="T3" t="n">
        <v>47622.41</v>
      </c>
      <c r="U3" t="n">
        <v>0.24</v>
      </c>
      <c r="V3" t="n">
        <v>0.74</v>
      </c>
      <c r="W3" t="n">
        <v>0.24</v>
      </c>
      <c r="X3" t="n">
        <v>2.92</v>
      </c>
      <c r="Y3" t="n">
        <v>1</v>
      </c>
      <c r="Z3" t="n">
        <v>10</v>
      </c>
      <c r="AA3" t="n">
        <v>125.0881061577117</v>
      </c>
      <c r="AB3" t="n">
        <v>171.1510653426741</v>
      </c>
      <c r="AC3" t="n">
        <v>154.8166478784457</v>
      </c>
      <c r="AD3" t="n">
        <v>125088.1061577117</v>
      </c>
      <c r="AE3" t="n">
        <v>171151.0653426741</v>
      </c>
      <c r="AF3" t="n">
        <v>6.855464068620885e-06</v>
      </c>
      <c r="AG3" t="n">
        <v>0.7791666666666667</v>
      </c>
      <c r="AH3" t="n">
        <v>154816.6478784457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5.8641</v>
      </c>
      <c r="E4" t="n">
        <v>17.05</v>
      </c>
      <c r="F4" t="n">
        <v>10.97</v>
      </c>
      <c r="G4" t="n">
        <v>8.44</v>
      </c>
      <c r="H4" t="n">
        <v>0.12</v>
      </c>
      <c r="I4" t="n">
        <v>78</v>
      </c>
      <c r="J4" t="n">
        <v>223.76</v>
      </c>
      <c r="K4" t="n">
        <v>56.94</v>
      </c>
      <c r="L4" t="n">
        <v>1.5</v>
      </c>
      <c r="M4" t="n">
        <v>76</v>
      </c>
      <c r="N4" t="n">
        <v>50.32</v>
      </c>
      <c r="O4" t="n">
        <v>27831.42</v>
      </c>
      <c r="P4" t="n">
        <v>159.94</v>
      </c>
      <c r="Q4" t="n">
        <v>1326.11</v>
      </c>
      <c r="R4" t="n">
        <v>104.23</v>
      </c>
      <c r="S4" t="n">
        <v>30.42</v>
      </c>
      <c r="T4" t="n">
        <v>36729.71</v>
      </c>
      <c r="U4" t="n">
        <v>0.29</v>
      </c>
      <c r="V4" t="n">
        <v>0.79</v>
      </c>
      <c r="W4" t="n">
        <v>0.2</v>
      </c>
      <c r="X4" t="n">
        <v>2.25</v>
      </c>
      <c r="Y4" t="n">
        <v>1</v>
      </c>
      <c r="Z4" t="n">
        <v>10</v>
      </c>
      <c r="AA4" t="n">
        <v>107.3897390256733</v>
      </c>
      <c r="AB4" t="n">
        <v>146.9353786357793</v>
      </c>
      <c r="AC4" t="n">
        <v>132.9120723239196</v>
      </c>
      <c r="AD4" t="n">
        <v>107389.7390256733</v>
      </c>
      <c r="AE4" t="n">
        <v>146935.3786357793</v>
      </c>
      <c r="AF4" t="n">
        <v>7.516196171858005e-06</v>
      </c>
      <c r="AG4" t="n">
        <v>0.7104166666666667</v>
      </c>
      <c r="AH4" t="n">
        <v>132912.0723239196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6.2425</v>
      </c>
      <c r="E5" t="n">
        <v>16.02</v>
      </c>
      <c r="F5" t="n">
        <v>10.55</v>
      </c>
      <c r="G5" t="n">
        <v>9.890000000000001</v>
      </c>
      <c r="H5" t="n">
        <v>0.14</v>
      </c>
      <c r="I5" t="n">
        <v>64</v>
      </c>
      <c r="J5" t="n">
        <v>224.18</v>
      </c>
      <c r="K5" t="n">
        <v>56.94</v>
      </c>
      <c r="L5" t="n">
        <v>1.75</v>
      </c>
      <c r="M5" t="n">
        <v>62</v>
      </c>
      <c r="N5" t="n">
        <v>50.49</v>
      </c>
      <c r="O5" t="n">
        <v>27882.87</v>
      </c>
      <c r="P5" t="n">
        <v>152.37</v>
      </c>
      <c r="Q5" t="n">
        <v>1326.08</v>
      </c>
      <c r="R5" t="n">
        <v>90.3</v>
      </c>
      <c r="S5" t="n">
        <v>30.42</v>
      </c>
      <c r="T5" t="n">
        <v>29835.99</v>
      </c>
      <c r="U5" t="n">
        <v>0.34</v>
      </c>
      <c r="V5" t="n">
        <v>0.82</v>
      </c>
      <c r="W5" t="n">
        <v>0.18</v>
      </c>
      <c r="X5" t="n">
        <v>1.83</v>
      </c>
      <c r="Y5" t="n">
        <v>1</v>
      </c>
      <c r="Z5" t="n">
        <v>10</v>
      </c>
      <c r="AA5" t="n">
        <v>96.81174677814269</v>
      </c>
      <c r="AB5" t="n">
        <v>132.4621029746331</v>
      </c>
      <c r="AC5" t="n">
        <v>119.8201057784986</v>
      </c>
      <c r="AD5" t="n">
        <v>96811.7467781427</v>
      </c>
      <c r="AE5" t="n">
        <v>132462.1029746331</v>
      </c>
      <c r="AF5" t="n">
        <v>8.001203015436912e-06</v>
      </c>
      <c r="AG5" t="n">
        <v>0.6675</v>
      </c>
      <c r="AH5" t="n">
        <v>119820.1057784986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6.5384</v>
      </c>
      <c r="E6" t="n">
        <v>15.29</v>
      </c>
      <c r="F6" t="n">
        <v>10.26</v>
      </c>
      <c r="G6" t="n">
        <v>11.4</v>
      </c>
      <c r="H6" t="n">
        <v>0.16</v>
      </c>
      <c r="I6" t="n">
        <v>54</v>
      </c>
      <c r="J6" t="n">
        <v>224.6</v>
      </c>
      <c r="K6" t="n">
        <v>56.94</v>
      </c>
      <c r="L6" t="n">
        <v>2</v>
      </c>
      <c r="M6" t="n">
        <v>52</v>
      </c>
      <c r="N6" t="n">
        <v>50.65</v>
      </c>
      <c r="O6" t="n">
        <v>27934.37</v>
      </c>
      <c r="P6" t="n">
        <v>146.83</v>
      </c>
      <c r="Q6" t="n">
        <v>1326.15</v>
      </c>
      <c r="R6" t="n">
        <v>80.98</v>
      </c>
      <c r="S6" t="n">
        <v>30.42</v>
      </c>
      <c r="T6" t="n">
        <v>25224.9</v>
      </c>
      <c r="U6" t="n">
        <v>0.38</v>
      </c>
      <c r="V6" t="n">
        <v>0.84</v>
      </c>
      <c r="W6" t="n">
        <v>0.17</v>
      </c>
      <c r="X6" t="n">
        <v>1.54</v>
      </c>
      <c r="Y6" t="n">
        <v>1</v>
      </c>
      <c r="Z6" t="n">
        <v>10</v>
      </c>
      <c r="AA6" t="n">
        <v>89.63535907896349</v>
      </c>
      <c r="AB6" t="n">
        <v>122.6430527247402</v>
      </c>
      <c r="AC6" t="n">
        <v>110.9381719033288</v>
      </c>
      <c r="AD6" t="n">
        <v>89635.35907896349</v>
      </c>
      <c r="AE6" t="n">
        <v>122643.0527247402</v>
      </c>
      <c r="AF6" t="n">
        <v>8.380467087886697e-06</v>
      </c>
      <c r="AG6" t="n">
        <v>0.6370833333333333</v>
      </c>
      <c r="AH6" t="n">
        <v>110938.1719033288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6.772</v>
      </c>
      <c r="E7" t="n">
        <v>14.77</v>
      </c>
      <c r="F7" t="n">
        <v>10.04</v>
      </c>
      <c r="G7" t="n">
        <v>12.82</v>
      </c>
      <c r="H7" t="n">
        <v>0.18</v>
      </c>
      <c r="I7" t="n">
        <v>47</v>
      </c>
      <c r="J7" t="n">
        <v>225.01</v>
      </c>
      <c r="K7" t="n">
        <v>56.94</v>
      </c>
      <c r="L7" t="n">
        <v>2.25</v>
      </c>
      <c r="M7" t="n">
        <v>45</v>
      </c>
      <c r="N7" t="n">
        <v>50.82</v>
      </c>
      <c r="O7" t="n">
        <v>27985.94</v>
      </c>
      <c r="P7" t="n">
        <v>142.25</v>
      </c>
      <c r="Q7" t="n">
        <v>1325.84</v>
      </c>
      <c r="R7" t="n">
        <v>73.59</v>
      </c>
      <c r="S7" t="n">
        <v>30.42</v>
      </c>
      <c r="T7" t="n">
        <v>21566.34</v>
      </c>
      <c r="U7" t="n">
        <v>0.41</v>
      </c>
      <c r="V7" t="n">
        <v>0.86</v>
      </c>
      <c r="W7" t="n">
        <v>0.16</v>
      </c>
      <c r="X7" t="n">
        <v>1.32</v>
      </c>
      <c r="Y7" t="n">
        <v>1</v>
      </c>
      <c r="Z7" t="n">
        <v>10</v>
      </c>
      <c r="AA7" t="n">
        <v>84.36733335199335</v>
      </c>
      <c r="AB7" t="n">
        <v>115.4351075162108</v>
      </c>
      <c r="AC7" t="n">
        <v>104.4181428690845</v>
      </c>
      <c r="AD7" t="n">
        <v>84367.33335199335</v>
      </c>
      <c r="AE7" t="n">
        <v>115435.1075162108</v>
      </c>
      <c r="AF7" t="n">
        <v>8.679879346502008e-06</v>
      </c>
      <c r="AG7" t="n">
        <v>0.6154166666666666</v>
      </c>
      <c r="AH7" t="n">
        <v>104418.1428690845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6.9853</v>
      </c>
      <c r="E8" t="n">
        <v>14.32</v>
      </c>
      <c r="F8" t="n">
        <v>9.859999999999999</v>
      </c>
      <c r="G8" t="n">
        <v>14.42</v>
      </c>
      <c r="H8" t="n">
        <v>0.2</v>
      </c>
      <c r="I8" t="n">
        <v>41</v>
      </c>
      <c r="J8" t="n">
        <v>225.43</v>
      </c>
      <c r="K8" t="n">
        <v>56.94</v>
      </c>
      <c r="L8" t="n">
        <v>2.5</v>
      </c>
      <c r="M8" t="n">
        <v>39</v>
      </c>
      <c r="N8" t="n">
        <v>50.99</v>
      </c>
      <c r="O8" t="n">
        <v>28037.57</v>
      </c>
      <c r="P8" t="n">
        <v>138.12</v>
      </c>
      <c r="Q8" t="n">
        <v>1325.96</v>
      </c>
      <c r="R8" t="n">
        <v>67.62</v>
      </c>
      <c r="S8" t="n">
        <v>30.42</v>
      </c>
      <c r="T8" t="n">
        <v>18610.35</v>
      </c>
      <c r="U8" t="n">
        <v>0.45</v>
      </c>
      <c r="V8" t="n">
        <v>0.88</v>
      </c>
      <c r="W8" t="n">
        <v>0.15</v>
      </c>
      <c r="X8" t="n">
        <v>1.13</v>
      </c>
      <c r="Y8" t="n">
        <v>1</v>
      </c>
      <c r="Z8" t="n">
        <v>10</v>
      </c>
      <c r="AA8" t="n">
        <v>79.93398826939746</v>
      </c>
      <c r="AB8" t="n">
        <v>109.3692091888249</v>
      </c>
      <c r="AC8" t="n">
        <v>98.93116536452054</v>
      </c>
      <c r="AD8" t="n">
        <v>79933.98826939747</v>
      </c>
      <c r="AE8" t="n">
        <v>109369.2091888249</v>
      </c>
      <c r="AF8" t="n">
        <v>8.953272474766754e-06</v>
      </c>
      <c r="AG8" t="n">
        <v>0.5966666666666667</v>
      </c>
      <c r="AH8" t="n">
        <v>98931.16536452054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7.127</v>
      </c>
      <c r="E9" t="n">
        <v>14.03</v>
      </c>
      <c r="F9" t="n">
        <v>9.75</v>
      </c>
      <c r="G9" t="n">
        <v>15.8</v>
      </c>
      <c r="H9" t="n">
        <v>0.22</v>
      </c>
      <c r="I9" t="n">
        <v>37</v>
      </c>
      <c r="J9" t="n">
        <v>225.85</v>
      </c>
      <c r="K9" t="n">
        <v>56.94</v>
      </c>
      <c r="L9" t="n">
        <v>2.75</v>
      </c>
      <c r="M9" t="n">
        <v>35</v>
      </c>
      <c r="N9" t="n">
        <v>51.16</v>
      </c>
      <c r="O9" t="n">
        <v>28089.25</v>
      </c>
      <c r="P9" t="n">
        <v>135.2</v>
      </c>
      <c r="Q9" t="n">
        <v>1325.84</v>
      </c>
      <c r="R9" t="n">
        <v>64.05</v>
      </c>
      <c r="S9" t="n">
        <v>30.42</v>
      </c>
      <c r="T9" t="n">
        <v>16846.89</v>
      </c>
      <c r="U9" t="n">
        <v>0.47</v>
      </c>
      <c r="V9" t="n">
        <v>0.89</v>
      </c>
      <c r="W9" t="n">
        <v>0.14</v>
      </c>
      <c r="X9" t="n">
        <v>1.03</v>
      </c>
      <c r="Y9" t="n">
        <v>1</v>
      </c>
      <c r="Z9" t="n">
        <v>10</v>
      </c>
      <c r="AA9" t="n">
        <v>77.09726078225977</v>
      </c>
      <c r="AB9" t="n">
        <v>105.4878734933407</v>
      </c>
      <c r="AC9" t="n">
        <v>95.4202589003233</v>
      </c>
      <c r="AD9" t="n">
        <v>77097.26078225976</v>
      </c>
      <c r="AE9" t="n">
        <v>105487.8734933407</v>
      </c>
      <c r="AF9" t="n">
        <v>9.134893694997017e-06</v>
      </c>
      <c r="AG9" t="n">
        <v>0.5845833333333333</v>
      </c>
      <c r="AH9" t="n">
        <v>95420.2589003233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7.2866</v>
      </c>
      <c r="E10" t="n">
        <v>13.72</v>
      </c>
      <c r="F10" t="n">
        <v>9.609999999999999</v>
      </c>
      <c r="G10" t="n">
        <v>17.48</v>
      </c>
      <c r="H10" t="n">
        <v>0.24</v>
      </c>
      <c r="I10" t="n">
        <v>33</v>
      </c>
      <c r="J10" t="n">
        <v>226.27</v>
      </c>
      <c r="K10" t="n">
        <v>56.94</v>
      </c>
      <c r="L10" t="n">
        <v>3</v>
      </c>
      <c r="M10" t="n">
        <v>31</v>
      </c>
      <c r="N10" t="n">
        <v>51.33</v>
      </c>
      <c r="O10" t="n">
        <v>28140.99</v>
      </c>
      <c r="P10" t="n">
        <v>131.96</v>
      </c>
      <c r="Q10" t="n">
        <v>1325.9</v>
      </c>
      <c r="R10" t="n">
        <v>59.65</v>
      </c>
      <c r="S10" t="n">
        <v>30.42</v>
      </c>
      <c r="T10" t="n">
        <v>14666.73</v>
      </c>
      <c r="U10" t="n">
        <v>0.51</v>
      </c>
      <c r="V10" t="n">
        <v>0.9</v>
      </c>
      <c r="W10" t="n">
        <v>0.13</v>
      </c>
      <c r="X10" t="n">
        <v>0.89</v>
      </c>
      <c r="Y10" t="n">
        <v>1</v>
      </c>
      <c r="Z10" t="n">
        <v>10</v>
      </c>
      <c r="AA10" t="n">
        <v>74.01231531333826</v>
      </c>
      <c r="AB10" t="n">
        <v>101.2669150045757</v>
      </c>
      <c r="AC10" t="n">
        <v>91.60214276557222</v>
      </c>
      <c r="AD10" t="n">
        <v>74012.31531333826</v>
      </c>
      <c r="AE10" t="n">
        <v>101266.9150045757</v>
      </c>
      <c r="AF10" t="n">
        <v>9.339457892235901e-06</v>
      </c>
      <c r="AG10" t="n">
        <v>0.5716666666666667</v>
      </c>
      <c r="AH10" t="n">
        <v>91602.14276557222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7.4163</v>
      </c>
      <c r="E11" t="n">
        <v>13.48</v>
      </c>
      <c r="F11" t="n">
        <v>9.51</v>
      </c>
      <c r="G11" t="n">
        <v>19.01</v>
      </c>
      <c r="H11" t="n">
        <v>0.25</v>
      </c>
      <c r="I11" t="n">
        <v>30</v>
      </c>
      <c r="J11" t="n">
        <v>226.69</v>
      </c>
      <c r="K11" t="n">
        <v>56.94</v>
      </c>
      <c r="L11" t="n">
        <v>3.25</v>
      </c>
      <c r="M11" t="n">
        <v>28</v>
      </c>
      <c r="N11" t="n">
        <v>51.5</v>
      </c>
      <c r="O11" t="n">
        <v>28192.8</v>
      </c>
      <c r="P11" t="n">
        <v>128.76</v>
      </c>
      <c r="Q11" t="n">
        <v>1325.79</v>
      </c>
      <c r="R11" t="n">
        <v>56.13</v>
      </c>
      <c r="S11" t="n">
        <v>30.42</v>
      </c>
      <c r="T11" t="n">
        <v>12920.14</v>
      </c>
      <c r="U11" t="n">
        <v>0.54</v>
      </c>
      <c r="V11" t="n">
        <v>0.91</v>
      </c>
      <c r="W11" t="n">
        <v>0.13</v>
      </c>
      <c r="X11" t="n">
        <v>0.79</v>
      </c>
      <c r="Y11" t="n">
        <v>1</v>
      </c>
      <c r="Z11" t="n">
        <v>10</v>
      </c>
      <c r="AA11" t="n">
        <v>71.45222179640851</v>
      </c>
      <c r="AB11" t="n">
        <v>97.76408211135937</v>
      </c>
      <c r="AC11" t="n">
        <v>88.43361532742648</v>
      </c>
      <c r="AD11" t="n">
        <v>71452.22179640851</v>
      </c>
      <c r="AE11" t="n">
        <v>97764.08211135937</v>
      </c>
      <c r="AF11" t="n">
        <v>9.505698345756471e-06</v>
      </c>
      <c r="AG11" t="n">
        <v>0.5616666666666666</v>
      </c>
      <c r="AH11" t="n">
        <v>88433.61532742648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7.5948</v>
      </c>
      <c r="E12" t="n">
        <v>13.17</v>
      </c>
      <c r="F12" t="n">
        <v>9.32</v>
      </c>
      <c r="G12" t="n">
        <v>20.71</v>
      </c>
      <c r="H12" t="n">
        <v>0.27</v>
      </c>
      <c r="I12" t="n">
        <v>27</v>
      </c>
      <c r="J12" t="n">
        <v>227.11</v>
      </c>
      <c r="K12" t="n">
        <v>56.94</v>
      </c>
      <c r="L12" t="n">
        <v>3.5</v>
      </c>
      <c r="M12" t="n">
        <v>25</v>
      </c>
      <c r="N12" t="n">
        <v>51.67</v>
      </c>
      <c r="O12" t="n">
        <v>28244.66</v>
      </c>
      <c r="P12" t="n">
        <v>124.72</v>
      </c>
      <c r="Q12" t="n">
        <v>1325.88</v>
      </c>
      <c r="R12" t="n">
        <v>49.98</v>
      </c>
      <c r="S12" t="n">
        <v>30.42</v>
      </c>
      <c r="T12" t="n">
        <v>9858.85</v>
      </c>
      <c r="U12" t="n">
        <v>0.61</v>
      </c>
      <c r="V12" t="n">
        <v>0.93</v>
      </c>
      <c r="W12" t="n">
        <v>0.12</v>
      </c>
      <c r="X12" t="n">
        <v>0.6</v>
      </c>
      <c r="Y12" t="n">
        <v>1</v>
      </c>
      <c r="Z12" t="n">
        <v>10</v>
      </c>
      <c r="AA12" t="n">
        <v>68.06740410144438</v>
      </c>
      <c r="AB12" t="n">
        <v>93.13282521349406</v>
      </c>
      <c r="AC12" t="n">
        <v>84.2443590878821</v>
      </c>
      <c r="AD12" t="n">
        <v>68067.40410144438</v>
      </c>
      <c r="AE12" t="n">
        <v>93132.82521349406</v>
      </c>
      <c r="AF12" t="n">
        <v>9.734487250563119e-06</v>
      </c>
      <c r="AG12" t="n">
        <v>0.54875</v>
      </c>
      <c r="AH12" t="n">
        <v>84244.3590878821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7.4963</v>
      </c>
      <c r="E13" t="n">
        <v>13.34</v>
      </c>
      <c r="F13" t="n">
        <v>9.539999999999999</v>
      </c>
      <c r="G13" t="n">
        <v>22.01</v>
      </c>
      <c r="H13" t="n">
        <v>0.29</v>
      </c>
      <c r="I13" t="n">
        <v>26</v>
      </c>
      <c r="J13" t="n">
        <v>227.53</v>
      </c>
      <c r="K13" t="n">
        <v>56.94</v>
      </c>
      <c r="L13" t="n">
        <v>3.75</v>
      </c>
      <c r="M13" t="n">
        <v>24</v>
      </c>
      <c r="N13" t="n">
        <v>51.84</v>
      </c>
      <c r="O13" t="n">
        <v>28296.58</v>
      </c>
      <c r="P13" t="n">
        <v>126.78</v>
      </c>
      <c r="Q13" t="n">
        <v>1325.85</v>
      </c>
      <c r="R13" t="n">
        <v>57.57</v>
      </c>
      <c r="S13" t="n">
        <v>30.42</v>
      </c>
      <c r="T13" t="n">
        <v>13661.95</v>
      </c>
      <c r="U13" t="n">
        <v>0.53</v>
      </c>
      <c r="V13" t="n">
        <v>0.91</v>
      </c>
      <c r="W13" t="n">
        <v>0.12</v>
      </c>
      <c r="X13" t="n">
        <v>0.82</v>
      </c>
      <c r="Y13" t="n">
        <v>1</v>
      </c>
      <c r="Z13" t="n">
        <v>10</v>
      </c>
      <c r="AA13" t="n">
        <v>70.13535638652577</v>
      </c>
      <c r="AB13" t="n">
        <v>95.96228876155703</v>
      </c>
      <c r="AC13" t="n">
        <v>86.80378260609587</v>
      </c>
      <c r="AD13" t="n">
        <v>70135.35638652577</v>
      </c>
      <c r="AE13" t="n">
        <v>95962.28876155704</v>
      </c>
      <c r="AF13" t="n">
        <v>9.608236790487741e-06</v>
      </c>
      <c r="AG13" t="n">
        <v>0.5558333333333333</v>
      </c>
      <c r="AH13" t="n">
        <v>86803.78260609586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7.6651</v>
      </c>
      <c r="E14" t="n">
        <v>13.05</v>
      </c>
      <c r="F14" t="n">
        <v>9.380000000000001</v>
      </c>
      <c r="G14" t="n">
        <v>24.46</v>
      </c>
      <c r="H14" t="n">
        <v>0.31</v>
      </c>
      <c r="I14" t="n">
        <v>23</v>
      </c>
      <c r="J14" t="n">
        <v>227.95</v>
      </c>
      <c r="K14" t="n">
        <v>56.94</v>
      </c>
      <c r="L14" t="n">
        <v>4</v>
      </c>
      <c r="M14" t="n">
        <v>21</v>
      </c>
      <c r="N14" t="n">
        <v>52.01</v>
      </c>
      <c r="O14" t="n">
        <v>28348.56</v>
      </c>
      <c r="P14" t="n">
        <v>122.63</v>
      </c>
      <c r="Q14" t="n">
        <v>1325.82</v>
      </c>
      <c r="R14" t="n">
        <v>52.03</v>
      </c>
      <c r="S14" t="n">
        <v>30.42</v>
      </c>
      <c r="T14" t="n">
        <v>10903.65</v>
      </c>
      <c r="U14" t="n">
        <v>0.58</v>
      </c>
      <c r="V14" t="n">
        <v>0.92</v>
      </c>
      <c r="W14" t="n">
        <v>0.12</v>
      </c>
      <c r="X14" t="n">
        <v>0.66</v>
      </c>
      <c r="Y14" t="n">
        <v>1</v>
      </c>
      <c r="Z14" t="n">
        <v>10</v>
      </c>
      <c r="AA14" t="n">
        <v>66.93363641575863</v>
      </c>
      <c r="AB14" t="n">
        <v>91.5815542476394</v>
      </c>
      <c r="AC14" t="n">
        <v>82.84113924578564</v>
      </c>
      <c r="AD14" t="n">
        <v>66933.63641575862</v>
      </c>
      <c r="AE14" t="n">
        <v>91581.5542476394</v>
      </c>
      <c r="AF14" t="n">
        <v>9.824592908870722e-06</v>
      </c>
      <c r="AG14" t="n">
        <v>0.5437500000000001</v>
      </c>
      <c r="AH14" t="n">
        <v>82841.13924578564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7.7089</v>
      </c>
      <c r="E15" t="n">
        <v>12.97</v>
      </c>
      <c r="F15" t="n">
        <v>9.35</v>
      </c>
      <c r="G15" t="n">
        <v>25.49</v>
      </c>
      <c r="H15" t="n">
        <v>0.33</v>
      </c>
      <c r="I15" t="n">
        <v>22</v>
      </c>
      <c r="J15" t="n">
        <v>228.38</v>
      </c>
      <c r="K15" t="n">
        <v>56.94</v>
      </c>
      <c r="L15" t="n">
        <v>4.25</v>
      </c>
      <c r="M15" t="n">
        <v>20</v>
      </c>
      <c r="N15" t="n">
        <v>52.18</v>
      </c>
      <c r="O15" t="n">
        <v>28400.61</v>
      </c>
      <c r="P15" t="n">
        <v>121.05</v>
      </c>
      <c r="Q15" t="n">
        <v>1325.82</v>
      </c>
      <c r="R15" t="n">
        <v>51.14</v>
      </c>
      <c r="S15" t="n">
        <v>30.42</v>
      </c>
      <c r="T15" t="n">
        <v>10463.88</v>
      </c>
      <c r="U15" t="n">
        <v>0.59</v>
      </c>
      <c r="V15" t="n">
        <v>0.93</v>
      </c>
      <c r="W15" t="n">
        <v>0.11</v>
      </c>
      <c r="X15" t="n">
        <v>0.62</v>
      </c>
      <c r="Y15" t="n">
        <v>1</v>
      </c>
      <c r="Z15" t="n">
        <v>10</v>
      </c>
      <c r="AA15" t="n">
        <v>65.99181444947722</v>
      </c>
      <c r="AB15" t="n">
        <v>90.29291188312115</v>
      </c>
      <c r="AC15" t="n">
        <v>81.67548309991567</v>
      </c>
      <c r="AD15" t="n">
        <v>65991.81444947721</v>
      </c>
      <c r="AE15" t="n">
        <v>90292.91188312115</v>
      </c>
      <c r="AF15" t="n">
        <v>9.880732707361093e-06</v>
      </c>
      <c r="AG15" t="n">
        <v>0.5404166666666667</v>
      </c>
      <c r="AH15" t="n">
        <v>81675.48309991567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7.8054</v>
      </c>
      <c r="E16" t="n">
        <v>12.81</v>
      </c>
      <c r="F16" t="n">
        <v>9.27</v>
      </c>
      <c r="G16" t="n">
        <v>27.82</v>
      </c>
      <c r="H16" t="n">
        <v>0.35</v>
      </c>
      <c r="I16" t="n">
        <v>20</v>
      </c>
      <c r="J16" t="n">
        <v>228.8</v>
      </c>
      <c r="K16" t="n">
        <v>56.94</v>
      </c>
      <c r="L16" t="n">
        <v>4.5</v>
      </c>
      <c r="M16" t="n">
        <v>18</v>
      </c>
      <c r="N16" t="n">
        <v>52.36</v>
      </c>
      <c r="O16" t="n">
        <v>28452.71</v>
      </c>
      <c r="P16" t="n">
        <v>118.19</v>
      </c>
      <c r="Q16" t="n">
        <v>1325.91</v>
      </c>
      <c r="R16" t="n">
        <v>48.58</v>
      </c>
      <c r="S16" t="n">
        <v>30.42</v>
      </c>
      <c r="T16" t="n">
        <v>9195.559999999999</v>
      </c>
      <c r="U16" t="n">
        <v>0.63</v>
      </c>
      <c r="V16" t="n">
        <v>0.93</v>
      </c>
      <c r="W16" t="n">
        <v>0.11</v>
      </c>
      <c r="X16" t="n">
        <v>0.55</v>
      </c>
      <c r="Y16" t="n">
        <v>1</v>
      </c>
      <c r="Z16" t="n">
        <v>10</v>
      </c>
      <c r="AA16" t="n">
        <v>64.12003861983591</v>
      </c>
      <c r="AB16" t="n">
        <v>87.73186561608559</v>
      </c>
      <c r="AC16" t="n">
        <v>79.35885949415416</v>
      </c>
      <c r="AD16" t="n">
        <v>64120.0386198359</v>
      </c>
      <c r="AE16" t="n">
        <v>87731.86561608559</v>
      </c>
      <c r="AF16" t="n">
        <v>1.000441970631819e-05</v>
      </c>
      <c r="AG16" t="n">
        <v>0.5337500000000001</v>
      </c>
      <c r="AH16" t="n">
        <v>79358.85949415417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7.851</v>
      </c>
      <c r="E17" t="n">
        <v>12.74</v>
      </c>
      <c r="F17" t="n">
        <v>9.24</v>
      </c>
      <c r="G17" t="n">
        <v>29.19</v>
      </c>
      <c r="H17" t="n">
        <v>0.37</v>
      </c>
      <c r="I17" t="n">
        <v>19</v>
      </c>
      <c r="J17" t="n">
        <v>229.22</v>
      </c>
      <c r="K17" t="n">
        <v>56.94</v>
      </c>
      <c r="L17" t="n">
        <v>4.75</v>
      </c>
      <c r="M17" t="n">
        <v>17</v>
      </c>
      <c r="N17" t="n">
        <v>52.53</v>
      </c>
      <c r="O17" t="n">
        <v>28504.87</v>
      </c>
      <c r="P17" t="n">
        <v>116.55</v>
      </c>
      <c r="Q17" t="n">
        <v>1325.83</v>
      </c>
      <c r="R17" t="n">
        <v>47.62</v>
      </c>
      <c r="S17" t="n">
        <v>30.42</v>
      </c>
      <c r="T17" t="n">
        <v>8718.809999999999</v>
      </c>
      <c r="U17" t="n">
        <v>0.64</v>
      </c>
      <c r="V17" t="n">
        <v>0.9399999999999999</v>
      </c>
      <c r="W17" t="n">
        <v>0.11</v>
      </c>
      <c r="X17" t="n">
        <v>0.52</v>
      </c>
      <c r="Y17" t="n">
        <v>1</v>
      </c>
      <c r="Z17" t="n">
        <v>10</v>
      </c>
      <c r="AA17" t="n">
        <v>63.18214825648234</v>
      </c>
      <c r="AB17" t="n">
        <v>86.44860264414326</v>
      </c>
      <c r="AC17" t="n">
        <v>78.19806933918271</v>
      </c>
      <c r="AD17" t="n">
        <v>63182.14825648234</v>
      </c>
      <c r="AE17" t="n">
        <v>86448.60264414326</v>
      </c>
      <c r="AF17" t="n">
        <v>1.006286661981501e-05</v>
      </c>
      <c r="AG17" t="n">
        <v>0.5308333333333334</v>
      </c>
      <c r="AH17" t="n">
        <v>78198.06933918271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7.8918</v>
      </c>
      <c r="E18" t="n">
        <v>12.67</v>
      </c>
      <c r="F18" t="n">
        <v>9.220000000000001</v>
      </c>
      <c r="G18" t="n">
        <v>30.74</v>
      </c>
      <c r="H18" t="n">
        <v>0.39</v>
      </c>
      <c r="I18" t="n">
        <v>18</v>
      </c>
      <c r="J18" t="n">
        <v>229.65</v>
      </c>
      <c r="K18" t="n">
        <v>56.94</v>
      </c>
      <c r="L18" t="n">
        <v>5</v>
      </c>
      <c r="M18" t="n">
        <v>16</v>
      </c>
      <c r="N18" t="n">
        <v>52.7</v>
      </c>
      <c r="O18" t="n">
        <v>28557.1</v>
      </c>
      <c r="P18" t="n">
        <v>114.24</v>
      </c>
      <c r="Q18" t="n">
        <v>1325.8</v>
      </c>
      <c r="R18" t="n">
        <v>46.95</v>
      </c>
      <c r="S18" t="n">
        <v>30.42</v>
      </c>
      <c r="T18" t="n">
        <v>8391.809999999999</v>
      </c>
      <c r="U18" t="n">
        <v>0.65</v>
      </c>
      <c r="V18" t="n">
        <v>0.9399999999999999</v>
      </c>
      <c r="W18" t="n">
        <v>0.11</v>
      </c>
      <c r="X18" t="n">
        <v>0.5</v>
      </c>
      <c r="Y18" t="n">
        <v>1</v>
      </c>
      <c r="Z18" t="n">
        <v>10</v>
      </c>
      <c r="AA18" t="n">
        <v>62.10613628140722</v>
      </c>
      <c r="AB18" t="n">
        <v>84.97635558954818</v>
      </c>
      <c r="AC18" t="n">
        <v>76.86633147716601</v>
      </c>
      <c r="AD18" t="n">
        <v>62106.13628140723</v>
      </c>
      <c r="AE18" t="n">
        <v>84976.35558954818</v>
      </c>
      <c r="AF18" t="n">
        <v>1.011516122662796e-05</v>
      </c>
      <c r="AG18" t="n">
        <v>0.5279166666666667</v>
      </c>
      <c r="AH18" t="n">
        <v>76866.33147716601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7.9514</v>
      </c>
      <c r="E19" t="n">
        <v>12.58</v>
      </c>
      <c r="F19" t="n">
        <v>9.17</v>
      </c>
      <c r="G19" t="n">
        <v>32.36</v>
      </c>
      <c r="H19" t="n">
        <v>0.41</v>
      </c>
      <c r="I19" t="n">
        <v>17</v>
      </c>
      <c r="J19" t="n">
        <v>230.07</v>
      </c>
      <c r="K19" t="n">
        <v>56.94</v>
      </c>
      <c r="L19" t="n">
        <v>5.25</v>
      </c>
      <c r="M19" t="n">
        <v>15</v>
      </c>
      <c r="N19" t="n">
        <v>52.88</v>
      </c>
      <c r="O19" t="n">
        <v>28609.38</v>
      </c>
      <c r="P19" t="n">
        <v>111.44</v>
      </c>
      <c r="Q19" t="n">
        <v>1325.81</v>
      </c>
      <c r="R19" t="n">
        <v>45.22</v>
      </c>
      <c r="S19" t="n">
        <v>30.42</v>
      </c>
      <c r="T19" t="n">
        <v>7531.12</v>
      </c>
      <c r="U19" t="n">
        <v>0.67</v>
      </c>
      <c r="V19" t="n">
        <v>0.9399999999999999</v>
      </c>
      <c r="W19" t="n">
        <v>0.11</v>
      </c>
      <c r="X19" t="n">
        <v>0.45</v>
      </c>
      <c r="Y19" t="n">
        <v>1</v>
      </c>
      <c r="Z19" t="n">
        <v>10</v>
      </c>
      <c r="AA19" t="n">
        <v>60.68665072991451</v>
      </c>
      <c r="AB19" t="n">
        <v>83.03415283471401</v>
      </c>
      <c r="AC19" t="n">
        <v>75.10948982735391</v>
      </c>
      <c r="AD19" t="n">
        <v>60686.65072991451</v>
      </c>
      <c r="AE19" t="n">
        <v>83034.15283471401</v>
      </c>
      <c r="AF19" t="n">
        <v>1.019155236795276e-05</v>
      </c>
      <c r="AG19" t="n">
        <v>0.5241666666666667</v>
      </c>
      <c r="AH19" t="n">
        <v>75109.48982735391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7.9927</v>
      </c>
      <c r="E20" t="n">
        <v>12.51</v>
      </c>
      <c r="F20" t="n">
        <v>9.15</v>
      </c>
      <c r="G20" t="n">
        <v>34.31</v>
      </c>
      <c r="H20" t="n">
        <v>0.42</v>
      </c>
      <c r="I20" t="n">
        <v>16</v>
      </c>
      <c r="J20" t="n">
        <v>230.49</v>
      </c>
      <c r="K20" t="n">
        <v>56.94</v>
      </c>
      <c r="L20" t="n">
        <v>5.5</v>
      </c>
      <c r="M20" t="n">
        <v>14</v>
      </c>
      <c r="N20" t="n">
        <v>53.05</v>
      </c>
      <c r="O20" t="n">
        <v>28661.73</v>
      </c>
      <c r="P20" t="n">
        <v>110.04</v>
      </c>
      <c r="Q20" t="n">
        <v>1325.86</v>
      </c>
      <c r="R20" t="n">
        <v>44.45</v>
      </c>
      <c r="S20" t="n">
        <v>30.42</v>
      </c>
      <c r="T20" t="n">
        <v>7147.73</v>
      </c>
      <c r="U20" t="n">
        <v>0.68</v>
      </c>
      <c r="V20" t="n">
        <v>0.95</v>
      </c>
      <c r="W20" t="n">
        <v>0.11</v>
      </c>
      <c r="X20" t="n">
        <v>0.43</v>
      </c>
      <c r="Y20" t="n">
        <v>1</v>
      </c>
      <c r="Z20" t="n">
        <v>10</v>
      </c>
      <c r="AA20" t="n">
        <v>59.90823283612588</v>
      </c>
      <c r="AB20" t="n">
        <v>81.96908713105918</v>
      </c>
      <c r="AC20" t="n">
        <v>74.14607249962643</v>
      </c>
      <c r="AD20" t="n">
        <v>59908.23283612588</v>
      </c>
      <c r="AE20" t="n">
        <v>81969.08713105919</v>
      </c>
      <c r="AF20" t="n">
        <v>1.024448784004527e-05</v>
      </c>
      <c r="AG20" t="n">
        <v>0.52125</v>
      </c>
      <c r="AH20" t="n">
        <v>74146.07249962643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8.060700000000001</v>
      </c>
      <c r="E21" t="n">
        <v>12.41</v>
      </c>
      <c r="F21" t="n">
        <v>9.09</v>
      </c>
      <c r="G21" t="n">
        <v>36.35</v>
      </c>
      <c r="H21" t="n">
        <v>0.44</v>
      </c>
      <c r="I21" t="n">
        <v>15</v>
      </c>
      <c r="J21" t="n">
        <v>230.92</v>
      </c>
      <c r="K21" t="n">
        <v>56.94</v>
      </c>
      <c r="L21" t="n">
        <v>5.75</v>
      </c>
      <c r="M21" t="n">
        <v>13</v>
      </c>
      <c r="N21" t="n">
        <v>53.23</v>
      </c>
      <c r="O21" t="n">
        <v>28714.14</v>
      </c>
      <c r="P21" t="n">
        <v>106.33</v>
      </c>
      <c r="Q21" t="n">
        <v>1325.82</v>
      </c>
      <c r="R21" t="n">
        <v>42.28</v>
      </c>
      <c r="S21" t="n">
        <v>30.42</v>
      </c>
      <c r="T21" t="n">
        <v>6072.16</v>
      </c>
      <c r="U21" t="n">
        <v>0.72</v>
      </c>
      <c r="V21" t="n">
        <v>0.95</v>
      </c>
      <c r="W21" t="n">
        <v>0.11</v>
      </c>
      <c r="X21" t="n">
        <v>0.37</v>
      </c>
      <c r="Y21" t="n">
        <v>1</v>
      </c>
      <c r="Z21" t="n">
        <v>10</v>
      </c>
      <c r="AA21" t="n">
        <v>58.16798117730141</v>
      </c>
      <c r="AB21" t="n">
        <v>79.587998036972</v>
      </c>
      <c r="AC21" t="n">
        <v>71.99223120679866</v>
      </c>
      <c r="AD21" t="n">
        <v>58167.98117730142</v>
      </c>
      <c r="AE21" t="n">
        <v>79587.998036972</v>
      </c>
      <c r="AF21" t="n">
        <v>1.033164551806685e-05</v>
      </c>
      <c r="AG21" t="n">
        <v>0.5170833333333333</v>
      </c>
      <c r="AH21" t="n">
        <v>71992.23120679866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8.101900000000001</v>
      </c>
      <c r="E22" t="n">
        <v>12.34</v>
      </c>
      <c r="F22" t="n">
        <v>9.07</v>
      </c>
      <c r="G22" t="n">
        <v>38.86</v>
      </c>
      <c r="H22" t="n">
        <v>0.46</v>
      </c>
      <c r="I22" t="n">
        <v>14</v>
      </c>
      <c r="J22" t="n">
        <v>231.34</v>
      </c>
      <c r="K22" t="n">
        <v>56.94</v>
      </c>
      <c r="L22" t="n">
        <v>6</v>
      </c>
      <c r="M22" t="n">
        <v>12</v>
      </c>
      <c r="N22" t="n">
        <v>53.4</v>
      </c>
      <c r="O22" t="n">
        <v>28766.61</v>
      </c>
      <c r="P22" t="n">
        <v>104.94</v>
      </c>
      <c r="Q22" t="n">
        <v>1325.88</v>
      </c>
      <c r="R22" t="n">
        <v>42.08</v>
      </c>
      <c r="S22" t="n">
        <v>30.42</v>
      </c>
      <c r="T22" t="n">
        <v>5976.5</v>
      </c>
      <c r="U22" t="n">
        <v>0.72</v>
      </c>
      <c r="V22" t="n">
        <v>0.95</v>
      </c>
      <c r="W22" t="n">
        <v>0.1</v>
      </c>
      <c r="X22" t="n">
        <v>0.35</v>
      </c>
      <c r="Y22" t="n">
        <v>1</v>
      </c>
      <c r="Z22" t="n">
        <v>10</v>
      </c>
      <c r="AA22" t="n">
        <v>57.41578585559285</v>
      </c>
      <c r="AB22" t="n">
        <v>78.55881121329534</v>
      </c>
      <c r="AC22" t="n">
        <v>71.06126852910059</v>
      </c>
      <c r="AD22" t="n">
        <v>57415.78585559285</v>
      </c>
      <c r="AE22" t="n">
        <v>78558.81121329534</v>
      </c>
      <c r="AF22" t="n">
        <v>1.038445281710346e-05</v>
      </c>
      <c r="AG22" t="n">
        <v>0.5141666666666667</v>
      </c>
      <c r="AH22" t="n">
        <v>71061.26852910059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8.129300000000001</v>
      </c>
      <c r="E23" t="n">
        <v>12.3</v>
      </c>
      <c r="F23" t="n">
        <v>9.07</v>
      </c>
      <c r="G23" t="n">
        <v>41.86</v>
      </c>
      <c r="H23" t="n">
        <v>0.48</v>
      </c>
      <c r="I23" t="n">
        <v>13</v>
      </c>
      <c r="J23" t="n">
        <v>231.77</v>
      </c>
      <c r="K23" t="n">
        <v>56.94</v>
      </c>
      <c r="L23" t="n">
        <v>6.25</v>
      </c>
      <c r="M23" t="n">
        <v>8</v>
      </c>
      <c r="N23" t="n">
        <v>53.58</v>
      </c>
      <c r="O23" t="n">
        <v>28819.14</v>
      </c>
      <c r="P23" t="n">
        <v>103.24</v>
      </c>
      <c r="Q23" t="n">
        <v>1325.89</v>
      </c>
      <c r="R23" t="n">
        <v>41.99</v>
      </c>
      <c r="S23" t="n">
        <v>30.42</v>
      </c>
      <c r="T23" t="n">
        <v>5935.47</v>
      </c>
      <c r="U23" t="n">
        <v>0.72</v>
      </c>
      <c r="V23" t="n">
        <v>0.95</v>
      </c>
      <c r="W23" t="n">
        <v>0.1</v>
      </c>
      <c r="X23" t="n">
        <v>0.35</v>
      </c>
      <c r="Y23" t="n">
        <v>1</v>
      </c>
      <c r="Z23" t="n">
        <v>10</v>
      </c>
      <c r="AA23" t="n">
        <v>56.72074010637533</v>
      </c>
      <c r="AB23" t="n">
        <v>77.60781895596203</v>
      </c>
      <c r="AC23" t="n">
        <v>70.20103763808086</v>
      </c>
      <c r="AD23" t="n">
        <v>56720.74010637533</v>
      </c>
      <c r="AE23" t="n">
        <v>77607.81895596204</v>
      </c>
      <c r="AF23" t="n">
        <v>1.041957223442392e-05</v>
      </c>
      <c r="AG23" t="n">
        <v>0.5125000000000001</v>
      </c>
      <c r="AH23" t="n">
        <v>70201.03763808086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8.1213</v>
      </c>
      <c r="E24" t="n">
        <v>12.31</v>
      </c>
      <c r="F24" t="n">
        <v>9.08</v>
      </c>
      <c r="G24" t="n">
        <v>41.92</v>
      </c>
      <c r="H24" t="n">
        <v>0.5</v>
      </c>
      <c r="I24" t="n">
        <v>13</v>
      </c>
      <c r="J24" t="n">
        <v>232.2</v>
      </c>
      <c r="K24" t="n">
        <v>56.94</v>
      </c>
      <c r="L24" t="n">
        <v>6.5</v>
      </c>
      <c r="M24" t="n">
        <v>2</v>
      </c>
      <c r="N24" t="n">
        <v>53.75</v>
      </c>
      <c r="O24" t="n">
        <v>28871.74</v>
      </c>
      <c r="P24" t="n">
        <v>103.49</v>
      </c>
      <c r="Q24" t="n">
        <v>1325.79</v>
      </c>
      <c r="R24" t="n">
        <v>42.04</v>
      </c>
      <c r="S24" t="n">
        <v>30.42</v>
      </c>
      <c r="T24" t="n">
        <v>5957.52</v>
      </c>
      <c r="U24" t="n">
        <v>0.72</v>
      </c>
      <c r="V24" t="n">
        <v>0.95</v>
      </c>
      <c r="W24" t="n">
        <v>0.11</v>
      </c>
      <c r="X24" t="n">
        <v>0.36</v>
      </c>
      <c r="Y24" t="n">
        <v>1</v>
      </c>
      <c r="Z24" t="n">
        <v>10</v>
      </c>
      <c r="AA24" t="n">
        <v>56.87114571862008</v>
      </c>
      <c r="AB24" t="n">
        <v>77.81361055006251</v>
      </c>
      <c r="AC24" t="n">
        <v>70.38718877127076</v>
      </c>
      <c r="AD24" t="n">
        <v>56871.14571862008</v>
      </c>
      <c r="AE24" t="n">
        <v>77813.61055006251</v>
      </c>
      <c r="AF24" t="n">
        <v>1.040931838995079e-05</v>
      </c>
      <c r="AG24" t="n">
        <v>0.5129166666666667</v>
      </c>
      <c r="AH24" t="n">
        <v>70387.18877127075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8.121600000000001</v>
      </c>
      <c r="E25" t="n">
        <v>12.31</v>
      </c>
      <c r="F25" t="n">
        <v>9.08</v>
      </c>
      <c r="G25" t="n">
        <v>41.91</v>
      </c>
      <c r="H25" t="n">
        <v>0.52</v>
      </c>
      <c r="I25" t="n">
        <v>13</v>
      </c>
      <c r="J25" t="n">
        <v>232.62</v>
      </c>
      <c r="K25" t="n">
        <v>56.94</v>
      </c>
      <c r="L25" t="n">
        <v>6.75</v>
      </c>
      <c r="M25" t="n">
        <v>0</v>
      </c>
      <c r="N25" t="n">
        <v>53.93</v>
      </c>
      <c r="O25" t="n">
        <v>28924.39</v>
      </c>
      <c r="P25" t="n">
        <v>103.67</v>
      </c>
      <c r="Q25" t="n">
        <v>1325.9</v>
      </c>
      <c r="R25" t="n">
        <v>41.9</v>
      </c>
      <c r="S25" t="n">
        <v>30.42</v>
      </c>
      <c r="T25" t="n">
        <v>5889.25</v>
      </c>
      <c r="U25" t="n">
        <v>0.73</v>
      </c>
      <c r="V25" t="n">
        <v>0.95</v>
      </c>
      <c r="W25" t="n">
        <v>0.12</v>
      </c>
      <c r="X25" t="n">
        <v>0.36</v>
      </c>
      <c r="Y25" t="n">
        <v>1</v>
      </c>
      <c r="Z25" t="n">
        <v>10</v>
      </c>
      <c r="AA25" t="n">
        <v>56.92287429744771</v>
      </c>
      <c r="AB25" t="n">
        <v>77.88438787371827</v>
      </c>
      <c r="AC25" t="n">
        <v>70.45121120649344</v>
      </c>
      <c r="AD25" t="n">
        <v>56922.87429744771</v>
      </c>
      <c r="AE25" t="n">
        <v>77884.38787371827</v>
      </c>
      <c r="AF25" t="n">
        <v>1.040970290911853e-05</v>
      </c>
      <c r="AG25" t="n">
        <v>0.5129166666666667</v>
      </c>
      <c r="AH25" t="n">
        <v>70451.21120649343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7.8074</v>
      </c>
      <c r="E2" t="n">
        <v>12.81</v>
      </c>
      <c r="F2" t="n">
        <v>10.09</v>
      </c>
      <c r="G2" t="n">
        <v>12.61</v>
      </c>
      <c r="H2" t="n">
        <v>0.22</v>
      </c>
      <c r="I2" t="n">
        <v>48</v>
      </c>
      <c r="J2" t="n">
        <v>80.84</v>
      </c>
      <c r="K2" t="n">
        <v>35.1</v>
      </c>
      <c r="L2" t="n">
        <v>1</v>
      </c>
      <c r="M2" t="n">
        <v>45</v>
      </c>
      <c r="N2" t="n">
        <v>9.74</v>
      </c>
      <c r="O2" t="n">
        <v>10204.21</v>
      </c>
      <c r="P2" t="n">
        <v>64.45999999999999</v>
      </c>
      <c r="Q2" t="n">
        <v>1325.86</v>
      </c>
      <c r="R2" t="n">
        <v>75.18000000000001</v>
      </c>
      <c r="S2" t="n">
        <v>30.42</v>
      </c>
      <c r="T2" t="n">
        <v>22356.82</v>
      </c>
      <c r="U2" t="n">
        <v>0.4</v>
      </c>
      <c r="V2" t="n">
        <v>0.86</v>
      </c>
      <c r="W2" t="n">
        <v>0.16</v>
      </c>
      <c r="X2" t="n">
        <v>1.37</v>
      </c>
      <c r="Y2" t="n">
        <v>1</v>
      </c>
      <c r="Z2" t="n">
        <v>10</v>
      </c>
      <c r="AA2" t="n">
        <v>40.26802884821232</v>
      </c>
      <c r="AB2" t="n">
        <v>55.09649357000799</v>
      </c>
      <c r="AC2" t="n">
        <v>49.83816155220774</v>
      </c>
      <c r="AD2" t="n">
        <v>40268.02884821231</v>
      </c>
      <c r="AE2" t="n">
        <v>55096.493570008</v>
      </c>
      <c r="AF2" t="n">
        <v>1.616944458324012e-05</v>
      </c>
      <c r="AG2" t="n">
        <v>0.5337500000000001</v>
      </c>
      <c r="AH2" t="n">
        <v>49838.16155220774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8.047599999999999</v>
      </c>
      <c r="E3" t="n">
        <v>12.43</v>
      </c>
      <c r="F3" t="n">
        <v>9.859999999999999</v>
      </c>
      <c r="G3" t="n">
        <v>15.17</v>
      </c>
      <c r="H3" t="n">
        <v>0.27</v>
      </c>
      <c r="I3" t="n">
        <v>39</v>
      </c>
      <c r="J3" t="n">
        <v>81.14</v>
      </c>
      <c r="K3" t="n">
        <v>35.1</v>
      </c>
      <c r="L3" t="n">
        <v>1.25</v>
      </c>
      <c r="M3" t="n">
        <v>1</v>
      </c>
      <c r="N3" t="n">
        <v>9.789999999999999</v>
      </c>
      <c r="O3" t="n">
        <v>10241.25</v>
      </c>
      <c r="P3" t="n">
        <v>60.24</v>
      </c>
      <c r="Q3" t="n">
        <v>1325.86</v>
      </c>
      <c r="R3" t="n">
        <v>66.27</v>
      </c>
      <c r="S3" t="n">
        <v>30.42</v>
      </c>
      <c r="T3" t="n">
        <v>17945.36</v>
      </c>
      <c r="U3" t="n">
        <v>0.46</v>
      </c>
      <c r="V3" t="n">
        <v>0.88</v>
      </c>
      <c r="W3" t="n">
        <v>0.19</v>
      </c>
      <c r="X3" t="n">
        <v>1.14</v>
      </c>
      <c r="Y3" t="n">
        <v>1</v>
      </c>
      <c r="Z3" t="n">
        <v>10</v>
      </c>
      <c r="AA3" t="n">
        <v>37.51480952669974</v>
      </c>
      <c r="AB3" t="n">
        <v>51.32941743086872</v>
      </c>
      <c r="AC3" t="n">
        <v>46.43060987265213</v>
      </c>
      <c r="AD3" t="n">
        <v>37514.80952669974</v>
      </c>
      <c r="AE3" t="n">
        <v>51329.41743086871</v>
      </c>
      <c r="AF3" t="n">
        <v>1.666690860313077e-05</v>
      </c>
      <c r="AG3" t="n">
        <v>0.5179166666666667</v>
      </c>
      <c r="AH3" t="n">
        <v>46430.60987265213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8.046900000000001</v>
      </c>
      <c r="E4" t="n">
        <v>12.43</v>
      </c>
      <c r="F4" t="n">
        <v>9.859999999999999</v>
      </c>
      <c r="G4" t="n">
        <v>15.17</v>
      </c>
      <c r="H4" t="n">
        <v>0.32</v>
      </c>
      <c r="I4" t="n">
        <v>39</v>
      </c>
      <c r="J4" t="n">
        <v>81.44</v>
      </c>
      <c r="K4" t="n">
        <v>35.1</v>
      </c>
      <c r="L4" t="n">
        <v>1.5</v>
      </c>
      <c r="M4" t="n">
        <v>0</v>
      </c>
      <c r="N4" t="n">
        <v>9.84</v>
      </c>
      <c r="O4" t="n">
        <v>10278.32</v>
      </c>
      <c r="P4" t="n">
        <v>60.46</v>
      </c>
      <c r="Q4" t="n">
        <v>1325.86</v>
      </c>
      <c r="R4" t="n">
        <v>66.27</v>
      </c>
      <c r="S4" t="n">
        <v>30.42</v>
      </c>
      <c r="T4" t="n">
        <v>17944.42</v>
      </c>
      <c r="U4" t="n">
        <v>0.46</v>
      </c>
      <c r="V4" t="n">
        <v>0.88</v>
      </c>
      <c r="W4" t="n">
        <v>0.19</v>
      </c>
      <c r="X4" t="n">
        <v>1.14</v>
      </c>
      <c r="Y4" t="n">
        <v>1</v>
      </c>
      <c r="Z4" t="n">
        <v>10</v>
      </c>
      <c r="AA4" t="n">
        <v>37.58368790205543</v>
      </c>
      <c r="AB4" t="n">
        <v>51.42365986272938</v>
      </c>
      <c r="AC4" t="n">
        <v>46.51585793908638</v>
      </c>
      <c r="AD4" t="n">
        <v>37583.68790205543</v>
      </c>
      <c r="AE4" t="n">
        <v>51423.65986272938</v>
      </c>
      <c r="AF4" t="n">
        <v>1.666545887451327e-05</v>
      </c>
      <c r="AG4" t="n">
        <v>0.5179166666666667</v>
      </c>
      <c r="AH4" t="n">
        <v>46515.85793908638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7.054</v>
      </c>
      <c r="E2" t="n">
        <v>14.18</v>
      </c>
      <c r="F2" t="n">
        <v>10.65</v>
      </c>
      <c r="G2" t="n">
        <v>9.539999999999999</v>
      </c>
      <c r="H2" t="n">
        <v>0.16</v>
      </c>
      <c r="I2" t="n">
        <v>67</v>
      </c>
      <c r="J2" t="n">
        <v>107.41</v>
      </c>
      <c r="K2" t="n">
        <v>41.65</v>
      </c>
      <c r="L2" t="n">
        <v>1</v>
      </c>
      <c r="M2" t="n">
        <v>65</v>
      </c>
      <c r="N2" t="n">
        <v>14.77</v>
      </c>
      <c r="O2" t="n">
        <v>13481.73</v>
      </c>
      <c r="P2" t="n">
        <v>91.11</v>
      </c>
      <c r="Q2" t="n">
        <v>1325.89</v>
      </c>
      <c r="R2" t="n">
        <v>93.48999999999999</v>
      </c>
      <c r="S2" t="n">
        <v>30.42</v>
      </c>
      <c r="T2" t="n">
        <v>31415.31</v>
      </c>
      <c r="U2" t="n">
        <v>0.33</v>
      </c>
      <c r="V2" t="n">
        <v>0.8100000000000001</v>
      </c>
      <c r="W2" t="n">
        <v>0.19</v>
      </c>
      <c r="X2" t="n">
        <v>1.93</v>
      </c>
      <c r="Y2" t="n">
        <v>1</v>
      </c>
      <c r="Z2" t="n">
        <v>10</v>
      </c>
      <c r="AA2" t="n">
        <v>57.12803855487783</v>
      </c>
      <c r="AB2" t="n">
        <v>78.16510266194224</v>
      </c>
      <c r="AC2" t="n">
        <v>70.70513496931508</v>
      </c>
      <c r="AD2" t="n">
        <v>57128.03855487783</v>
      </c>
      <c r="AE2" t="n">
        <v>78165.10266194225</v>
      </c>
      <c r="AF2" t="n">
        <v>1.265148869681023e-05</v>
      </c>
      <c r="AG2" t="n">
        <v>0.5908333333333333</v>
      </c>
      <c r="AH2" t="n">
        <v>70705.13496931508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7.5641</v>
      </c>
      <c r="E3" t="n">
        <v>13.22</v>
      </c>
      <c r="F3" t="n">
        <v>10.1</v>
      </c>
      <c r="G3" t="n">
        <v>12.36</v>
      </c>
      <c r="H3" t="n">
        <v>0.2</v>
      </c>
      <c r="I3" t="n">
        <v>49</v>
      </c>
      <c r="J3" t="n">
        <v>107.73</v>
      </c>
      <c r="K3" t="n">
        <v>41.65</v>
      </c>
      <c r="L3" t="n">
        <v>1.25</v>
      </c>
      <c r="M3" t="n">
        <v>47</v>
      </c>
      <c r="N3" t="n">
        <v>14.83</v>
      </c>
      <c r="O3" t="n">
        <v>13520.81</v>
      </c>
      <c r="P3" t="n">
        <v>82.67</v>
      </c>
      <c r="Q3" t="n">
        <v>1325.96</v>
      </c>
      <c r="R3" t="n">
        <v>75.28</v>
      </c>
      <c r="S3" t="n">
        <v>30.42</v>
      </c>
      <c r="T3" t="n">
        <v>22398.07</v>
      </c>
      <c r="U3" t="n">
        <v>0.4</v>
      </c>
      <c r="V3" t="n">
        <v>0.86</v>
      </c>
      <c r="W3" t="n">
        <v>0.16</v>
      </c>
      <c r="X3" t="n">
        <v>1.37</v>
      </c>
      <c r="Y3" t="n">
        <v>1</v>
      </c>
      <c r="Z3" t="n">
        <v>10</v>
      </c>
      <c r="AA3" t="n">
        <v>49.7194311779633</v>
      </c>
      <c r="AB3" t="n">
        <v>68.02831920416295</v>
      </c>
      <c r="AC3" t="n">
        <v>61.53579189767808</v>
      </c>
      <c r="AD3" t="n">
        <v>49719.4311779633</v>
      </c>
      <c r="AE3" t="n">
        <v>68028.31920416295</v>
      </c>
      <c r="AF3" t="n">
        <v>1.356636314878682e-05</v>
      </c>
      <c r="AG3" t="n">
        <v>0.5508333333333334</v>
      </c>
      <c r="AH3" t="n">
        <v>61535.79189767808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7.902</v>
      </c>
      <c r="E4" t="n">
        <v>12.66</v>
      </c>
      <c r="F4" t="n">
        <v>9.77</v>
      </c>
      <c r="G4" t="n">
        <v>15.43</v>
      </c>
      <c r="H4" t="n">
        <v>0.24</v>
      </c>
      <c r="I4" t="n">
        <v>38</v>
      </c>
      <c r="J4" t="n">
        <v>108.05</v>
      </c>
      <c r="K4" t="n">
        <v>41.65</v>
      </c>
      <c r="L4" t="n">
        <v>1.5</v>
      </c>
      <c r="M4" t="n">
        <v>36</v>
      </c>
      <c r="N4" t="n">
        <v>14.9</v>
      </c>
      <c r="O4" t="n">
        <v>13559.91</v>
      </c>
      <c r="P4" t="n">
        <v>76.16</v>
      </c>
      <c r="Q4" t="n">
        <v>1325.93</v>
      </c>
      <c r="R4" t="n">
        <v>64.91</v>
      </c>
      <c r="S4" t="n">
        <v>30.42</v>
      </c>
      <c r="T4" t="n">
        <v>17268.16</v>
      </c>
      <c r="U4" t="n">
        <v>0.47</v>
      </c>
      <c r="V4" t="n">
        <v>0.88</v>
      </c>
      <c r="W4" t="n">
        <v>0.14</v>
      </c>
      <c r="X4" t="n">
        <v>1.05</v>
      </c>
      <c r="Y4" t="n">
        <v>1</v>
      </c>
      <c r="Z4" t="n">
        <v>10</v>
      </c>
      <c r="AA4" t="n">
        <v>45.11560444146405</v>
      </c>
      <c r="AB4" t="n">
        <v>61.72916035678676</v>
      </c>
      <c r="AC4" t="n">
        <v>55.8378159297685</v>
      </c>
      <c r="AD4" t="n">
        <v>45115.60444146405</v>
      </c>
      <c r="AE4" t="n">
        <v>61729.16035678676</v>
      </c>
      <c r="AF4" t="n">
        <v>1.41723934905294e-05</v>
      </c>
      <c r="AG4" t="n">
        <v>0.5275</v>
      </c>
      <c r="AH4" t="n">
        <v>55837.81592976851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8.1768</v>
      </c>
      <c r="E5" t="n">
        <v>12.23</v>
      </c>
      <c r="F5" t="n">
        <v>9.529999999999999</v>
      </c>
      <c r="G5" t="n">
        <v>19.05</v>
      </c>
      <c r="H5" t="n">
        <v>0.28</v>
      </c>
      <c r="I5" t="n">
        <v>30</v>
      </c>
      <c r="J5" t="n">
        <v>108.37</v>
      </c>
      <c r="K5" t="n">
        <v>41.65</v>
      </c>
      <c r="L5" t="n">
        <v>1.75</v>
      </c>
      <c r="M5" t="n">
        <v>25</v>
      </c>
      <c r="N5" t="n">
        <v>14.97</v>
      </c>
      <c r="O5" t="n">
        <v>13599.17</v>
      </c>
      <c r="P5" t="n">
        <v>70.31999999999999</v>
      </c>
      <c r="Q5" t="n">
        <v>1325.9</v>
      </c>
      <c r="R5" t="n">
        <v>56.56</v>
      </c>
      <c r="S5" t="n">
        <v>30.42</v>
      </c>
      <c r="T5" t="n">
        <v>13135.33</v>
      </c>
      <c r="U5" t="n">
        <v>0.54</v>
      </c>
      <c r="V5" t="n">
        <v>0.91</v>
      </c>
      <c r="W5" t="n">
        <v>0.14</v>
      </c>
      <c r="X5" t="n">
        <v>0.8100000000000001</v>
      </c>
      <c r="Y5" t="n">
        <v>1</v>
      </c>
      <c r="Z5" t="n">
        <v>10</v>
      </c>
      <c r="AA5" t="n">
        <v>41.53154342405437</v>
      </c>
      <c r="AB5" t="n">
        <v>56.82528995499571</v>
      </c>
      <c r="AC5" t="n">
        <v>51.40196403659834</v>
      </c>
      <c r="AD5" t="n">
        <v>41531.54342405437</v>
      </c>
      <c r="AE5" t="n">
        <v>56825.28995499571</v>
      </c>
      <c r="AF5" t="n">
        <v>1.466525273264501e-05</v>
      </c>
      <c r="AG5" t="n">
        <v>0.5095833333333334</v>
      </c>
      <c r="AH5" t="n">
        <v>51401.96403659834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8.2355</v>
      </c>
      <c r="E6" t="n">
        <v>12.14</v>
      </c>
      <c r="F6" t="n">
        <v>9.48</v>
      </c>
      <c r="G6" t="n">
        <v>20.32</v>
      </c>
      <c r="H6" t="n">
        <v>0.32</v>
      </c>
      <c r="I6" t="n">
        <v>28</v>
      </c>
      <c r="J6" t="n">
        <v>108.68</v>
      </c>
      <c r="K6" t="n">
        <v>41.65</v>
      </c>
      <c r="L6" t="n">
        <v>2</v>
      </c>
      <c r="M6" t="n">
        <v>0</v>
      </c>
      <c r="N6" t="n">
        <v>15.03</v>
      </c>
      <c r="O6" t="n">
        <v>13638.32</v>
      </c>
      <c r="P6" t="n">
        <v>68.84</v>
      </c>
      <c r="Q6" t="n">
        <v>1325.95</v>
      </c>
      <c r="R6" t="n">
        <v>54.1</v>
      </c>
      <c r="S6" t="n">
        <v>30.42</v>
      </c>
      <c r="T6" t="n">
        <v>11917.06</v>
      </c>
      <c r="U6" t="n">
        <v>0.5600000000000001</v>
      </c>
      <c r="V6" t="n">
        <v>0.91</v>
      </c>
      <c r="W6" t="n">
        <v>0.16</v>
      </c>
      <c r="X6" t="n">
        <v>0.76</v>
      </c>
      <c r="Y6" t="n">
        <v>1</v>
      </c>
      <c r="Z6" t="n">
        <v>10</v>
      </c>
      <c r="AA6" t="n">
        <v>40.72990136747599</v>
      </c>
      <c r="AB6" t="n">
        <v>55.72844792723896</v>
      </c>
      <c r="AC6" t="n">
        <v>50.40980307253997</v>
      </c>
      <c r="AD6" t="n">
        <v>40729.90136747599</v>
      </c>
      <c r="AE6" t="n">
        <v>55728.44792723896</v>
      </c>
      <c r="AF6" t="n">
        <v>1.477053234513476e-05</v>
      </c>
      <c r="AG6" t="n">
        <v>0.5058333333333334</v>
      </c>
      <c r="AH6" t="n">
        <v>50409.80307253997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3.8377</v>
      </c>
      <c r="E2" t="n">
        <v>26.06</v>
      </c>
      <c r="F2" t="n">
        <v>14.02</v>
      </c>
      <c r="G2" t="n">
        <v>4.81</v>
      </c>
      <c r="H2" t="n">
        <v>0.06</v>
      </c>
      <c r="I2" t="n">
        <v>175</v>
      </c>
      <c r="J2" t="n">
        <v>274.09</v>
      </c>
      <c r="K2" t="n">
        <v>60.56</v>
      </c>
      <c r="L2" t="n">
        <v>1</v>
      </c>
      <c r="M2" t="n">
        <v>173</v>
      </c>
      <c r="N2" t="n">
        <v>72.53</v>
      </c>
      <c r="O2" t="n">
        <v>34038.11</v>
      </c>
      <c r="P2" t="n">
        <v>239.15</v>
      </c>
      <c r="Q2" t="n">
        <v>1326.34</v>
      </c>
      <c r="R2" t="n">
        <v>204.35</v>
      </c>
      <c r="S2" t="n">
        <v>30.42</v>
      </c>
      <c r="T2" t="n">
        <v>86304.37</v>
      </c>
      <c r="U2" t="n">
        <v>0.15</v>
      </c>
      <c r="V2" t="n">
        <v>0.62</v>
      </c>
      <c r="W2" t="n">
        <v>0.36</v>
      </c>
      <c r="X2" t="n">
        <v>5.29</v>
      </c>
      <c r="Y2" t="n">
        <v>1</v>
      </c>
      <c r="Z2" t="n">
        <v>10</v>
      </c>
      <c r="AA2" t="n">
        <v>233.2576656930551</v>
      </c>
      <c r="AB2" t="n">
        <v>319.1534288030252</v>
      </c>
      <c r="AC2" t="n">
        <v>288.6938734928098</v>
      </c>
      <c r="AD2" t="n">
        <v>233257.6656930551</v>
      </c>
      <c r="AE2" t="n">
        <v>319153.4288030252</v>
      </c>
      <c r="AF2" t="n">
        <v>4.543682255994599e-06</v>
      </c>
      <c r="AG2" t="n">
        <v>1.085833333333333</v>
      </c>
      <c r="AH2" t="n">
        <v>288693.8734928098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4.6297</v>
      </c>
      <c r="E3" t="n">
        <v>21.6</v>
      </c>
      <c r="F3" t="n">
        <v>12.33</v>
      </c>
      <c r="G3" t="n">
        <v>6.06</v>
      </c>
      <c r="H3" t="n">
        <v>0.08</v>
      </c>
      <c r="I3" t="n">
        <v>122</v>
      </c>
      <c r="J3" t="n">
        <v>274.57</v>
      </c>
      <c r="K3" t="n">
        <v>60.56</v>
      </c>
      <c r="L3" t="n">
        <v>1.25</v>
      </c>
      <c r="M3" t="n">
        <v>120</v>
      </c>
      <c r="N3" t="n">
        <v>72.76000000000001</v>
      </c>
      <c r="O3" t="n">
        <v>34097.72</v>
      </c>
      <c r="P3" t="n">
        <v>208.9</v>
      </c>
      <c r="Q3" t="n">
        <v>1326.22</v>
      </c>
      <c r="R3" t="n">
        <v>148.56</v>
      </c>
      <c r="S3" t="n">
        <v>30.42</v>
      </c>
      <c r="T3" t="n">
        <v>58676.48</v>
      </c>
      <c r="U3" t="n">
        <v>0.2</v>
      </c>
      <c r="V3" t="n">
        <v>0.7</v>
      </c>
      <c r="W3" t="n">
        <v>0.27</v>
      </c>
      <c r="X3" t="n">
        <v>3.6</v>
      </c>
      <c r="Y3" t="n">
        <v>1</v>
      </c>
      <c r="Z3" t="n">
        <v>10</v>
      </c>
      <c r="AA3" t="n">
        <v>170.5906489347154</v>
      </c>
      <c r="AB3" t="n">
        <v>233.4096518006493</v>
      </c>
      <c r="AC3" t="n">
        <v>211.1333622253665</v>
      </c>
      <c r="AD3" t="n">
        <v>170590.6489347154</v>
      </c>
      <c r="AE3" t="n">
        <v>233409.6518006493</v>
      </c>
      <c r="AF3" t="n">
        <v>5.481378362190425e-06</v>
      </c>
      <c r="AG3" t="n">
        <v>0.9</v>
      </c>
      <c r="AH3" t="n">
        <v>211133.3622253665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5.1878</v>
      </c>
      <c r="E4" t="n">
        <v>19.28</v>
      </c>
      <c r="F4" t="n">
        <v>11.47</v>
      </c>
      <c r="G4" t="n">
        <v>7.32</v>
      </c>
      <c r="H4" t="n">
        <v>0.1</v>
      </c>
      <c r="I4" t="n">
        <v>94</v>
      </c>
      <c r="J4" t="n">
        <v>275.05</v>
      </c>
      <c r="K4" t="n">
        <v>60.56</v>
      </c>
      <c r="L4" t="n">
        <v>1.5</v>
      </c>
      <c r="M4" t="n">
        <v>92</v>
      </c>
      <c r="N4" t="n">
        <v>73</v>
      </c>
      <c r="O4" t="n">
        <v>34157.42</v>
      </c>
      <c r="P4" t="n">
        <v>193.07</v>
      </c>
      <c r="Q4" t="n">
        <v>1326.16</v>
      </c>
      <c r="R4" t="n">
        <v>120.38</v>
      </c>
      <c r="S4" t="n">
        <v>30.42</v>
      </c>
      <c r="T4" t="n">
        <v>44727.15</v>
      </c>
      <c r="U4" t="n">
        <v>0.25</v>
      </c>
      <c r="V4" t="n">
        <v>0.75</v>
      </c>
      <c r="W4" t="n">
        <v>0.23</v>
      </c>
      <c r="X4" t="n">
        <v>2.74</v>
      </c>
      <c r="Y4" t="n">
        <v>1</v>
      </c>
      <c r="Z4" t="n">
        <v>10</v>
      </c>
      <c r="AA4" t="n">
        <v>141.7695360126155</v>
      </c>
      <c r="AB4" t="n">
        <v>193.9753336028878</v>
      </c>
      <c r="AC4" t="n">
        <v>175.4626000099736</v>
      </c>
      <c r="AD4" t="n">
        <v>141769.5360126155</v>
      </c>
      <c r="AE4" t="n">
        <v>193975.3336028878</v>
      </c>
      <c r="AF4" t="n">
        <v>6.142146287528671e-06</v>
      </c>
      <c r="AG4" t="n">
        <v>0.8033333333333333</v>
      </c>
      <c r="AH4" t="n">
        <v>175462.6000099736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5.5975</v>
      </c>
      <c r="E5" t="n">
        <v>17.87</v>
      </c>
      <c r="F5" t="n">
        <v>10.94</v>
      </c>
      <c r="G5" t="n">
        <v>8.529999999999999</v>
      </c>
      <c r="H5" t="n">
        <v>0.11</v>
      </c>
      <c r="I5" t="n">
        <v>77</v>
      </c>
      <c r="J5" t="n">
        <v>275.54</v>
      </c>
      <c r="K5" t="n">
        <v>60.56</v>
      </c>
      <c r="L5" t="n">
        <v>1.75</v>
      </c>
      <c r="M5" t="n">
        <v>75</v>
      </c>
      <c r="N5" t="n">
        <v>73.23</v>
      </c>
      <c r="O5" t="n">
        <v>34217.22</v>
      </c>
      <c r="P5" t="n">
        <v>183.13</v>
      </c>
      <c r="Q5" t="n">
        <v>1326.33</v>
      </c>
      <c r="R5" t="n">
        <v>103.04</v>
      </c>
      <c r="S5" t="n">
        <v>30.42</v>
      </c>
      <c r="T5" t="n">
        <v>36142.27</v>
      </c>
      <c r="U5" t="n">
        <v>0.3</v>
      </c>
      <c r="V5" t="n">
        <v>0.79</v>
      </c>
      <c r="W5" t="n">
        <v>0.21</v>
      </c>
      <c r="X5" t="n">
        <v>2.22</v>
      </c>
      <c r="Y5" t="n">
        <v>1</v>
      </c>
      <c r="Z5" t="n">
        <v>10</v>
      </c>
      <c r="AA5" t="n">
        <v>125.3458741689532</v>
      </c>
      <c r="AB5" t="n">
        <v>171.5037549075767</v>
      </c>
      <c r="AC5" t="n">
        <v>155.1356772462771</v>
      </c>
      <c r="AD5" t="n">
        <v>125345.8741689532</v>
      </c>
      <c r="AE5" t="n">
        <v>171503.7549075767</v>
      </c>
      <c r="AF5" t="n">
        <v>6.627214588928204e-06</v>
      </c>
      <c r="AG5" t="n">
        <v>0.7445833333333334</v>
      </c>
      <c r="AH5" t="n">
        <v>155135.6772462771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5.9232</v>
      </c>
      <c r="E6" t="n">
        <v>16.88</v>
      </c>
      <c r="F6" t="n">
        <v>10.59</v>
      </c>
      <c r="G6" t="n">
        <v>9.77</v>
      </c>
      <c r="H6" t="n">
        <v>0.13</v>
      </c>
      <c r="I6" t="n">
        <v>65</v>
      </c>
      <c r="J6" t="n">
        <v>276.02</v>
      </c>
      <c r="K6" t="n">
        <v>60.56</v>
      </c>
      <c r="L6" t="n">
        <v>2</v>
      </c>
      <c r="M6" t="n">
        <v>63</v>
      </c>
      <c r="N6" t="n">
        <v>73.47</v>
      </c>
      <c r="O6" t="n">
        <v>34277.1</v>
      </c>
      <c r="P6" t="n">
        <v>176.01</v>
      </c>
      <c r="Q6" t="n">
        <v>1326.06</v>
      </c>
      <c r="R6" t="n">
        <v>91.51000000000001</v>
      </c>
      <c r="S6" t="n">
        <v>30.42</v>
      </c>
      <c r="T6" t="n">
        <v>30433.6</v>
      </c>
      <c r="U6" t="n">
        <v>0.33</v>
      </c>
      <c r="V6" t="n">
        <v>0.82</v>
      </c>
      <c r="W6" t="n">
        <v>0.18</v>
      </c>
      <c r="X6" t="n">
        <v>1.86</v>
      </c>
      <c r="Y6" t="n">
        <v>1</v>
      </c>
      <c r="Z6" t="n">
        <v>10</v>
      </c>
      <c r="AA6" t="n">
        <v>114.4593761889981</v>
      </c>
      <c r="AB6" t="n">
        <v>156.608368093015</v>
      </c>
      <c r="AC6" t="n">
        <v>141.6618852434858</v>
      </c>
      <c r="AD6" t="n">
        <v>114459.3761889981</v>
      </c>
      <c r="AE6" t="n">
        <v>156608.368093015</v>
      </c>
      <c r="AF6" t="n">
        <v>7.012830273003935e-06</v>
      </c>
      <c r="AG6" t="n">
        <v>0.7033333333333333</v>
      </c>
      <c r="AH6" t="n">
        <v>141661.8852434858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6.1975</v>
      </c>
      <c r="E7" t="n">
        <v>16.14</v>
      </c>
      <c r="F7" t="n">
        <v>10.31</v>
      </c>
      <c r="G7" t="n">
        <v>11.05</v>
      </c>
      <c r="H7" t="n">
        <v>0.14</v>
      </c>
      <c r="I7" t="n">
        <v>56</v>
      </c>
      <c r="J7" t="n">
        <v>276.51</v>
      </c>
      <c r="K7" t="n">
        <v>60.56</v>
      </c>
      <c r="L7" t="n">
        <v>2.25</v>
      </c>
      <c r="M7" t="n">
        <v>54</v>
      </c>
      <c r="N7" t="n">
        <v>73.70999999999999</v>
      </c>
      <c r="O7" t="n">
        <v>34337.08</v>
      </c>
      <c r="P7" t="n">
        <v>170.32</v>
      </c>
      <c r="Q7" t="n">
        <v>1325.88</v>
      </c>
      <c r="R7" t="n">
        <v>82.38</v>
      </c>
      <c r="S7" t="n">
        <v>30.42</v>
      </c>
      <c r="T7" t="n">
        <v>25914.1</v>
      </c>
      <c r="U7" t="n">
        <v>0.37</v>
      </c>
      <c r="V7" t="n">
        <v>0.84</v>
      </c>
      <c r="W7" t="n">
        <v>0.17</v>
      </c>
      <c r="X7" t="n">
        <v>1.59</v>
      </c>
      <c r="Y7" t="n">
        <v>1</v>
      </c>
      <c r="Z7" t="n">
        <v>10</v>
      </c>
      <c r="AA7" t="n">
        <v>106.3495459089801</v>
      </c>
      <c r="AB7" t="n">
        <v>145.512140523439</v>
      </c>
      <c r="AC7" t="n">
        <v>131.6246660594933</v>
      </c>
      <c r="AD7" t="n">
        <v>106349.5459089801</v>
      </c>
      <c r="AE7" t="n">
        <v>145512.140523439</v>
      </c>
      <c r="AF7" t="n">
        <v>7.337590426955344e-06</v>
      </c>
      <c r="AG7" t="n">
        <v>0.6725</v>
      </c>
      <c r="AH7" t="n">
        <v>131624.6660594933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6.4328</v>
      </c>
      <c r="E8" t="n">
        <v>15.55</v>
      </c>
      <c r="F8" t="n">
        <v>10.09</v>
      </c>
      <c r="G8" t="n">
        <v>12.35</v>
      </c>
      <c r="H8" t="n">
        <v>0.16</v>
      </c>
      <c r="I8" t="n">
        <v>49</v>
      </c>
      <c r="J8" t="n">
        <v>277</v>
      </c>
      <c r="K8" t="n">
        <v>60.56</v>
      </c>
      <c r="L8" t="n">
        <v>2.5</v>
      </c>
      <c r="M8" t="n">
        <v>47</v>
      </c>
      <c r="N8" t="n">
        <v>73.94</v>
      </c>
      <c r="O8" t="n">
        <v>34397.15</v>
      </c>
      <c r="P8" t="n">
        <v>165.59</v>
      </c>
      <c r="Q8" t="n">
        <v>1326</v>
      </c>
      <c r="R8" t="n">
        <v>75.11</v>
      </c>
      <c r="S8" t="n">
        <v>30.42</v>
      </c>
      <c r="T8" t="n">
        <v>22313.08</v>
      </c>
      <c r="U8" t="n">
        <v>0.4</v>
      </c>
      <c r="V8" t="n">
        <v>0.86</v>
      </c>
      <c r="W8" t="n">
        <v>0.16</v>
      </c>
      <c r="X8" t="n">
        <v>1.36</v>
      </c>
      <c r="Y8" t="n">
        <v>1</v>
      </c>
      <c r="Z8" t="n">
        <v>10</v>
      </c>
      <c r="AA8" t="n">
        <v>100.059085484364</v>
      </c>
      <c r="AB8" t="n">
        <v>136.9052550549556</v>
      </c>
      <c r="AC8" t="n">
        <v>123.8392096602796</v>
      </c>
      <c r="AD8" t="n">
        <v>100059.085484364</v>
      </c>
      <c r="AE8" t="n">
        <v>136905.2550549556</v>
      </c>
      <c r="AF8" t="n">
        <v>7.616176151434989e-06</v>
      </c>
      <c r="AG8" t="n">
        <v>0.6479166666666667</v>
      </c>
      <c r="AH8" t="n">
        <v>123839.2096602796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6.5995</v>
      </c>
      <c r="E9" t="n">
        <v>15.15</v>
      </c>
      <c r="F9" t="n">
        <v>9.949999999999999</v>
      </c>
      <c r="G9" t="n">
        <v>13.57</v>
      </c>
      <c r="H9" t="n">
        <v>0.18</v>
      </c>
      <c r="I9" t="n">
        <v>44</v>
      </c>
      <c r="J9" t="n">
        <v>277.48</v>
      </c>
      <c r="K9" t="n">
        <v>60.56</v>
      </c>
      <c r="L9" t="n">
        <v>2.75</v>
      </c>
      <c r="M9" t="n">
        <v>42</v>
      </c>
      <c r="N9" t="n">
        <v>74.18000000000001</v>
      </c>
      <c r="O9" t="n">
        <v>34457.31</v>
      </c>
      <c r="P9" t="n">
        <v>162.25</v>
      </c>
      <c r="Q9" t="n">
        <v>1325.97</v>
      </c>
      <c r="R9" t="n">
        <v>70.75</v>
      </c>
      <c r="S9" t="n">
        <v>30.42</v>
      </c>
      <c r="T9" t="n">
        <v>20161.91</v>
      </c>
      <c r="U9" t="n">
        <v>0.43</v>
      </c>
      <c r="V9" t="n">
        <v>0.87</v>
      </c>
      <c r="W9" t="n">
        <v>0.15</v>
      </c>
      <c r="X9" t="n">
        <v>1.23</v>
      </c>
      <c r="Y9" t="n">
        <v>1</v>
      </c>
      <c r="Z9" t="n">
        <v>10</v>
      </c>
      <c r="AA9" t="n">
        <v>95.92146256596169</v>
      </c>
      <c r="AB9" t="n">
        <v>131.2439768389602</v>
      </c>
      <c r="AC9" t="n">
        <v>118.7182358915631</v>
      </c>
      <c r="AD9" t="n">
        <v>95921.46256596169</v>
      </c>
      <c r="AE9" t="n">
        <v>131243.9768389602</v>
      </c>
      <c r="AF9" t="n">
        <v>7.813542238433529e-06</v>
      </c>
      <c r="AG9" t="n">
        <v>0.63125</v>
      </c>
      <c r="AH9" t="n">
        <v>118718.2358915631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6.7806</v>
      </c>
      <c r="E10" t="n">
        <v>14.75</v>
      </c>
      <c r="F10" t="n">
        <v>9.81</v>
      </c>
      <c r="G10" t="n">
        <v>15.09</v>
      </c>
      <c r="H10" t="n">
        <v>0.19</v>
      </c>
      <c r="I10" t="n">
        <v>39</v>
      </c>
      <c r="J10" t="n">
        <v>277.97</v>
      </c>
      <c r="K10" t="n">
        <v>60.56</v>
      </c>
      <c r="L10" t="n">
        <v>3</v>
      </c>
      <c r="M10" t="n">
        <v>37</v>
      </c>
      <c r="N10" t="n">
        <v>74.42</v>
      </c>
      <c r="O10" t="n">
        <v>34517.57</v>
      </c>
      <c r="P10" t="n">
        <v>158.74</v>
      </c>
      <c r="Q10" t="n">
        <v>1325.92</v>
      </c>
      <c r="R10" t="n">
        <v>66.14</v>
      </c>
      <c r="S10" t="n">
        <v>30.42</v>
      </c>
      <c r="T10" t="n">
        <v>17881.36</v>
      </c>
      <c r="U10" t="n">
        <v>0.46</v>
      </c>
      <c r="V10" t="n">
        <v>0.88</v>
      </c>
      <c r="W10" t="n">
        <v>0.14</v>
      </c>
      <c r="X10" t="n">
        <v>1.09</v>
      </c>
      <c r="Y10" t="n">
        <v>1</v>
      </c>
      <c r="Z10" t="n">
        <v>10</v>
      </c>
      <c r="AA10" t="n">
        <v>91.73879566194825</v>
      </c>
      <c r="AB10" t="n">
        <v>125.5210674546513</v>
      </c>
      <c r="AC10" t="n">
        <v>113.5415129467371</v>
      </c>
      <c r="AD10" t="n">
        <v>91738.79566194824</v>
      </c>
      <c r="AE10" t="n">
        <v>125521.0674546513</v>
      </c>
      <c r="AF10" t="n">
        <v>8.027957345544722e-06</v>
      </c>
      <c r="AG10" t="n">
        <v>0.6145833333333334</v>
      </c>
      <c r="AH10" t="n">
        <v>113541.5129467371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6.8979</v>
      </c>
      <c r="E11" t="n">
        <v>14.5</v>
      </c>
      <c r="F11" t="n">
        <v>9.720000000000001</v>
      </c>
      <c r="G11" t="n">
        <v>16.19</v>
      </c>
      <c r="H11" t="n">
        <v>0.21</v>
      </c>
      <c r="I11" t="n">
        <v>36</v>
      </c>
      <c r="J11" t="n">
        <v>278.46</v>
      </c>
      <c r="K11" t="n">
        <v>60.56</v>
      </c>
      <c r="L11" t="n">
        <v>3.25</v>
      </c>
      <c r="M11" t="n">
        <v>34</v>
      </c>
      <c r="N11" t="n">
        <v>74.66</v>
      </c>
      <c r="O11" t="n">
        <v>34577.92</v>
      </c>
      <c r="P11" t="n">
        <v>156.28</v>
      </c>
      <c r="Q11" t="n">
        <v>1325.83</v>
      </c>
      <c r="R11" t="n">
        <v>62.98</v>
      </c>
      <c r="S11" t="n">
        <v>30.42</v>
      </c>
      <c r="T11" t="n">
        <v>16314.7</v>
      </c>
      <c r="U11" t="n">
        <v>0.48</v>
      </c>
      <c r="V11" t="n">
        <v>0.89</v>
      </c>
      <c r="W11" t="n">
        <v>0.14</v>
      </c>
      <c r="X11" t="n">
        <v>1</v>
      </c>
      <c r="Y11" t="n">
        <v>1</v>
      </c>
      <c r="Z11" t="n">
        <v>10</v>
      </c>
      <c r="AA11" t="n">
        <v>89.08246536041958</v>
      </c>
      <c r="AB11" t="n">
        <v>121.8865591470795</v>
      </c>
      <c r="AC11" t="n">
        <v>110.2538770109743</v>
      </c>
      <c r="AD11" t="n">
        <v>89082.46536041958</v>
      </c>
      <c r="AE11" t="n">
        <v>121886.5591470795</v>
      </c>
      <c r="AF11" t="n">
        <v>8.166835821879028e-06</v>
      </c>
      <c r="AG11" t="n">
        <v>0.6041666666666666</v>
      </c>
      <c r="AH11" t="n">
        <v>110253.8770109743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7.0221</v>
      </c>
      <c r="E12" t="n">
        <v>14.24</v>
      </c>
      <c r="F12" t="n">
        <v>9.619999999999999</v>
      </c>
      <c r="G12" t="n">
        <v>17.48</v>
      </c>
      <c r="H12" t="n">
        <v>0.22</v>
      </c>
      <c r="I12" t="n">
        <v>33</v>
      </c>
      <c r="J12" t="n">
        <v>278.95</v>
      </c>
      <c r="K12" t="n">
        <v>60.56</v>
      </c>
      <c r="L12" t="n">
        <v>3.5</v>
      </c>
      <c r="M12" t="n">
        <v>31</v>
      </c>
      <c r="N12" t="n">
        <v>74.90000000000001</v>
      </c>
      <c r="O12" t="n">
        <v>34638.36</v>
      </c>
      <c r="P12" t="n">
        <v>153.58</v>
      </c>
      <c r="Q12" t="n">
        <v>1325.83</v>
      </c>
      <c r="R12" t="n">
        <v>59.7</v>
      </c>
      <c r="S12" t="n">
        <v>30.42</v>
      </c>
      <c r="T12" t="n">
        <v>14692.42</v>
      </c>
      <c r="U12" t="n">
        <v>0.51</v>
      </c>
      <c r="V12" t="n">
        <v>0.9</v>
      </c>
      <c r="W12" t="n">
        <v>0.13</v>
      </c>
      <c r="X12" t="n">
        <v>0.9</v>
      </c>
      <c r="Y12" t="n">
        <v>1</v>
      </c>
      <c r="Z12" t="n">
        <v>10</v>
      </c>
      <c r="AA12" t="n">
        <v>86.31901868298188</v>
      </c>
      <c r="AB12" t="n">
        <v>118.105489488348</v>
      </c>
      <c r="AC12" t="n">
        <v>106.8336673337064</v>
      </c>
      <c r="AD12" t="n">
        <v>86319.01868298187</v>
      </c>
      <c r="AE12" t="n">
        <v>118105.489488348</v>
      </c>
      <c r="AF12" t="n">
        <v>8.313883620350646e-06</v>
      </c>
      <c r="AG12" t="n">
        <v>0.5933333333333334</v>
      </c>
      <c r="AH12" t="n">
        <v>106833.6673337064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7.1482</v>
      </c>
      <c r="E13" t="n">
        <v>13.99</v>
      </c>
      <c r="F13" t="n">
        <v>9.52</v>
      </c>
      <c r="G13" t="n">
        <v>19.04</v>
      </c>
      <c r="H13" t="n">
        <v>0.24</v>
      </c>
      <c r="I13" t="n">
        <v>30</v>
      </c>
      <c r="J13" t="n">
        <v>279.44</v>
      </c>
      <c r="K13" t="n">
        <v>60.56</v>
      </c>
      <c r="L13" t="n">
        <v>3.75</v>
      </c>
      <c r="M13" t="n">
        <v>28</v>
      </c>
      <c r="N13" t="n">
        <v>75.14</v>
      </c>
      <c r="O13" t="n">
        <v>34698.9</v>
      </c>
      <c r="P13" t="n">
        <v>151.03</v>
      </c>
      <c r="Q13" t="n">
        <v>1325.93</v>
      </c>
      <c r="R13" t="n">
        <v>56.55</v>
      </c>
      <c r="S13" t="n">
        <v>30.42</v>
      </c>
      <c r="T13" t="n">
        <v>13131.1</v>
      </c>
      <c r="U13" t="n">
        <v>0.54</v>
      </c>
      <c r="V13" t="n">
        <v>0.91</v>
      </c>
      <c r="W13" t="n">
        <v>0.13</v>
      </c>
      <c r="X13" t="n">
        <v>0.8</v>
      </c>
      <c r="Y13" t="n">
        <v>1</v>
      </c>
      <c r="Z13" t="n">
        <v>10</v>
      </c>
      <c r="AA13" t="n">
        <v>83.68235614048689</v>
      </c>
      <c r="AB13" t="n">
        <v>114.4978914763663</v>
      </c>
      <c r="AC13" t="n">
        <v>103.5703734126915</v>
      </c>
      <c r="AD13" t="n">
        <v>83682.35614048688</v>
      </c>
      <c r="AE13" t="n">
        <v>114497.8914763663</v>
      </c>
      <c r="AF13" t="n">
        <v>8.46318094230935e-06</v>
      </c>
      <c r="AG13" t="n">
        <v>0.5829166666666666</v>
      </c>
      <c r="AH13" t="n">
        <v>103570.3734126915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7.2966</v>
      </c>
      <c r="E14" t="n">
        <v>13.7</v>
      </c>
      <c r="F14" t="n">
        <v>9.34</v>
      </c>
      <c r="G14" t="n">
        <v>20.02</v>
      </c>
      <c r="H14" t="n">
        <v>0.25</v>
      </c>
      <c r="I14" t="n">
        <v>28</v>
      </c>
      <c r="J14" t="n">
        <v>279.94</v>
      </c>
      <c r="K14" t="n">
        <v>60.56</v>
      </c>
      <c r="L14" t="n">
        <v>4</v>
      </c>
      <c r="M14" t="n">
        <v>26</v>
      </c>
      <c r="N14" t="n">
        <v>75.38</v>
      </c>
      <c r="O14" t="n">
        <v>34759.54</v>
      </c>
      <c r="P14" t="n">
        <v>146.58</v>
      </c>
      <c r="Q14" t="n">
        <v>1325.9</v>
      </c>
      <c r="R14" t="n">
        <v>50.45</v>
      </c>
      <c r="S14" t="n">
        <v>30.42</v>
      </c>
      <c r="T14" t="n">
        <v>10088.79</v>
      </c>
      <c r="U14" t="n">
        <v>0.6</v>
      </c>
      <c r="V14" t="n">
        <v>0.93</v>
      </c>
      <c r="W14" t="n">
        <v>0.12</v>
      </c>
      <c r="X14" t="n">
        <v>0.62</v>
      </c>
      <c r="Y14" t="n">
        <v>1</v>
      </c>
      <c r="Z14" t="n">
        <v>10</v>
      </c>
      <c r="AA14" t="n">
        <v>80.04784842071712</v>
      </c>
      <c r="AB14" t="n">
        <v>109.5249976710157</v>
      </c>
      <c r="AC14" t="n">
        <v>99.07208561262161</v>
      </c>
      <c r="AD14" t="n">
        <v>80047.84842071711</v>
      </c>
      <c r="AE14" t="n">
        <v>109524.9976710157</v>
      </c>
      <c r="AF14" t="n">
        <v>8.638880566248063e-06</v>
      </c>
      <c r="AG14" t="n">
        <v>0.5708333333333333</v>
      </c>
      <c r="AH14" t="n">
        <v>99072.08561262161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7.3064</v>
      </c>
      <c r="E15" t="n">
        <v>13.69</v>
      </c>
      <c r="F15" t="n">
        <v>9.43</v>
      </c>
      <c r="G15" t="n">
        <v>21.76</v>
      </c>
      <c r="H15" t="n">
        <v>0.27</v>
      </c>
      <c r="I15" t="n">
        <v>26</v>
      </c>
      <c r="J15" t="n">
        <v>280.43</v>
      </c>
      <c r="K15" t="n">
        <v>60.56</v>
      </c>
      <c r="L15" t="n">
        <v>4.25</v>
      </c>
      <c r="M15" t="n">
        <v>24</v>
      </c>
      <c r="N15" t="n">
        <v>75.62</v>
      </c>
      <c r="O15" t="n">
        <v>34820.27</v>
      </c>
      <c r="P15" t="n">
        <v>147.22</v>
      </c>
      <c r="Q15" t="n">
        <v>1325.88</v>
      </c>
      <c r="R15" t="n">
        <v>54.24</v>
      </c>
      <c r="S15" t="n">
        <v>30.42</v>
      </c>
      <c r="T15" t="n">
        <v>11996.03</v>
      </c>
      <c r="U15" t="n">
        <v>0.5600000000000001</v>
      </c>
      <c r="V15" t="n">
        <v>0.92</v>
      </c>
      <c r="W15" t="n">
        <v>0.11</v>
      </c>
      <c r="X15" t="n">
        <v>0.71</v>
      </c>
      <c r="Y15" t="n">
        <v>1</v>
      </c>
      <c r="Z15" t="n">
        <v>10</v>
      </c>
      <c r="AA15" t="n">
        <v>80.39543357799039</v>
      </c>
      <c r="AB15" t="n">
        <v>110.0005790175716</v>
      </c>
      <c r="AC15" t="n">
        <v>99.50227814294503</v>
      </c>
      <c r="AD15" t="n">
        <v>80395.43357799039</v>
      </c>
      <c r="AE15" t="n">
        <v>110000.5790175716</v>
      </c>
      <c r="AF15" t="n">
        <v>8.650483371602505e-06</v>
      </c>
      <c r="AG15" t="n">
        <v>0.5704166666666667</v>
      </c>
      <c r="AH15" t="n">
        <v>99502.27814294503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7.2972</v>
      </c>
      <c r="E16" t="n">
        <v>13.7</v>
      </c>
      <c r="F16" t="n">
        <v>9.5</v>
      </c>
      <c r="G16" t="n">
        <v>22.79</v>
      </c>
      <c r="H16" t="n">
        <v>0.29</v>
      </c>
      <c r="I16" t="n">
        <v>25</v>
      </c>
      <c r="J16" t="n">
        <v>280.92</v>
      </c>
      <c r="K16" t="n">
        <v>60.56</v>
      </c>
      <c r="L16" t="n">
        <v>4.5</v>
      </c>
      <c r="M16" t="n">
        <v>23</v>
      </c>
      <c r="N16" t="n">
        <v>75.87</v>
      </c>
      <c r="O16" t="n">
        <v>34881.09</v>
      </c>
      <c r="P16" t="n">
        <v>147.7</v>
      </c>
      <c r="Q16" t="n">
        <v>1325.84</v>
      </c>
      <c r="R16" t="n">
        <v>56.37</v>
      </c>
      <c r="S16" t="n">
        <v>30.42</v>
      </c>
      <c r="T16" t="n">
        <v>13066.41</v>
      </c>
      <c r="U16" t="n">
        <v>0.54</v>
      </c>
      <c r="V16" t="n">
        <v>0.91</v>
      </c>
      <c r="W16" t="n">
        <v>0.12</v>
      </c>
      <c r="X16" t="n">
        <v>0.78</v>
      </c>
      <c r="Y16" t="n">
        <v>1</v>
      </c>
      <c r="Z16" t="n">
        <v>10</v>
      </c>
      <c r="AA16" t="n">
        <v>80.83705809250911</v>
      </c>
      <c r="AB16" t="n">
        <v>110.6048291614344</v>
      </c>
      <c r="AC16" t="n">
        <v>100.0488595011481</v>
      </c>
      <c r="AD16" t="n">
        <v>80837.05809250911</v>
      </c>
      <c r="AE16" t="n">
        <v>110604.8291614344</v>
      </c>
      <c r="AF16" t="n">
        <v>8.639590942086091e-06</v>
      </c>
      <c r="AG16" t="n">
        <v>0.5708333333333333</v>
      </c>
      <c r="AH16" t="n">
        <v>100048.8595011481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7.4268</v>
      </c>
      <c r="E17" t="n">
        <v>13.46</v>
      </c>
      <c r="F17" t="n">
        <v>9.359999999999999</v>
      </c>
      <c r="G17" t="n">
        <v>24.42</v>
      </c>
      <c r="H17" t="n">
        <v>0.3</v>
      </c>
      <c r="I17" t="n">
        <v>23</v>
      </c>
      <c r="J17" t="n">
        <v>281.41</v>
      </c>
      <c r="K17" t="n">
        <v>60.56</v>
      </c>
      <c r="L17" t="n">
        <v>4.75</v>
      </c>
      <c r="M17" t="n">
        <v>21</v>
      </c>
      <c r="N17" t="n">
        <v>76.11</v>
      </c>
      <c r="O17" t="n">
        <v>34942.02</v>
      </c>
      <c r="P17" t="n">
        <v>143.9</v>
      </c>
      <c r="Q17" t="n">
        <v>1325.87</v>
      </c>
      <c r="R17" t="n">
        <v>51.58</v>
      </c>
      <c r="S17" t="n">
        <v>30.42</v>
      </c>
      <c r="T17" t="n">
        <v>10681.67</v>
      </c>
      <c r="U17" t="n">
        <v>0.59</v>
      </c>
      <c r="V17" t="n">
        <v>0.92</v>
      </c>
      <c r="W17" t="n">
        <v>0.12</v>
      </c>
      <c r="X17" t="n">
        <v>0.64</v>
      </c>
      <c r="Y17" t="n">
        <v>1</v>
      </c>
      <c r="Z17" t="n">
        <v>10</v>
      </c>
      <c r="AA17" t="n">
        <v>77.84269713008668</v>
      </c>
      <c r="AB17" t="n">
        <v>106.5078123907677</v>
      </c>
      <c r="AC17" t="n">
        <v>96.34285626087338</v>
      </c>
      <c r="AD17" t="n">
        <v>77842.69713008667</v>
      </c>
      <c r="AE17" t="n">
        <v>106507.8123907677</v>
      </c>
      <c r="AF17" t="n">
        <v>8.793032123099953e-06</v>
      </c>
      <c r="AG17" t="n">
        <v>0.5608333333333334</v>
      </c>
      <c r="AH17" t="n">
        <v>96342.85626087338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7.4649</v>
      </c>
      <c r="E18" t="n">
        <v>13.4</v>
      </c>
      <c r="F18" t="n">
        <v>9.35</v>
      </c>
      <c r="G18" t="n">
        <v>25.49</v>
      </c>
      <c r="H18" t="n">
        <v>0.32</v>
      </c>
      <c r="I18" t="n">
        <v>22</v>
      </c>
      <c r="J18" t="n">
        <v>281.91</v>
      </c>
      <c r="K18" t="n">
        <v>60.56</v>
      </c>
      <c r="L18" t="n">
        <v>5</v>
      </c>
      <c r="M18" t="n">
        <v>20</v>
      </c>
      <c r="N18" t="n">
        <v>76.34999999999999</v>
      </c>
      <c r="O18" t="n">
        <v>35003.04</v>
      </c>
      <c r="P18" t="n">
        <v>142.8</v>
      </c>
      <c r="Q18" t="n">
        <v>1325.84</v>
      </c>
      <c r="R18" t="n">
        <v>51.09</v>
      </c>
      <c r="S18" t="n">
        <v>30.42</v>
      </c>
      <c r="T18" t="n">
        <v>10441.06</v>
      </c>
      <c r="U18" t="n">
        <v>0.6</v>
      </c>
      <c r="V18" t="n">
        <v>0.93</v>
      </c>
      <c r="W18" t="n">
        <v>0.12</v>
      </c>
      <c r="X18" t="n">
        <v>0.63</v>
      </c>
      <c r="Y18" t="n">
        <v>1</v>
      </c>
      <c r="Z18" t="n">
        <v>10</v>
      </c>
      <c r="AA18" t="n">
        <v>77.07214034162725</v>
      </c>
      <c r="AB18" t="n">
        <v>105.4535025982318</v>
      </c>
      <c r="AC18" t="n">
        <v>95.38916831520365</v>
      </c>
      <c r="AD18" t="n">
        <v>77072.14034162725</v>
      </c>
      <c r="AE18" t="n">
        <v>105453.5025982317</v>
      </c>
      <c r="AF18" t="n">
        <v>8.838140988814676e-06</v>
      </c>
      <c r="AG18" t="n">
        <v>0.5583333333333333</v>
      </c>
      <c r="AH18" t="n">
        <v>95389.16831520364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7.5205</v>
      </c>
      <c r="E19" t="n">
        <v>13.3</v>
      </c>
      <c r="F19" t="n">
        <v>9.300000000000001</v>
      </c>
      <c r="G19" t="n">
        <v>26.57</v>
      </c>
      <c r="H19" t="n">
        <v>0.33</v>
      </c>
      <c r="I19" t="n">
        <v>21</v>
      </c>
      <c r="J19" t="n">
        <v>282.4</v>
      </c>
      <c r="K19" t="n">
        <v>60.56</v>
      </c>
      <c r="L19" t="n">
        <v>5.25</v>
      </c>
      <c r="M19" t="n">
        <v>19</v>
      </c>
      <c r="N19" t="n">
        <v>76.59999999999999</v>
      </c>
      <c r="O19" t="n">
        <v>35064.15</v>
      </c>
      <c r="P19" t="n">
        <v>140.74</v>
      </c>
      <c r="Q19" t="n">
        <v>1325.79</v>
      </c>
      <c r="R19" t="n">
        <v>49.58</v>
      </c>
      <c r="S19" t="n">
        <v>30.42</v>
      </c>
      <c r="T19" t="n">
        <v>9691.24</v>
      </c>
      <c r="U19" t="n">
        <v>0.61</v>
      </c>
      <c r="V19" t="n">
        <v>0.93</v>
      </c>
      <c r="W19" t="n">
        <v>0.11</v>
      </c>
      <c r="X19" t="n">
        <v>0.58</v>
      </c>
      <c r="Y19" t="n">
        <v>1</v>
      </c>
      <c r="Z19" t="n">
        <v>10</v>
      </c>
      <c r="AA19" t="n">
        <v>75.7188024814626</v>
      </c>
      <c r="AB19" t="n">
        <v>103.6018060329028</v>
      </c>
      <c r="AC19" t="n">
        <v>93.7141950711966</v>
      </c>
      <c r="AD19" t="n">
        <v>75718.8024814626</v>
      </c>
      <c r="AE19" t="n">
        <v>103601.8060329028</v>
      </c>
      <c r="AF19" t="n">
        <v>8.903969149805192e-06</v>
      </c>
      <c r="AG19" t="n">
        <v>0.5541666666666667</v>
      </c>
      <c r="AH19" t="n">
        <v>93714.19507119661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7.563</v>
      </c>
      <c r="E20" t="n">
        <v>13.22</v>
      </c>
      <c r="F20" t="n">
        <v>9.279999999999999</v>
      </c>
      <c r="G20" t="n">
        <v>27.83</v>
      </c>
      <c r="H20" t="n">
        <v>0.35</v>
      </c>
      <c r="I20" t="n">
        <v>20</v>
      </c>
      <c r="J20" t="n">
        <v>282.9</v>
      </c>
      <c r="K20" t="n">
        <v>60.56</v>
      </c>
      <c r="L20" t="n">
        <v>5.5</v>
      </c>
      <c r="M20" t="n">
        <v>18</v>
      </c>
      <c r="N20" t="n">
        <v>76.84999999999999</v>
      </c>
      <c r="O20" t="n">
        <v>35125.37</v>
      </c>
      <c r="P20" t="n">
        <v>139.22</v>
      </c>
      <c r="Q20" t="n">
        <v>1325.82</v>
      </c>
      <c r="R20" t="n">
        <v>48.79</v>
      </c>
      <c r="S20" t="n">
        <v>30.42</v>
      </c>
      <c r="T20" t="n">
        <v>9301.889999999999</v>
      </c>
      <c r="U20" t="n">
        <v>0.62</v>
      </c>
      <c r="V20" t="n">
        <v>0.93</v>
      </c>
      <c r="W20" t="n">
        <v>0.11</v>
      </c>
      <c r="X20" t="n">
        <v>0.5600000000000001</v>
      </c>
      <c r="Y20" t="n">
        <v>1</v>
      </c>
      <c r="Z20" t="n">
        <v>10</v>
      </c>
      <c r="AA20" t="n">
        <v>74.7599333826406</v>
      </c>
      <c r="AB20" t="n">
        <v>102.289839029576</v>
      </c>
      <c r="AC20" t="n">
        <v>92.52744035730973</v>
      </c>
      <c r="AD20" t="n">
        <v>74759.93338264059</v>
      </c>
      <c r="AE20" t="n">
        <v>102289.839029576</v>
      </c>
      <c r="AF20" t="n">
        <v>8.954287438332114e-06</v>
      </c>
      <c r="AG20" t="n">
        <v>0.5508333333333334</v>
      </c>
      <c r="AH20" t="n">
        <v>92527.44035730972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7.6132</v>
      </c>
      <c r="E21" t="n">
        <v>13.14</v>
      </c>
      <c r="F21" t="n">
        <v>9.24</v>
      </c>
      <c r="G21" t="n">
        <v>29.18</v>
      </c>
      <c r="H21" t="n">
        <v>0.36</v>
      </c>
      <c r="I21" t="n">
        <v>19</v>
      </c>
      <c r="J21" t="n">
        <v>283.4</v>
      </c>
      <c r="K21" t="n">
        <v>60.56</v>
      </c>
      <c r="L21" t="n">
        <v>5.75</v>
      </c>
      <c r="M21" t="n">
        <v>17</v>
      </c>
      <c r="N21" t="n">
        <v>77.09</v>
      </c>
      <c r="O21" t="n">
        <v>35186.68</v>
      </c>
      <c r="P21" t="n">
        <v>137.78</v>
      </c>
      <c r="Q21" t="n">
        <v>1325.85</v>
      </c>
      <c r="R21" t="n">
        <v>47.64</v>
      </c>
      <c r="S21" t="n">
        <v>30.42</v>
      </c>
      <c r="T21" t="n">
        <v>8727.66</v>
      </c>
      <c r="U21" t="n">
        <v>0.64</v>
      </c>
      <c r="V21" t="n">
        <v>0.9399999999999999</v>
      </c>
      <c r="W21" t="n">
        <v>0.11</v>
      </c>
      <c r="X21" t="n">
        <v>0.52</v>
      </c>
      <c r="Y21" t="n">
        <v>1</v>
      </c>
      <c r="Z21" t="n">
        <v>10</v>
      </c>
      <c r="AA21" t="n">
        <v>73.71792282860302</v>
      </c>
      <c r="AB21" t="n">
        <v>100.8641142192814</v>
      </c>
      <c r="AC21" t="n">
        <v>91.23778472189177</v>
      </c>
      <c r="AD21" t="n">
        <v>73717.92282860303</v>
      </c>
      <c r="AE21" t="n">
        <v>100864.1142192814</v>
      </c>
      <c r="AF21" t="n">
        <v>9.013722216780385e-06</v>
      </c>
      <c r="AG21" t="n">
        <v>0.5475</v>
      </c>
      <c r="AH21" t="n">
        <v>91237.78472189177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7.6659</v>
      </c>
      <c r="E22" t="n">
        <v>13.04</v>
      </c>
      <c r="F22" t="n">
        <v>9.199999999999999</v>
      </c>
      <c r="G22" t="n">
        <v>30.68</v>
      </c>
      <c r="H22" t="n">
        <v>0.38</v>
      </c>
      <c r="I22" t="n">
        <v>18</v>
      </c>
      <c r="J22" t="n">
        <v>283.9</v>
      </c>
      <c r="K22" t="n">
        <v>60.56</v>
      </c>
      <c r="L22" t="n">
        <v>6</v>
      </c>
      <c r="M22" t="n">
        <v>16</v>
      </c>
      <c r="N22" t="n">
        <v>77.34</v>
      </c>
      <c r="O22" t="n">
        <v>35248.1</v>
      </c>
      <c r="P22" t="n">
        <v>135.67</v>
      </c>
      <c r="Q22" t="n">
        <v>1325.79</v>
      </c>
      <c r="R22" t="n">
        <v>46.36</v>
      </c>
      <c r="S22" t="n">
        <v>30.42</v>
      </c>
      <c r="T22" t="n">
        <v>8094.02</v>
      </c>
      <c r="U22" t="n">
        <v>0.66</v>
      </c>
      <c r="V22" t="n">
        <v>0.9399999999999999</v>
      </c>
      <c r="W22" t="n">
        <v>0.11</v>
      </c>
      <c r="X22" t="n">
        <v>0.48</v>
      </c>
      <c r="Y22" t="n">
        <v>1</v>
      </c>
      <c r="Z22" t="n">
        <v>10</v>
      </c>
      <c r="AA22" t="n">
        <v>72.44791513873733</v>
      </c>
      <c r="AB22" t="n">
        <v>99.12643366922303</v>
      </c>
      <c r="AC22" t="n">
        <v>89.66594596468049</v>
      </c>
      <c r="AD22" t="n">
        <v>72447.91513873733</v>
      </c>
      <c r="AE22" t="n">
        <v>99126.43366922303</v>
      </c>
      <c r="AF22" t="n">
        <v>9.076116894553767e-06</v>
      </c>
      <c r="AG22" t="n">
        <v>0.5433333333333333</v>
      </c>
      <c r="AH22" t="n">
        <v>89665.94596468049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7.7121</v>
      </c>
      <c r="E23" t="n">
        <v>12.97</v>
      </c>
      <c r="F23" t="n">
        <v>9.18</v>
      </c>
      <c r="G23" t="n">
        <v>32.39</v>
      </c>
      <c r="H23" t="n">
        <v>0.39</v>
      </c>
      <c r="I23" t="n">
        <v>17</v>
      </c>
      <c r="J23" t="n">
        <v>284.4</v>
      </c>
      <c r="K23" t="n">
        <v>60.56</v>
      </c>
      <c r="L23" t="n">
        <v>6.25</v>
      </c>
      <c r="M23" t="n">
        <v>15</v>
      </c>
      <c r="N23" t="n">
        <v>77.59</v>
      </c>
      <c r="O23" t="n">
        <v>35309.61</v>
      </c>
      <c r="P23" t="n">
        <v>134.22</v>
      </c>
      <c r="Q23" t="n">
        <v>1325.85</v>
      </c>
      <c r="R23" t="n">
        <v>45.44</v>
      </c>
      <c r="S23" t="n">
        <v>30.42</v>
      </c>
      <c r="T23" t="n">
        <v>7639.76</v>
      </c>
      <c r="U23" t="n">
        <v>0.67</v>
      </c>
      <c r="V23" t="n">
        <v>0.9399999999999999</v>
      </c>
      <c r="W23" t="n">
        <v>0.11</v>
      </c>
      <c r="X23" t="n">
        <v>0.46</v>
      </c>
      <c r="Y23" t="n">
        <v>1</v>
      </c>
      <c r="Z23" t="n">
        <v>10</v>
      </c>
      <c r="AA23" t="n">
        <v>71.51877841223569</v>
      </c>
      <c r="AB23" t="n">
        <v>97.85514780940474</v>
      </c>
      <c r="AC23" t="n">
        <v>88.51598984306193</v>
      </c>
      <c r="AD23" t="n">
        <v>71518.7784122357</v>
      </c>
      <c r="AE23" t="n">
        <v>97855.14780940473</v>
      </c>
      <c r="AF23" t="n">
        <v>9.130815834081858e-06</v>
      </c>
      <c r="AG23" t="n">
        <v>0.5404166666666667</v>
      </c>
      <c r="AH23" t="n">
        <v>88515.98984306194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7.7638</v>
      </c>
      <c r="E24" t="n">
        <v>12.88</v>
      </c>
      <c r="F24" t="n">
        <v>9.140000000000001</v>
      </c>
      <c r="G24" t="n">
        <v>34.29</v>
      </c>
      <c r="H24" t="n">
        <v>0.41</v>
      </c>
      <c r="I24" t="n">
        <v>16</v>
      </c>
      <c r="J24" t="n">
        <v>284.89</v>
      </c>
      <c r="K24" t="n">
        <v>60.56</v>
      </c>
      <c r="L24" t="n">
        <v>6.5</v>
      </c>
      <c r="M24" t="n">
        <v>14</v>
      </c>
      <c r="N24" t="n">
        <v>77.84</v>
      </c>
      <c r="O24" t="n">
        <v>35371.22</v>
      </c>
      <c r="P24" t="n">
        <v>132.7</v>
      </c>
      <c r="Q24" t="n">
        <v>1325.91</v>
      </c>
      <c r="R24" t="n">
        <v>44.4</v>
      </c>
      <c r="S24" t="n">
        <v>30.42</v>
      </c>
      <c r="T24" t="n">
        <v>7126.96</v>
      </c>
      <c r="U24" t="n">
        <v>0.68</v>
      </c>
      <c r="V24" t="n">
        <v>0.95</v>
      </c>
      <c r="W24" t="n">
        <v>0.1</v>
      </c>
      <c r="X24" t="n">
        <v>0.42</v>
      </c>
      <c r="Y24" t="n">
        <v>1</v>
      </c>
      <c r="Z24" t="n">
        <v>10</v>
      </c>
      <c r="AA24" t="n">
        <v>70.47502051318054</v>
      </c>
      <c r="AB24" t="n">
        <v>96.42703220456949</v>
      </c>
      <c r="AC24" t="n">
        <v>87.22417158717889</v>
      </c>
      <c r="AD24" t="n">
        <v>70475.02051318054</v>
      </c>
      <c r="AE24" t="n">
        <v>96427.03220456949</v>
      </c>
      <c r="AF24" t="n">
        <v>9.192026552125197e-06</v>
      </c>
      <c r="AG24" t="n">
        <v>0.5366666666666667</v>
      </c>
      <c r="AH24" t="n">
        <v>87224.17158717889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7.8154</v>
      </c>
      <c r="E25" t="n">
        <v>12.8</v>
      </c>
      <c r="F25" t="n">
        <v>9.109999999999999</v>
      </c>
      <c r="G25" t="n">
        <v>36.44</v>
      </c>
      <c r="H25" t="n">
        <v>0.42</v>
      </c>
      <c r="I25" t="n">
        <v>15</v>
      </c>
      <c r="J25" t="n">
        <v>285.39</v>
      </c>
      <c r="K25" t="n">
        <v>60.56</v>
      </c>
      <c r="L25" t="n">
        <v>6.75</v>
      </c>
      <c r="M25" t="n">
        <v>13</v>
      </c>
      <c r="N25" t="n">
        <v>78.09</v>
      </c>
      <c r="O25" t="n">
        <v>35432.93</v>
      </c>
      <c r="P25" t="n">
        <v>130.64</v>
      </c>
      <c r="Q25" t="n">
        <v>1325.79</v>
      </c>
      <c r="R25" t="n">
        <v>43.29</v>
      </c>
      <c r="S25" t="n">
        <v>30.42</v>
      </c>
      <c r="T25" t="n">
        <v>6575.65</v>
      </c>
      <c r="U25" t="n">
        <v>0.7</v>
      </c>
      <c r="V25" t="n">
        <v>0.95</v>
      </c>
      <c r="W25" t="n">
        <v>0.11</v>
      </c>
      <c r="X25" t="n">
        <v>0.39</v>
      </c>
      <c r="Y25" t="n">
        <v>1</v>
      </c>
      <c r="Z25" t="n">
        <v>10</v>
      </c>
      <c r="AA25" t="n">
        <v>69.30713041871056</v>
      </c>
      <c r="AB25" t="n">
        <v>94.82907345364188</v>
      </c>
      <c r="AC25" t="n">
        <v>85.7787197766901</v>
      </c>
      <c r="AD25" t="n">
        <v>69307.13041871056</v>
      </c>
      <c r="AE25" t="n">
        <v>94829.07345364189</v>
      </c>
      <c r="AF25" t="n">
        <v>9.253118874195531e-06</v>
      </c>
      <c r="AG25" t="n">
        <v>0.5333333333333333</v>
      </c>
      <c r="AH25" t="n">
        <v>85778.71977669009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7.8416</v>
      </c>
      <c r="E26" t="n">
        <v>12.75</v>
      </c>
      <c r="F26" t="n">
        <v>9.07</v>
      </c>
      <c r="G26" t="n">
        <v>36.27</v>
      </c>
      <c r="H26" t="n">
        <v>0.44</v>
      </c>
      <c r="I26" t="n">
        <v>15</v>
      </c>
      <c r="J26" t="n">
        <v>285.9</v>
      </c>
      <c r="K26" t="n">
        <v>60.56</v>
      </c>
      <c r="L26" t="n">
        <v>7</v>
      </c>
      <c r="M26" t="n">
        <v>13</v>
      </c>
      <c r="N26" t="n">
        <v>78.34</v>
      </c>
      <c r="O26" t="n">
        <v>35494.74</v>
      </c>
      <c r="P26" t="n">
        <v>127.96</v>
      </c>
      <c r="Q26" t="n">
        <v>1325.85</v>
      </c>
      <c r="R26" t="n">
        <v>41.7</v>
      </c>
      <c r="S26" t="n">
        <v>30.42</v>
      </c>
      <c r="T26" t="n">
        <v>5780.3</v>
      </c>
      <c r="U26" t="n">
        <v>0.73</v>
      </c>
      <c r="V26" t="n">
        <v>0.95</v>
      </c>
      <c r="W26" t="n">
        <v>0.11</v>
      </c>
      <c r="X26" t="n">
        <v>0.35</v>
      </c>
      <c r="Y26" t="n">
        <v>1</v>
      </c>
      <c r="Z26" t="n">
        <v>10</v>
      </c>
      <c r="AA26" t="n">
        <v>68.15091576558326</v>
      </c>
      <c r="AB26" t="n">
        <v>93.24708955664343</v>
      </c>
      <c r="AC26" t="n">
        <v>84.34771820249233</v>
      </c>
      <c r="AD26" t="n">
        <v>68150.91576558327</v>
      </c>
      <c r="AE26" t="n">
        <v>93247.08955664343</v>
      </c>
      <c r="AF26" t="n">
        <v>9.284138619122716e-06</v>
      </c>
      <c r="AG26" t="n">
        <v>0.53125</v>
      </c>
      <c r="AH26" t="n">
        <v>84347.71820249232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7.8927</v>
      </c>
      <c r="E27" t="n">
        <v>12.67</v>
      </c>
      <c r="F27" t="n">
        <v>9.039999999999999</v>
      </c>
      <c r="G27" t="n">
        <v>38.73</v>
      </c>
      <c r="H27" t="n">
        <v>0.45</v>
      </c>
      <c r="I27" t="n">
        <v>14</v>
      </c>
      <c r="J27" t="n">
        <v>286.4</v>
      </c>
      <c r="K27" t="n">
        <v>60.56</v>
      </c>
      <c r="L27" t="n">
        <v>7.25</v>
      </c>
      <c r="M27" t="n">
        <v>12</v>
      </c>
      <c r="N27" t="n">
        <v>78.59</v>
      </c>
      <c r="O27" t="n">
        <v>35556.78</v>
      </c>
      <c r="P27" t="n">
        <v>126.99</v>
      </c>
      <c r="Q27" t="n">
        <v>1325.82</v>
      </c>
      <c r="R27" t="n">
        <v>41.03</v>
      </c>
      <c r="S27" t="n">
        <v>30.42</v>
      </c>
      <c r="T27" t="n">
        <v>5449.2</v>
      </c>
      <c r="U27" t="n">
        <v>0.74</v>
      </c>
      <c r="V27" t="n">
        <v>0.96</v>
      </c>
      <c r="W27" t="n">
        <v>0.1</v>
      </c>
      <c r="X27" t="n">
        <v>0.32</v>
      </c>
      <c r="Y27" t="n">
        <v>1</v>
      </c>
      <c r="Z27" t="n">
        <v>10</v>
      </c>
      <c r="AA27" t="n">
        <v>67.34692460295385</v>
      </c>
      <c r="AB27" t="n">
        <v>92.14703337834763</v>
      </c>
      <c r="AC27" t="n">
        <v>83.35264984191419</v>
      </c>
      <c r="AD27" t="n">
        <v>67346.92460295385</v>
      </c>
      <c r="AE27" t="n">
        <v>92147.03337834762</v>
      </c>
      <c r="AF27" t="n">
        <v>9.344638961328027e-06</v>
      </c>
      <c r="AG27" t="n">
        <v>0.5279166666666667</v>
      </c>
      <c r="AH27" t="n">
        <v>83352.64984191419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7.8377</v>
      </c>
      <c r="E28" t="n">
        <v>12.76</v>
      </c>
      <c r="F28" t="n">
        <v>9.130000000000001</v>
      </c>
      <c r="G28" t="n">
        <v>39.11</v>
      </c>
      <c r="H28" t="n">
        <v>0.47</v>
      </c>
      <c r="I28" t="n">
        <v>14</v>
      </c>
      <c r="J28" t="n">
        <v>286.9</v>
      </c>
      <c r="K28" t="n">
        <v>60.56</v>
      </c>
      <c r="L28" t="n">
        <v>7.5</v>
      </c>
      <c r="M28" t="n">
        <v>12</v>
      </c>
      <c r="N28" t="n">
        <v>78.84999999999999</v>
      </c>
      <c r="O28" t="n">
        <v>35618.8</v>
      </c>
      <c r="P28" t="n">
        <v>126.54</v>
      </c>
      <c r="Q28" t="n">
        <v>1325.79</v>
      </c>
      <c r="R28" t="n">
        <v>43.88</v>
      </c>
      <c r="S28" t="n">
        <v>30.42</v>
      </c>
      <c r="T28" t="n">
        <v>6875.9</v>
      </c>
      <c r="U28" t="n">
        <v>0.6899999999999999</v>
      </c>
      <c r="V28" t="n">
        <v>0.95</v>
      </c>
      <c r="W28" t="n">
        <v>0.1</v>
      </c>
      <c r="X28" t="n">
        <v>0.41</v>
      </c>
      <c r="Y28" t="n">
        <v>1</v>
      </c>
      <c r="Z28" t="n">
        <v>10</v>
      </c>
      <c r="AA28" t="n">
        <v>67.89563776227601</v>
      </c>
      <c r="AB28" t="n">
        <v>92.89780693044794</v>
      </c>
      <c r="AC28" t="n">
        <v>84.0317706199196</v>
      </c>
      <c r="AD28" t="n">
        <v>67895.637762276</v>
      </c>
      <c r="AE28" t="n">
        <v>92897.80693044794</v>
      </c>
      <c r="AF28" t="n">
        <v>9.279521176175539e-06</v>
      </c>
      <c r="AG28" t="n">
        <v>0.5316666666666666</v>
      </c>
      <c r="AH28" t="n">
        <v>84031.7706199196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7.8953</v>
      </c>
      <c r="E29" t="n">
        <v>12.67</v>
      </c>
      <c r="F29" t="n">
        <v>9.09</v>
      </c>
      <c r="G29" t="n">
        <v>41.93</v>
      </c>
      <c r="H29" t="n">
        <v>0.48</v>
      </c>
      <c r="I29" t="n">
        <v>13</v>
      </c>
      <c r="J29" t="n">
        <v>287.41</v>
      </c>
      <c r="K29" t="n">
        <v>60.56</v>
      </c>
      <c r="L29" t="n">
        <v>7.75</v>
      </c>
      <c r="M29" t="n">
        <v>11</v>
      </c>
      <c r="N29" t="n">
        <v>79.09999999999999</v>
      </c>
      <c r="O29" t="n">
        <v>35680.92</v>
      </c>
      <c r="P29" t="n">
        <v>125.96</v>
      </c>
      <c r="Q29" t="n">
        <v>1325.82</v>
      </c>
      <c r="R29" t="n">
        <v>42.57</v>
      </c>
      <c r="S29" t="n">
        <v>30.42</v>
      </c>
      <c r="T29" t="n">
        <v>6226.97</v>
      </c>
      <c r="U29" t="n">
        <v>0.71</v>
      </c>
      <c r="V29" t="n">
        <v>0.95</v>
      </c>
      <c r="W29" t="n">
        <v>0.1</v>
      </c>
      <c r="X29" t="n">
        <v>0.37</v>
      </c>
      <c r="Y29" t="n">
        <v>1</v>
      </c>
      <c r="Z29" t="n">
        <v>10</v>
      </c>
      <c r="AA29" t="n">
        <v>67.13375265886425</v>
      </c>
      <c r="AB29" t="n">
        <v>91.85536211996197</v>
      </c>
      <c r="AC29" t="n">
        <v>83.08881527906557</v>
      </c>
      <c r="AD29" t="n">
        <v>67133.75265886425</v>
      </c>
      <c r="AE29" t="n">
        <v>91855.36211996197</v>
      </c>
      <c r="AF29" t="n">
        <v>9.347717256626145e-06</v>
      </c>
      <c r="AG29" t="n">
        <v>0.5279166666666667</v>
      </c>
      <c r="AH29" t="n">
        <v>83088.81527906557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7.957</v>
      </c>
      <c r="E30" t="n">
        <v>12.57</v>
      </c>
      <c r="F30" t="n">
        <v>9.039999999999999</v>
      </c>
      <c r="G30" t="n">
        <v>45.2</v>
      </c>
      <c r="H30" t="n">
        <v>0.49</v>
      </c>
      <c r="I30" t="n">
        <v>12</v>
      </c>
      <c r="J30" t="n">
        <v>287.91</v>
      </c>
      <c r="K30" t="n">
        <v>60.56</v>
      </c>
      <c r="L30" t="n">
        <v>8</v>
      </c>
      <c r="M30" t="n">
        <v>10</v>
      </c>
      <c r="N30" t="n">
        <v>79.36</v>
      </c>
      <c r="O30" t="n">
        <v>35743.15</v>
      </c>
      <c r="P30" t="n">
        <v>122.72</v>
      </c>
      <c r="Q30" t="n">
        <v>1325.8</v>
      </c>
      <c r="R30" t="n">
        <v>40.99</v>
      </c>
      <c r="S30" t="n">
        <v>30.42</v>
      </c>
      <c r="T30" t="n">
        <v>5439.32</v>
      </c>
      <c r="U30" t="n">
        <v>0.74</v>
      </c>
      <c r="V30" t="n">
        <v>0.96</v>
      </c>
      <c r="W30" t="n">
        <v>0.1</v>
      </c>
      <c r="X30" t="n">
        <v>0.32</v>
      </c>
      <c r="Y30" t="n">
        <v>1</v>
      </c>
      <c r="Z30" t="n">
        <v>10</v>
      </c>
      <c r="AA30" t="n">
        <v>65.51441903709267</v>
      </c>
      <c r="AB30" t="n">
        <v>89.63971841869775</v>
      </c>
      <c r="AC30" t="n">
        <v>81.08462950297384</v>
      </c>
      <c r="AD30" t="n">
        <v>65514.41903709266</v>
      </c>
      <c r="AE30" t="n">
        <v>89639.71841869775</v>
      </c>
      <c r="AF30" t="n">
        <v>9.420767571969936e-06</v>
      </c>
      <c r="AG30" t="n">
        <v>0.52375</v>
      </c>
      <c r="AH30" t="n">
        <v>81084.62950297384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7.9558</v>
      </c>
      <c r="E31" t="n">
        <v>12.57</v>
      </c>
      <c r="F31" t="n">
        <v>9.039999999999999</v>
      </c>
      <c r="G31" t="n">
        <v>45.21</v>
      </c>
      <c r="H31" t="n">
        <v>0.51</v>
      </c>
      <c r="I31" t="n">
        <v>12</v>
      </c>
      <c r="J31" t="n">
        <v>288.42</v>
      </c>
      <c r="K31" t="n">
        <v>60.56</v>
      </c>
      <c r="L31" t="n">
        <v>8.25</v>
      </c>
      <c r="M31" t="n">
        <v>10</v>
      </c>
      <c r="N31" t="n">
        <v>79.61</v>
      </c>
      <c r="O31" t="n">
        <v>35805.48</v>
      </c>
      <c r="P31" t="n">
        <v>121.8</v>
      </c>
      <c r="Q31" t="n">
        <v>1325.86</v>
      </c>
      <c r="R31" t="n">
        <v>41.11</v>
      </c>
      <c r="S31" t="n">
        <v>30.42</v>
      </c>
      <c r="T31" t="n">
        <v>5497.57</v>
      </c>
      <c r="U31" t="n">
        <v>0.74</v>
      </c>
      <c r="V31" t="n">
        <v>0.96</v>
      </c>
      <c r="W31" t="n">
        <v>0.1</v>
      </c>
      <c r="X31" t="n">
        <v>0.32</v>
      </c>
      <c r="Y31" t="n">
        <v>1</v>
      </c>
      <c r="Z31" t="n">
        <v>10</v>
      </c>
      <c r="AA31" t="n">
        <v>65.24366955011611</v>
      </c>
      <c r="AB31" t="n">
        <v>89.26926702599228</v>
      </c>
      <c r="AC31" t="n">
        <v>80.74953347125626</v>
      </c>
      <c r="AD31" t="n">
        <v>65243.66955011611</v>
      </c>
      <c r="AE31" t="n">
        <v>89269.26702599227</v>
      </c>
      <c r="AF31" t="n">
        <v>9.419346820293881e-06</v>
      </c>
      <c r="AG31" t="n">
        <v>0.52375</v>
      </c>
      <c r="AH31" t="n">
        <v>80749.53347125626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7.9486</v>
      </c>
      <c r="E32" t="n">
        <v>12.58</v>
      </c>
      <c r="F32" t="n">
        <v>9.050000000000001</v>
      </c>
      <c r="G32" t="n">
        <v>45.27</v>
      </c>
      <c r="H32" t="n">
        <v>0.52</v>
      </c>
      <c r="I32" t="n">
        <v>12</v>
      </c>
      <c r="J32" t="n">
        <v>288.92</v>
      </c>
      <c r="K32" t="n">
        <v>60.56</v>
      </c>
      <c r="L32" t="n">
        <v>8.5</v>
      </c>
      <c r="M32" t="n">
        <v>9</v>
      </c>
      <c r="N32" t="n">
        <v>79.87</v>
      </c>
      <c r="O32" t="n">
        <v>35867.91</v>
      </c>
      <c r="P32" t="n">
        <v>120.3</v>
      </c>
      <c r="Q32" t="n">
        <v>1325.84</v>
      </c>
      <c r="R32" t="n">
        <v>41.4</v>
      </c>
      <c r="S32" t="n">
        <v>30.42</v>
      </c>
      <c r="T32" t="n">
        <v>5644.58</v>
      </c>
      <c r="U32" t="n">
        <v>0.73</v>
      </c>
      <c r="V32" t="n">
        <v>0.96</v>
      </c>
      <c r="W32" t="n">
        <v>0.1</v>
      </c>
      <c r="X32" t="n">
        <v>0.33</v>
      </c>
      <c r="Y32" t="n">
        <v>1</v>
      </c>
      <c r="Z32" t="n">
        <v>10</v>
      </c>
      <c r="AA32" t="n">
        <v>64.86912697747948</v>
      </c>
      <c r="AB32" t="n">
        <v>88.75680135445897</v>
      </c>
      <c r="AC32" t="n">
        <v>80.28597680416387</v>
      </c>
      <c r="AD32" t="n">
        <v>64869.12697747949</v>
      </c>
      <c r="AE32" t="n">
        <v>88756.80135445898</v>
      </c>
      <c r="AF32" t="n">
        <v>9.410822310237555e-06</v>
      </c>
      <c r="AG32" t="n">
        <v>0.5241666666666667</v>
      </c>
      <c r="AH32" t="n">
        <v>80285.97680416386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8.0062</v>
      </c>
      <c r="E33" t="n">
        <v>12.49</v>
      </c>
      <c r="F33" t="n">
        <v>9.01</v>
      </c>
      <c r="G33" t="n">
        <v>49.17</v>
      </c>
      <c r="H33" t="n">
        <v>0.54</v>
      </c>
      <c r="I33" t="n">
        <v>11</v>
      </c>
      <c r="J33" t="n">
        <v>289.43</v>
      </c>
      <c r="K33" t="n">
        <v>60.56</v>
      </c>
      <c r="L33" t="n">
        <v>8.75</v>
      </c>
      <c r="M33" t="n">
        <v>4</v>
      </c>
      <c r="N33" t="n">
        <v>80.12</v>
      </c>
      <c r="O33" t="n">
        <v>35930.44</v>
      </c>
      <c r="P33" t="n">
        <v>118.3</v>
      </c>
      <c r="Q33" t="n">
        <v>1325.91</v>
      </c>
      <c r="R33" t="n">
        <v>39.97</v>
      </c>
      <c r="S33" t="n">
        <v>30.42</v>
      </c>
      <c r="T33" t="n">
        <v>4935.75</v>
      </c>
      <c r="U33" t="n">
        <v>0.76</v>
      </c>
      <c r="V33" t="n">
        <v>0.96</v>
      </c>
      <c r="W33" t="n">
        <v>0.11</v>
      </c>
      <c r="X33" t="n">
        <v>0.29</v>
      </c>
      <c r="Y33" t="n">
        <v>1</v>
      </c>
      <c r="Z33" t="n">
        <v>10</v>
      </c>
      <c r="AA33" t="n">
        <v>63.70954664062772</v>
      </c>
      <c r="AB33" t="n">
        <v>87.17021238050522</v>
      </c>
      <c r="AC33" t="n">
        <v>78.85080965509214</v>
      </c>
      <c r="AD33" t="n">
        <v>63709.54664062772</v>
      </c>
      <c r="AE33" t="n">
        <v>87170.21238050523</v>
      </c>
      <c r="AF33" t="n">
        <v>9.479018390688161e-06</v>
      </c>
      <c r="AG33" t="n">
        <v>0.5204166666666666</v>
      </c>
      <c r="AH33" t="n">
        <v>78850.80965509213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8.002000000000001</v>
      </c>
      <c r="E34" t="n">
        <v>12.5</v>
      </c>
      <c r="F34" t="n">
        <v>9.02</v>
      </c>
      <c r="G34" t="n">
        <v>49.21</v>
      </c>
      <c r="H34" t="n">
        <v>0.55</v>
      </c>
      <c r="I34" t="n">
        <v>11</v>
      </c>
      <c r="J34" t="n">
        <v>289.94</v>
      </c>
      <c r="K34" t="n">
        <v>60.56</v>
      </c>
      <c r="L34" t="n">
        <v>9</v>
      </c>
      <c r="M34" t="n">
        <v>2</v>
      </c>
      <c r="N34" t="n">
        <v>80.38</v>
      </c>
      <c r="O34" t="n">
        <v>35993.08</v>
      </c>
      <c r="P34" t="n">
        <v>118.68</v>
      </c>
      <c r="Q34" t="n">
        <v>1325.88</v>
      </c>
      <c r="R34" t="n">
        <v>40.16</v>
      </c>
      <c r="S34" t="n">
        <v>30.42</v>
      </c>
      <c r="T34" t="n">
        <v>5028.03</v>
      </c>
      <c r="U34" t="n">
        <v>0.76</v>
      </c>
      <c r="V34" t="n">
        <v>0.96</v>
      </c>
      <c r="W34" t="n">
        <v>0.11</v>
      </c>
      <c r="X34" t="n">
        <v>0.3</v>
      </c>
      <c r="Y34" t="n">
        <v>1</v>
      </c>
      <c r="Z34" t="n">
        <v>10</v>
      </c>
      <c r="AA34" t="n">
        <v>63.88286296441838</v>
      </c>
      <c r="AB34" t="n">
        <v>87.40735142089204</v>
      </c>
      <c r="AC34" t="n">
        <v>79.06531647829125</v>
      </c>
      <c r="AD34" t="n">
        <v>63882.86296441838</v>
      </c>
      <c r="AE34" t="n">
        <v>87407.35142089204</v>
      </c>
      <c r="AF34" t="n">
        <v>9.474045759821972e-06</v>
      </c>
      <c r="AG34" t="n">
        <v>0.5208333333333334</v>
      </c>
      <c r="AH34" t="n">
        <v>79065.31647829125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8.001200000000001</v>
      </c>
      <c r="E35" t="n">
        <v>12.5</v>
      </c>
      <c r="F35" t="n">
        <v>9.02</v>
      </c>
      <c r="G35" t="n">
        <v>49.21</v>
      </c>
      <c r="H35" t="n">
        <v>0.57</v>
      </c>
      <c r="I35" t="n">
        <v>11</v>
      </c>
      <c r="J35" t="n">
        <v>290.45</v>
      </c>
      <c r="K35" t="n">
        <v>60.56</v>
      </c>
      <c r="L35" t="n">
        <v>9.25</v>
      </c>
      <c r="M35" t="n">
        <v>0</v>
      </c>
      <c r="N35" t="n">
        <v>80.64</v>
      </c>
      <c r="O35" t="n">
        <v>36055.83</v>
      </c>
      <c r="P35" t="n">
        <v>118.77</v>
      </c>
      <c r="Q35" t="n">
        <v>1325.88</v>
      </c>
      <c r="R35" t="n">
        <v>40.07</v>
      </c>
      <c r="S35" t="n">
        <v>30.42</v>
      </c>
      <c r="T35" t="n">
        <v>4985.57</v>
      </c>
      <c r="U35" t="n">
        <v>0.76</v>
      </c>
      <c r="V35" t="n">
        <v>0.96</v>
      </c>
      <c r="W35" t="n">
        <v>0.11</v>
      </c>
      <c r="X35" t="n">
        <v>0.3</v>
      </c>
      <c r="Y35" t="n">
        <v>1</v>
      </c>
      <c r="Z35" t="n">
        <v>10</v>
      </c>
      <c r="AA35" t="n">
        <v>63.91583483608264</v>
      </c>
      <c r="AB35" t="n">
        <v>87.45246499031937</v>
      </c>
      <c r="AC35" t="n">
        <v>79.10612447196972</v>
      </c>
      <c r="AD35" t="n">
        <v>63915.83483608263</v>
      </c>
      <c r="AE35" t="n">
        <v>87452.46499031936</v>
      </c>
      <c r="AF35" t="n">
        <v>9.473098592037936e-06</v>
      </c>
      <c r="AG35" t="n">
        <v>0.5208333333333334</v>
      </c>
      <c r="AH35" t="n">
        <v>79106.12447196973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7.7821</v>
      </c>
      <c r="E2" t="n">
        <v>12.85</v>
      </c>
      <c r="F2" t="n">
        <v>10.3</v>
      </c>
      <c r="G2" t="n">
        <v>11.45</v>
      </c>
      <c r="H2" t="n">
        <v>0.28</v>
      </c>
      <c r="I2" t="n">
        <v>54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53.57</v>
      </c>
      <c r="Q2" t="n">
        <v>1326.26</v>
      </c>
      <c r="R2" t="n">
        <v>79.98999999999999</v>
      </c>
      <c r="S2" t="n">
        <v>30.42</v>
      </c>
      <c r="T2" t="n">
        <v>24729.57</v>
      </c>
      <c r="U2" t="n">
        <v>0.38</v>
      </c>
      <c r="V2" t="n">
        <v>0.84</v>
      </c>
      <c r="W2" t="n">
        <v>0.23</v>
      </c>
      <c r="X2" t="n">
        <v>1.58</v>
      </c>
      <c r="Y2" t="n">
        <v>1</v>
      </c>
      <c r="Z2" t="n">
        <v>10</v>
      </c>
      <c r="AA2" t="n">
        <v>35.39572371056304</v>
      </c>
      <c r="AB2" t="n">
        <v>48.42999072977631</v>
      </c>
      <c r="AC2" t="n">
        <v>43.80790038653243</v>
      </c>
      <c r="AD2" t="n">
        <v>35395.72371056304</v>
      </c>
      <c r="AE2" t="n">
        <v>48429.99072977631</v>
      </c>
      <c r="AF2" t="n">
        <v>1.845987917519318e-05</v>
      </c>
      <c r="AG2" t="n">
        <v>0.5354166666666667</v>
      </c>
      <c r="AH2" t="n">
        <v>43807.90038653243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5.6362</v>
      </c>
      <c r="E2" t="n">
        <v>17.74</v>
      </c>
      <c r="F2" t="n">
        <v>11.81</v>
      </c>
      <c r="G2" t="n">
        <v>6.75</v>
      </c>
      <c r="H2" t="n">
        <v>0.11</v>
      </c>
      <c r="I2" t="n">
        <v>105</v>
      </c>
      <c r="J2" t="n">
        <v>167.88</v>
      </c>
      <c r="K2" t="n">
        <v>51.39</v>
      </c>
      <c r="L2" t="n">
        <v>1</v>
      </c>
      <c r="M2" t="n">
        <v>103</v>
      </c>
      <c r="N2" t="n">
        <v>30.49</v>
      </c>
      <c r="O2" t="n">
        <v>20939.59</v>
      </c>
      <c r="P2" t="n">
        <v>143.93</v>
      </c>
      <c r="Q2" t="n">
        <v>1326.1</v>
      </c>
      <c r="R2" t="n">
        <v>131.54</v>
      </c>
      <c r="S2" t="n">
        <v>30.42</v>
      </c>
      <c r="T2" t="n">
        <v>50248.41</v>
      </c>
      <c r="U2" t="n">
        <v>0.23</v>
      </c>
      <c r="V2" t="n">
        <v>0.73</v>
      </c>
      <c r="W2" t="n">
        <v>0.25</v>
      </c>
      <c r="X2" t="n">
        <v>3.09</v>
      </c>
      <c r="Y2" t="n">
        <v>1</v>
      </c>
      <c r="Z2" t="n">
        <v>10</v>
      </c>
      <c r="AA2" t="n">
        <v>103.0716155274015</v>
      </c>
      <c r="AB2" t="n">
        <v>141.0271315632831</v>
      </c>
      <c r="AC2" t="n">
        <v>127.5677000597437</v>
      </c>
      <c r="AD2" t="n">
        <v>103071.6155274015</v>
      </c>
      <c r="AE2" t="n">
        <v>141027.1315632831</v>
      </c>
      <c r="AF2" t="n">
        <v>8.160877317522181e-06</v>
      </c>
      <c r="AG2" t="n">
        <v>0.7391666666666666</v>
      </c>
      <c r="AH2" t="n">
        <v>127567.7000597437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6.2777</v>
      </c>
      <c r="E3" t="n">
        <v>15.93</v>
      </c>
      <c r="F3" t="n">
        <v>10.95</v>
      </c>
      <c r="G3" t="n">
        <v>8.529999999999999</v>
      </c>
      <c r="H3" t="n">
        <v>0.13</v>
      </c>
      <c r="I3" t="n">
        <v>77</v>
      </c>
      <c r="J3" t="n">
        <v>168.25</v>
      </c>
      <c r="K3" t="n">
        <v>51.39</v>
      </c>
      <c r="L3" t="n">
        <v>1.25</v>
      </c>
      <c r="M3" t="n">
        <v>75</v>
      </c>
      <c r="N3" t="n">
        <v>30.6</v>
      </c>
      <c r="O3" t="n">
        <v>20984.25</v>
      </c>
      <c r="P3" t="n">
        <v>131.32</v>
      </c>
      <c r="Q3" t="n">
        <v>1325.91</v>
      </c>
      <c r="R3" t="n">
        <v>103.12</v>
      </c>
      <c r="S3" t="n">
        <v>30.42</v>
      </c>
      <c r="T3" t="n">
        <v>36181.17</v>
      </c>
      <c r="U3" t="n">
        <v>0.29</v>
      </c>
      <c r="V3" t="n">
        <v>0.79</v>
      </c>
      <c r="W3" t="n">
        <v>0.21</v>
      </c>
      <c r="X3" t="n">
        <v>2.23</v>
      </c>
      <c r="Y3" t="n">
        <v>1</v>
      </c>
      <c r="Z3" t="n">
        <v>10</v>
      </c>
      <c r="AA3" t="n">
        <v>85.62521521288566</v>
      </c>
      <c r="AB3" t="n">
        <v>117.156196972114</v>
      </c>
      <c r="AC3" t="n">
        <v>105.974973962881</v>
      </c>
      <c r="AD3" t="n">
        <v>85625.21521288567</v>
      </c>
      <c r="AE3" t="n">
        <v>117156.196972114</v>
      </c>
      <c r="AF3" t="n">
        <v>9.089730587312196e-06</v>
      </c>
      <c r="AG3" t="n">
        <v>0.66375</v>
      </c>
      <c r="AH3" t="n">
        <v>105974.973962881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6.7412</v>
      </c>
      <c r="E4" t="n">
        <v>14.83</v>
      </c>
      <c r="F4" t="n">
        <v>10.43</v>
      </c>
      <c r="G4" t="n">
        <v>10.43</v>
      </c>
      <c r="H4" t="n">
        <v>0.16</v>
      </c>
      <c r="I4" t="n">
        <v>60</v>
      </c>
      <c r="J4" t="n">
        <v>168.61</v>
      </c>
      <c r="K4" t="n">
        <v>51.39</v>
      </c>
      <c r="L4" t="n">
        <v>1.5</v>
      </c>
      <c r="M4" t="n">
        <v>58</v>
      </c>
      <c r="N4" t="n">
        <v>30.71</v>
      </c>
      <c r="O4" t="n">
        <v>21028.94</v>
      </c>
      <c r="P4" t="n">
        <v>123</v>
      </c>
      <c r="Q4" t="n">
        <v>1325.92</v>
      </c>
      <c r="R4" t="n">
        <v>86.37</v>
      </c>
      <c r="S4" t="n">
        <v>30.42</v>
      </c>
      <c r="T4" t="n">
        <v>27892.01</v>
      </c>
      <c r="U4" t="n">
        <v>0.35</v>
      </c>
      <c r="V4" t="n">
        <v>0.83</v>
      </c>
      <c r="W4" t="n">
        <v>0.18</v>
      </c>
      <c r="X4" t="n">
        <v>1.71</v>
      </c>
      <c r="Y4" t="n">
        <v>1</v>
      </c>
      <c r="Z4" t="n">
        <v>10</v>
      </c>
      <c r="AA4" t="n">
        <v>75.60496603421268</v>
      </c>
      <c r="AB4" t="n">
        <v>103.4460499836659</v>
      </c>
      <c r="AC4" t="n">
        <v>93.57330416069387</v>
      </c>
      <c r="AD4" t="n">
        <v>75604.96603421267</v>
      </c>
      <c r="AE4" t="n">
        <v>103446.0499836659</v>
      </c>
      <c r="AF4" t="n">
        <v>9.760850603754397e-06</v>
      </c>
      <c r="AG4" t="n">
        <v>0.6179166666666667</v>
      </c>
      <c r="AH4" t="n">
        <v>93573.30416069386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7.0278</v>
      </c>
      <c r="E5" t="n">
        <v>14.23</v>
      </c>
      <c r="F5" t="n">
        <v>10.16</v>
      </c>
      <c r="G5" t="n">
        <v>12.19</v>
      </c>
      <c r="H5" t="n">
        <v>0.18</v>
      </c>
      <c r="I5" t="n">
        <v>50</v>
      </c>
      <c r="J5" t="n">
        <v>168.97</v>
      </c>
      <c r="K5" t="n">
        <v>51.39</v>
      </c>
      <c r="L5" t="n">
        <v>1.75</v>
      </c>
      <c r="M5" t="n">
        <v>48</v>
      </c>
      <c r="N5" t="n">
        <v>30.83</v>
      </c>
      <c r="O5" t="n">
        <v>21073.68</v>
      </c>
      <c r="P5" t="n">
        <v>118.03</v>
      </c>
      <c r="Q5" t="n">
        <v>1325.99</v>
      </c>
      <c r="R5" t="n">
        <v>77.73999999999999</v>
      </c>
      <c r="S5" t="n">
        <v>30.42</v>
      </c>
      <c r="T5" t="n">
        <v>23626.86</v>
      </c>
      <c r="U5" t="n">
        <v>0.39</v>
      </c>
      <c r="V5" t="n">
        <v>0.85</v>
      </c>
      <c r="W5" t="n">
        <v>0.16</v>
      </c>
      <c r="X5" t="n">
        <v>1.44</v>
      </c>
      <c r="Y5" t="n">
        <v>1</v>
      </c>
      <c r="Z5" t="n">
        <v>10</v>
      </c>
      <c r="AA5" t="n">
        <v>70.24943901190407</v>
      </c>
      <c r="AB5" t="n">
        <v>96.11838164256977</v>
      </c>
      <c r="AC5" t="n">
        <v>86.9449782016225</v>
      </c>
      <c r="AD5" t="n">
        <v>70249.43901190408</v>
      </c>
      <c r="AE5" t="n">
        <v>96118.38164256977</v>
      </c>
      <c r="AF5" t="n">
        <v>1.017583010043689e-05</v>
      </c>
      <c r="AG5" t="n">
        <v>0.5929166666666666</v>
      </c>
      <c r="AH5" t="n">
        <v>86944.97820162251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7.3061</v>
      </c>
      <c r="E6" t="n">
        <v>13.69</v>
      </c>
      <c r="F6" t="n">
        <v>9.890000000000001</v>
      </c>
      <c r="G6" t="n">
        <v>14.13</v>
      </c>
      <c r="H6" t="n">
        <v>0.21</v>
      </c>
      <c r="I6" t="n">
        <v>42</v>
      </c>
      <c r="J6" t="n">
        <v>169.33</v>
      </c>
      <c r="K6" t="n">
        <v>51.39</v>
      </c>
      <c r="L6" t="n">
        <v>2</v>
      </c>
      <c r="M6" t="n">
        <v>40</v>
      </c>
      <c r="N6" t="n">
        <v>30.94</v>
      </c>
      <c r="O6" t="n">
        <v>21118.46</v>
      </c>
      <c r="P6" t="n">
        <v>112.63</v>
      </c>
      <c r="Q6" t="n">
        <v>1325.88</v>
      </c>
      <c r="R6" t="n">
        <v>68.72</v>
      </c>
      <c r="S6" t="n">
        <v>30.42</v>
      </c>
      <c r="T6" t="n">
        <v>19152.9</v>
      </c>
      <c r="U6" t="n">
        <v>0.44</v>
      </c>
      <c r="V6" t="n">
        <v>0.87</v>
      </c>
      <c r="W6" t="n">
        <v>0.15</v>
      </c>
      <c r="X6" t="n">
        <v>1.17</v>
      </c>
      <c r="Y6" t="n">
        <v>1</v>
      </c>
      <c r="Z6" t="n">
        <v>10</v>
      </c>
      <c r="AA6" t="n">
        <v>65.24320997336669</v>
      </c>
      <c r="AB6" t="n">
        <v>89.26863821280861</v>
      </c>
      <c r="AC6" t="n">
        <v>80.74896467112031</v>
      </c>
      <c r="AD6" t="n">
        <v>65243.20997336669</v>
      </c>
      <c r="AE6" t="n">
        <v>89268.63821280861</v>
      </c>
      <c r="AF6" t="n">
        <v>1.057879169822732e-05</v>
      </c>
      <c r="AG6" t="n">
        <v>0.5704166666666667</v>
      </c>
      <c r="AH6" t="n">
        <v>80748.96467112031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7.5116</v>
      </c>
      <c r="E7" t="n">
        <v>13.31</v>
      </c>
      <c r="F7" t="n">
        <v>9.720000000000001</v>
      </c>
      <c r="G7" t="n">
        <v>16.2</v>
      </c>
      <c r="H7" t="n">
        <v>0.24</v>
      </c>
      <c r="I7" t="n">
        <v>36</v>
      </c>
      <c r="J7" t="n">
        <v>169.7</v>
      </c>
      <c r="K7" t="n">
        <v>51.39</v>
      </c>
      <c r="L7" t="n">
        <v>2.25</v>
      </c>
      <c r="M7" t="n">
        <v>34</v>
      </c>
      <c r="N7" t="n">
        <v>31.05</v>
      </c>
      <c r="O7" t="n">
        <v>21163.27</v>
      </c>
      <c r="P7" t="n">
        <v>108.73</v>
      </c>
      <c r="Q7" t="n">
        <v>1325.94</v>
      </c>
      <c r="R7" t="n">
        <v>63.07</v>
      </c>
      <c r="S7" t="n">
        <v>30.42</v>
      </c>
      <c r="T7" t="n">
        <v>16360.34</v>
      </c>
      <c r="U7" t="n">
        <v>0.48</v>
      </c>
      <c r="V7" t="n">
        <v>0.89</v>
      </c>
      <c r="W7" t="n">
        <v>0.14</v>
      </c>
      <c r="X7" t="n">
        <v>1</v>
      </c>
      <c r="Y7" t="n">
        <v>1</v>
      </c>
      <c r="Z7" t="n">
        <v>10</v>
      </c>
      <c r="AA7" t="n">
        <v>61.87184353373505</v>
      </c>
      <c r="AB7" t="n">
        <v>84.65578591591674</v>
      </c>
      <c r="AC7" t="n">
        <v>76.57635652326348</v>
      </c>
      <c r="AD7" t="n">
        <v>61871.84353373505</v>
      </c>
      <c r="AE7" t="n">
        <v>84655.78591591674</v>
      </c>
      <c r="AF7" t="n">
        <v>1.087634329127774e-05</v>
      </c>
      <c r="AG7" t="n">
        <v>0.5545833333333333</v>
      </c>
      <c r="AH7" t="n">
        <v>76576.35652326349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7.7088</v>
      </c>
      <c r="E8" t="n">
        <v>12.97</v>
      </c>
      <c r="F8" t="n">
        <v>9.550000000000001</v>
      </c>
      <c r="G8" t="n">
        <v>18.48</v>
      </c>
      <c r="H8" t="n">
        <v>0.26</v>
      </c>
      <c r="I8" t="n">
        <v>31</v>
      </c>
      <c r="J8" t="n">
        <v>170.06</v>
      </c>
      <c r="K8" t="n">
        <v>51.39</v>
      </c>
      <c r="L8" t="n">
        <v>2.5</v>
      </c>
      <c r="M8" t="n">
        <v>29</v>
      </c>
      <c r="N8" t="n">
        <v>31.17</v>
      </c>
      <c r="O8" t="n">
        <v>21208.12</v>
      </c>
      <c r="P8" t="n">
        <v>104.46</v>
      </c>
      <c r="Q8" t="n">
        <v>1325.97</v>
      </c>
      <c r="R8" t="n">
        <v>57.58</v>
      </c>
      <c r="S8" t="n">
        <v>30.42</v>
      </c>
      <c r="T8" t="n">
        <v>13642.14</v>
      </c>
      <c r="U8" t="n">
        <v>0.53</v>
      </c>
      <c r="V8" t="n">
        <v>0.91</v>
      </c>
      <c r="W8" t="n">
        <v>0.13</v>
      </c>
      <c r="X8" t="n">
        <v>0.83</v>
      </c>
      <c r="Y8" t="n">
        <v>1</v>
      </c>
      <c r="Z8" t="n">
        <v>10</v>
      </c>
      <c r="AA8" t="n">
        <v>58.62829651230571</v>
      </c>
      <c r="AB8" t="n">
        <v>80.21782178600391</v>
      </c>
      <c r="AC8" t="n">
        <v>72.56194546118633</v>
      </c>
      <c r="AD8" t="n">
        <v>58628.29651230571</v>
      </c>
      <c r="AE8" t="n">
        <v>80217.82178600391</v>
      </c>
      <c r="AF8" t="n">
        <v>1.116187698543611e-05</v>
      </c>
      <c r="AG8" t="n">
        <v>0.5404166666666667</v>
      </c>
      <c r="AH8" t="n">
        <v>72561.94546118633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7.9293</v>
      </c>
      <c r="E9" t="n">
        <v>12.61</v>
      </c>
      <c r="F9" t="n">
        <v>9.32</v>
      </c>
      <c r="G9" t="n">
        <v>20.72</v>
      </c>
      <c r="H9" t="n">
        <v>0.29</v>
      </c>
      <c r="I9" t="n">
        <v>27</v>
      </c>
      <c r="J9" t="n">
        <v>170.42</v>
      </c>
      <c r="K9" t="n">
        <v>51.39</v>
      </c>
      <c r="L9" t="n">
        <v>2.75</v>
      </c>
      <c r="M9" t="n">
        <v>25</v>
      </c>
      <c r="N9" t="n">
        <v>31.28</v>
      </c>
      <c r="O9" t="n">
        <v>21253.01</v>
      </c>
      <c r="P9" t="n">
        <v>99.26000000000001</v>
      </c>
      <c r="Q9" t="n">
        <v>1326.04</v>
      </c>
      <c r="R9" t="n">
        <v>50</v>
      </c>
      <c r="S9" t="n">
        <v>30.42</v>
      </c>
      <c r="T9" t="n">
        <v>9867.85</v>
      </c>
      <c r="U9" t="n">
        <v>0.61</v>
      </c>
      <c r="V9" t="n">
        <v>0.93</v>
      </c>
      <c r="W9" t="n">
        <v>0.12</v>
      </c>
      <c r="X9" t="n">
        <v>0.6</v>
      </c>
      <c r="Y9" t="n">
        <v>1</v>
      </c>
      <c r="Z9" t="n">
        <v>10</v>
      </c>
      <c r="AA9" t="n">
        <v>54.98324128885696</v>
      </c>
      <c r="AB9" t="n">
        <v>75.23049642079667</v>
      </c>
      <c r="AC9" t="n">
        <v>68.05060342907778</v>
      </c>
      <c r="AD9" t="n">
        <v>54983.24128885696</v>
      </c>
      <c r="AE9" t="n">
        <v>75230.49642079667</v>
      </c>
      <c r="AF9" t="n">
        <v>1.148114767286978e-05</v>
      </c>
      <c r="AG9" t="n">
        <v>0.5254166666666666</v>
      </c>
      <c r="AH9" t="n">
        <v>68050.60342907778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7.8989</v>
      </c>
      <c r="E10" t="n">
        <v>12.66</v>
      </c>
      <c r="F10" t="n">
        <v>9.44</v>
      </c>
      <c r="G10" t="n">
        <v>22.66</v>
      </c>
      <c r="H10" t="n">
        <v>0.31</v>
      </c>
      <c r="I10" t="n">
        <v>25</v>
      </c>
      <c r="J10" t="n">
        <v>170.79</v>
      </c>
      <c r="K10" t="n">
        <v>51.39</v>
      </c>
      <c r="L10" t="n">
        <v>3</v>
      </c>
      <c r="M10" t="n">
        <v>23</v>
      </c>
      <c r="N10" t="n">
        <v>31.4</v>
      </c>
      <c r="O10" t="n">
        <v>21297.94</v>
      </c>
      <c r="P10" t="n">
        <v>99.40000000000001</v>
      </c>
      <c r="Q10" t="n">
        <v>1325.91</v>
      </c>
      <c r="R10" t="n">
        <v>54.27</v>
      </c>
      <c r="S10" t="n">
        <v>30.42</v>
      </c>
      <c r="T10" t="n">
        <v>12016.79</v>
      </c>
      <c r="U10" t="n">
        <v>0.5600000000000001</v>
      </c>
      <c r="V10" t="n">
        <v>0.92</v>
      </c>
      <c r="W10" t="n">
        <v>0.12</v>
      </c>
      <c r="X10" t="n">
        <v>0.72</v>
      </c>
      <c r="Y10" t="n">
        <v>1</v>
      </c>
      <c r="Z10" t="n">
        <v>10</v>
      </c>
      <c r="AA10" t="n">
        <v>55.47440538940377</v>
      </c>
      <c r="AB10" t="n">
        <v>75.90252881179531</v>
      </c>
      <c r="AC10" t="n">
        <v>68.6584979918831</v>
      </c>
      <c r="AD10" t="n">
        <v>55474.40538940377</v>
      </c>
      <c r="AE10" t="n">
        <v>75902.5288117953</v>
      </c>
      <c r="AF10" t="n">
        <v>1.143713030825307e-05</v>
      </c>
      <c r="AG10" t="n">
        <v>0.5275</v>
      </c>
      <c r="AH10" t="n">
        <v>68658.49799188309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7.9784</v>
      </c>
      <c r="E11" t="n">
        <v>12.53</v>
      </c>
      <c r="F11" t="n">
        <v>9.380000000000001</v>
      </c>
      <c r="G11" t="n">
        <v>24.47</v>
      </c>
      <c r="H11" t="n">
        <v>0.34</v>
      </c>
      <c r="I11" t="n">
        <v>23</v>
      </c>
      <c r="J11" t="n">
        <v>171.15</v>
      </c>
      <c r="K11" t="n">
        <v>51.39</v>
      </c>
      <c r="L11" t="n">
        <v>3.25</v>
      </c>
      <c r="M11" t="n">
        <v>21</v>
      </c>
      <c r="N11" t="n">
        <v>31.51</v>
      </c>
      <c r="O11" t="n">
        <v>21342.91</v>
      </c>
      <c r="P11" t="n">
        <v>96.34</v>
      </c>
      <c r="Q11" t="n">
        <v>1326.06</v>
      </c>
      <c r="R11" t="n">
        <v>52.29</v>
      </c>
      <c r="S11" t="n">
        <v>30.42</v>
      </c>
      <c r="T11" t="n">
        <v>11036.83</v>
      </c>
      <c r="U11" t="n">
        <v>0.58</v>
      </c>
      <c r="V11" t="n">
        <v>0.92</v>
      </c>
      <c r="W11" t="n">
        <v>0.12</v>
      </c>
      <c r="X11" t="n">
        <v>0.66</v>
      </c>
      <c r="Y11" t="n">
        <v>1</v>
      </c>
      <c r="Z11" t="n">
        <v>10</v>
      </c>
      <c r="AA11" t="n">
        <v>53.88423095432795</v>
      </c>
      <c r="AB11" t="n">
        <v>73.72678199618075</v>
      </c>
      <c r="AC11" t="n">
        <v>66.69040139867028</v>
      </c>
      <c r="AD11" t="n">
        <v>53884.23095432795</v>
      </c>
      <c r="AE11" t="n">
        <v>73726.78199618075</v>
      </c>
      <c r="AF11" t="n">
        <v>1.155224150848426e-05</v>
      </c>
      <c r="AG11" t="n">
        <v>0.5220833333333333</v>
      </c>
      <c r="AH11" t="n">
        <v>66690.40139867028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8.115399999999999</v>
      </c>
      <c r="E12" t="n">
        <v>12.32</v>
      </c>
      <c r="F12" t="n">
        <v>9.27</v>
      </c>
      <c r="G12" t="n">
        <v>27.82</v>
      </c>
      <c r="H12" t="n">
        <v>0.36</v>
      </c>
      <c r="I12" t="n">
        <v>20</v>
      </c>
      <c r="J12" t="n">
        <v>171.52</v>
      </c>
      <c r="K12" t="n">
        <v>51.39</v>
      </c>
      <c r="L12" t="n">
        <v>3.5</v>
      </c>
      <c r="M12" t="n">
        <v>18</v>
      </c>
      <c r="N12" t="n">
        <v>31.63</v>
      </c>
      <c r="O12" t="n">
        <v>21387.92</v>
      </c>
      <c r="P12" t="n">
        <v>92.03</v>
      </c>
      <c r="Q12" t="n">
        <v>1325.92</v>
      </c>
      <c r="R12" t="n">
        <v>48.57</v>
      </c>
      <c r="S12" t="n">
        <v>30.42</v>
      </c>
      <c r="T12" t="n">
        <v>9190.24</v>
      </c>
      <c r="U12" t="n">
        <v>0.63</v>
      </c>
      <c r="V12" t="n">
        <v>0.93</v>
      </c>
      <c r="W12" t="n">
        <v>0.11</v>
      </c>
      <c r="X12" t="n">
        <v>0.55</v>
      </c>
      <c r="Y12" t="n">
        <v>1</v>
      </c>
      <c r="Z12" t="n">
        <v>10</v>
      </c>
      <c r="AA12" t="n">
        <v>51.49445609355084</v>
      </c>
      <c r="AB12" t="n">
        <v>70.45698660224113</v>
      </c>
      <c r="AC12" t="n">
        <v>63.73267068794055</v>
      </c>
      <c r="AD12" t="n">
        <v>51494.45609355083</v>
      </c>
      <c r="AE12" t="n">
        <v>70456.98660224113</v>
      </c>
      <c r="AF12" t="n">
        <v>1.175060923718454e-05</v>
      </c>
      <c r="AG12" t="n">
        <v>0.5133333333333333</v>
      </c>
      <c r="AH12" t="n">
        <v>63732.67068794055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8.201599999999999</v>
      </c>
      <c r="E13" t="n">
        <v>12.19</v>
      </c>
      <c r="F13" t="n">
        <v>9.210000000000001</v>
      </c>
      <c r="G13" t="n">
        <v>30.7</v>
      </c>
      <c r="H13" t="n">
        <v>0.39</v>
      </c>
      <c r="I13" t="n">
        <v>18</v>
      </c>
      <c r="J13" t="n">
        <v>171.88</v>
      </c>
      <c r="K13" t="n">
        <v>51.39</v>
      </c>
      <c r="L13" t="n">
        <v>3.75</v>
      </c>
      <c r="M13" t="n">
        <v>16</v>
      </c>
      <c r="N13" t="n">
        <v>31.74</v>
      </c>
      <c r="O13" t="n">
        <v>21432.96</v>
      </c>
      <c r="P13" t="n">
        <v>88.90000000000001</v>
      </c>
      <c r="Q13" t="n">
        <v>1325.81</v>
      </c>
      <c r="R13" t="n">
        <v>46.57</v>
      </c>
      <c r="S13" t="n">
        <v>30.42</v>
      </c>
      <c r="T13" t="n">
        <v>8198.75</v>
      </c>
      <c r="U13" t="n">
        <v>0.65</v>
      </c>
      <c r="V13" t="n">
        <v>0.9399999999999999</v>
      </c>
      <c r="W13" t="n">
        <v>0.11</v>
      </c>
      <c r="X13" t="n">
        <v>0.49</v>
      </c>
      <c r="Y13" t="n">
        <v>1</v>
      </c>
      <c r="Z13" t="n">
        <v>10</v>
      </c>
      <c r="AA13" t="n">
        <v>49.92559567342689</v>
      </c>
      <c r="AB13" t="n">
        <v>68.31040256219171</v>
      </c>
      <c r="AC13" t="n">
        <v>61.79095361592315</v>
      </c>
      <c r="AD13" t="n">
        <v>49925.59567342689</v>
      </c>
      <c r="AE13" t="n">
        <v>68310.40256219171</v>
      </c>
      <c r="AF13" t="n">
        <v>1.187542163290691e-05</v>
      </c>
      <c r="AG13" t="n">
        <v>0.5079166666666667</v>
      </c>
      <c r="AH13" t="n">
        <v>61790.95361592315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8.244199999999999</v>
      </c>
      <c r="E14" t="n">
        <v>12.13</v>
      </c>
      <c r="F14" t="n">
        <v>9.18</v>
      </c>
      <c r="G14" t="n">
        <v>32.4</v>
      </c>
      <c r="H14" t="n">
        <v>0.41</v>
      </c>
      <c r="I14" t="n">
        <v>17</v>
      </c>
      <c r="J14" t="n">
        <v>172.25</v>
      </c>
      <c r="K14" t="n">
        <v>51.39</v>
      </c>
      <c r="L14" t="n">
        <v>4</v>
      </c>
      <c r="M14" t="n">
        <v>6</v>
      </c>
      <c r="N14" t="n">
        <v>31.86</v>
      </c>
      <c r="O14" t="n">
        <v>21478.05</v>
      </c>
      <c r="P14" t="n">
        <v>87.14</v>
      </c>
      <c r="Q14" t="n">
        <v>1325.87</v>
      </c>
      <c r="R14" t="n">
        <v>45.22</v>
      </c>
      <c r="S14" t="n">
        <v>30.42</v>
      </c>
      <c r="T14" t="n">
        <v>7527.75</v>
      </c>
      <c r="U14" t="n">
        <v>0.67</v>
      </c>
      <c r="V14" t="n">
        <v>0.9399999999999999</v>
      </c>
      <c r="W14" t="n">
        <v>0.12</v>
      </c>
      <c r="X14" t="n">
        <v>0.46</v>
      </c>
      <c r="Y14" t="n">
        <v>1</v>
      </c>
      <c r="Z14" t="n">
        <v>10</v>
      </c>
      <c r="AA14" t="n">
        <v>49.10047423176088</v>
      </c>
      <c r="AB14" t="n">
        <v>67.18143500391595</v>
      </c>
      <c r="AC14" t="n">
        <v>60.76973313689295</v>
      </c>
      <c r="AD14" t="n">
        <v>49100.47423176088</v>
      </c>
      <c r="AE14" t="n">
        <v>67181.43500391595</v>
      </c>
      <c r="AF14" t="n">
        <v>1.193710386095532e-05</v>
      </c>
      <c r="AG14" t="n">
        <v>0.5054166666666667</v>
      </c>
      <c r="AH14" t="n">
        <v>60769.73313689294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8.236700000000001</v>
      </c>
      <c r="E15" t="n">
        <v>12.14</v>
      </c>
      <c r="F15" t="n">
        <v>9.19</v>
      </c>
      <c r="G15" t="n">
        <v>32.44</v>
      </c>
      <c r="H15" t="n">
        <v>0.44</v>
      </c>
      <c r="I15" t="n">
        <v>17</v>
      </c>
      <c r="J15" t="n">
        <v>172.61</v>
      </c>
      <c r="K15" t="n">
        <v>51.39</v>
      </c>
      <c r="L15" t="n">
        <v>4.25</v>
      </c>
      <c r="M15" t="n">
        <v>0</v>
      </c>
      <c r="N15" t="n">
        <v>31.97</v>
      </c>
      <c r="O15" t="n">
        <v>21523.17</v>
      </c>
      <c r="P15" t="n">
        <v>87.22</v>
      </c>
      <c r="Q15" t="n">
        <v>1325.94</v>
      </c>
      <c r="R15" t="n">
        <v>45.38</v>
      </c>
      <c r="S15" t="n">
        <v>30.42</v>
      </c>
      <c r="T15" t="n">
        <v>7607.65</v>
      </c>
      <c r="U15" t="n">
        <v>0.67</v>
      </c>
      <c r="V15" t="n">
        <v>0.9399999999999999</v>
      </c>
      <c r="W15" t="n">
        <v>0.13</v>
      </c>
      <c r="X15" t="n">
        <v>0.47</v>
      </c>
      <c r="Y15" t="n">
        <v>1</v>
      </c>
      <c r="Z15" t="n">
        <v>10</v>
      </c>
      <c r="AA15" t="n">
        <v>49.18647720969051</v>
      </c>
      <c r="AB15" t="n">
        <v>67.29910807250282</v>
      </c>
      <c r="AC15" t="n">
        <v>60.8761756529691</v>
      </c>
      <c r="AD15" t="n">
        <v>49186.47720969051</v>
      </c>
      <c r="AE15" t="n">
        <v>67299.10807250282</v>
      </c>
      <c r="AF15" t="n">
        <v>1.19262443137637e-05</v>
      </c>
      <c r="AG15" t="n">
        <v>0.5058333333333334</v>
      </c>
      <c r="AH15" t="n">
        <v>60876.1756529691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7.5133</v>
      </c>
      <c r="E2" t="n">
        <v>13.31</v>
      </c>
      <c r="F2" t="n">
        <v>10.73</v>
      </c>
      <c r="G2" t="n">
        <v>9.470000000000001</v>
      </c>
      <c r="H2" t="n">
        <v>0.34</v>
      </c>
      <c r="I2" t="n">
        <v>68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49.72</v>
      </c>
      <c r="Q2" t="n">
        <v>1326.25</v>
      </c>
      <c r="R2" t="n">
        <v>93.09</v>
      </c>
      <c r="S2" t="n">
        <v>30.42</v>
      </c>
      <c r="T2" t="n">
        <v>31209.86</v>
      </c>
      <c r="U2" t="n">
        <v>0.33</v>
      </c>
      <c r="V2" t="n">
        <v>0.8100000000000001</v>
      </c>
      <c r="W2" t="n">
        <v>0.28</v>
      </c>
      <c r="X2" t="n">
        <v>2.01</v>
      </c>
      <c r="Y2" t="n">
        <v>1</v>
      </c>
      <c r="Z2" t="n">
        <v>10</v>
      </c>
      <c r="AA2" t="n">
        <v>34.716050086286</v>
      </c>
      <c r="AB2" t="n">
        <v>47.50003129196092</v>
      </c>
      <c r="AC2" t="n">
        <v>42.9666949722531</v>
      </c>
      <c r="AD2" t="n">
        <v>34716.05008628601</v>
      </c>
      <c r="AE2" t="n">
        <v>47500.03129196092</v>
      </c>
      <c r="AF2" t="n">
        <v>1.950083359095121e-05</v>
      </c>
      <c r="AG2" t="n">
        <v>0.5545833333333333</v>
      </c>
      <c r="AH2" t="n">
        <v>42966.6949722531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4.4547</v>
      </c>
      <c r="E2" t="n">
        <v>22.45</v>
      </c>
      <c r="F2" t="n">
        <v>13.09</v>
      </c>
      <c r="G2" t="n">
        <v>5.38</v>
      </c>
      <c r="H2" t="n">
        <v>0.08</v>
      </c>
      <c r="I2" t="n">
        <v>146</v>
      </c>
      <c r="J2" t="n">
        <v>232.68</v>
      </c>
      <c r="K2" t="n">
        <v>57.72</v>
      </c>
      <c r="L2" t="n">
        <v>1</v>
      </c>
      <c r="M2" t="n">
        <v>144</v>
      </c>
      <c r="N2" t="n">
        <v>53.95</v>
      </c>
      <c r="O2" t="n">
        <v>28931.02</v>
      </c>
      <c r="P2" t="n">
        <v>200.22</v>
      </c>
      <c r="Q2" t="n">
        <v>1326.46</v>
      </c>
      <c r="R2" t="n">
        <v>173.43</v>
      </c>
      <c r="S2" t="n">
        <v>30.42</v>
      </c>
      <c r="T2" t="n">
        <v>70988.85000000001</v>
      </c>
      <c r="U2" t="n">
        <v>0.18</v>
      </c>
      <c r="V2" t="n">
        <v>0.66</v>
      </c>
      <c r="W2" t="n">
        <v>0.31</v>
      </c>
      <c r="X2" t="n">
        <v>4.36</v>
      </c>
      <c r="Y2" t="n">
        <v>1</v>
      </c>
      <c r="Z2" t="n">
        <v>10</v>
      </c>
      <c r="AA2" t="n">
        <v>172.3303780194242</v>
      </c>
      <c r="AB2" t="n">
        <v>235.7900258857771</v>
      </c>
      <c r="AC2" t="n">
        <v>213.2865567486865</v>
      </c>
      <c r="AD2" t="n">
        <v>172330.3780194242</v>
      </c>
      <c r="AE2" t="n">
        <v>235790.0258857771</v>
      </c>
      <c r="AF2" t="n">
        <v>5.612541772062474e-06</v>
      </c>
      <c r="AG2" t="n">
        <v>0.9354166666666667</v>
      </c>
      <c r="AH2" t="n">
        <v>213286.5567486865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5.2061</v>
      </c>
      <c r="E3" t="n">
        <v>19.21</v>
      </c>
      <c r="F3" t="n">
        <v>11.76</v>
      </c>
      <c r="G3" t="n">
        <v>6.79</v>
      </c>
      <c r="H3" t="n">
        <v>0.1</v>
      </c>
      <c r="I3" t="n">
        <v>104</v>
      </c>
      <c r="J3" t="n">
        <v>233.1</v>
      </c>
      <c r="K3" t="n">
        <v>57.72</v>
      </c>
      <c r="L3" t="n">
        <v>1.25</v>
      </c>
      <c r="M3" t="n">
        <v>102</v>
      </c>
      <c r="N3" t="n">
        <v>54.13</v>
      </c>
      <c r="O3" t="n">
        <v>28983.75</v>
      </c>
      <c r="P3" t="n">
        <v>178.31</v>
      </c>
      <c r="Q3" t="n">
        <v>1326.25</v>
      </c>
      <c r="R3" t="n">
        <v>130.1</v>
      </c>
      <c r="S3" t="n">
        <v>30.42</v>
      </c>
      <c r="T3" t="n">
        <v>49537</v>
      </c>
      <c r="U3" t="n">
        <v>0.23</v>
      </c>
      <c r="V3" t="n">
        <v>0.74</v>
      </c>
      <c r="W3" t="n">
        <v>0.24</v>
      </c>
      <c r="X3" t="n">
        <v>3.04</v>
      </c>
      <c r="Y3" t="n">
        <v>1</v>
      </c>
      <c r="Z3" t="n">
        <v>10</v>
      </c>
      <c r="AA3" t="n">
        <v>132.7912787539377</v>
      </c>
      <c r="AB3" t="n">
        <v>181.6908859288156</v>
      </c>
      <c r="AC3" t="n">
        <v>164.3505627805804</v>
      </c>
      <c r="AD3" t="n">
        <v>132791.2787539377</v>
      </c>
      <c r="AE3" t="n">
        <v>181690.8859288156</v>
      </c>
      <c r="AF3" t="n">
        <v>6.559241636818293e-06</v>
      </c>
      <c r="AG3" t="n">
        <v>0.8004166666666667</v>
      </c>
      <c r="AH3" t="n">
        <v>164350.5627805804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5.727</v>
      </c>
      <c r="E4" t="n">
        <v>17.46</v>
      </c>
      <c r="F4" t="n">
        <v>11.06</v>
      </c>
      <c r="G4" t="n">
        <v>8.19</v>
      </c>
      <c r="H4" t="n">
        <v>0.11</v>
      </c>
      <c r="I4" t="n">
        <v>81</v>
      </c>
      <c r="J4" t="n">
        <v>233.53</v>
      </c>
      <c r="K4" t="n">
        <v>57.72</v>
      </c>
      <c r="L4" t="n">
        <v>1.5</v>
      </c>
      <c r="M4" t="n">
        <v>79</v>
      </c>
      <c r="N4" t="n">
        <v>54.31</v>
      </c>
      <c r="O4" t="n">
        <v>29036.54</v>
      </c>
      <c r="P4" t="n">
        <v>166.25</v>
      </c>
      <c r="Q4" t="n">
        <v>1326.1</v>
      </c>
      <c r="R4" t="n">
        <v>107.25</v>
      </c>
      <c r="S4" t="n">
        <v>30.42</v>
      </c>
      <c r="T4" t="n">
        <v>38223.4</v>
      </c>
      <c r="U4" t="n">
        <v>0.28</v>
      </c>
      <c r="V4" t="n">
        <v>0.78</v>
      </c>
      <c r="W4" t="n">
        <v>0.2</v>
      </c>
      <c r="X4" t="n">
        <v>2.34</v>
      </c>
      <c r="Y4" t="n">
        <v>1</v>
      </c>
      <c r="Z4" t="n">
        <v>10</v>
      </c>
      <c r="AA4" t="n">
        <v>113.4952710213196</v>
      </c>
      <c r="AB4" t="n">
        <v>155.2892368692798</v>
      </c>
      <c r="AC4" t="n">
        <v>140.4686500523311</v>
      </c>
      <c r="AD4" t="n">
        <v>113495.2710213196</v>
      </c>
      <c r="AE4" t="n">
        <v>155289.2368692798</v>
      </c>
      <c r="AF4" t="n">
        <v>7.215531175747368e-06</v>
      </c>
      <c r="AG4" t="n">
        <v>0.7275</v>
      </c>
      <c r="AH4" t="n">
        <v>140468.6500523311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6.0956</v>
      </c>
      <c r="E5" t="n">
        <v>16.41</v>
      </c>
      <c r="F5" t="n">
        <v>10.64</v>
      </c>
      <c r="G5" t="n">
        <v>9.529999999999999</v>
      </c>
      <c r="H5" t="n">
        <v>0.13</v>
      </c>
      <c r="I5" t="n">
        <v>67</v>
      </c>
      <c r="J5" t="n">
        <v>233.96</v>
      </c>
      <c r="K5" t="n">
        <v>57.72</v>
      </c>
      <c r="L5" t="n">
        <v>1.75</v>
      </c>
      <c r="M5" t="n">
        <v>65</v>
      </c>
      <c r="N5" t="n">
        <v>54.49</v>
      </c>
      <c r="O5" t="n">
        <v>29089.39</v>
      </c>
      <c r="P5" t="n">
        <v>158.73</v>
      </c>
      <c r="Q5" t="n">
        <v>1325.91</v>
      </c>
      <c r="R5" t="n">
        <v>93.36</v>
      </c>
      <c r="S5" t="n">
        <v>30.42</v>
      </c>
      <c r="T5" t="n">
        <v>31349.21</v>
      </c>
      <c r="U5" t="n">
        <v>0.33</v>
      </c>
      <c r="V5" t="n">
        <v>0.8100000000000001</v>
      </c>
      <c r="W5" t="n">
        <v>0.19</v>
      </c>
      <c r="X5" t="n">
        <v>1.92</v>
      </c>
      <c r="Y5" t="n">
        <v>1</v>
      </c>
      <c r="Z5" t="n">
        <v>10</v>
      </c>
      <c r="AA5" t="n">
        <v>102.4635116653349</v>
      </c>
      <c r="AB5" t="n">
        <v>140.195097031555</v>
      </c>
      <c r="AC5" t="n">
        <v>126.8150737359556</v>
      </c>
      <c r="AD5" t="n">
        <v>102463.5116653349</v>
      </c>
      <c r="AE5" t="n">
        <v>140195.097031555</v>
      </c>
      <c r="AF5" t="n">
        <v>7.679935714141025e-06</v>
      </c>
      <c r="AG5" t="n">
        <v>0.68375</v>
      </c>
      <c r="AH5" t="n">
        <v>126815.0737359556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6.424</v>
      </c>
      <c r="E6" t="n">
        <v>15.57</v>
      </c>
      <c r="F6" t="n">
        <v>10.31</v>
      </c>
      <c r="G6" t="n">
        <v>11.04</v>
      </c>
      <c r="H6" t="n">
        <v>0.15</v>
      </c>
      <c r="I6" t="n">
        <v>56</v>
      </c>
      <c r="J6" t="n">
        <v>234.39</v>
      </c>
      <c r="K6" t="n">
        <v>57.72</v>
      </c>
      <c r="L6" t="n">
        <v>2</v>
      </c>
      <c r="M6" t="n">
        <v>54</v>
      </c>
      <c r="N6" t="n">
        <v>54.67</v>
      </c>
      <c r="O6" t="n">
        <v>29142.31</v>
      </c>
      <c r="P6" t="n">
        <v>152.28</v>
      </c>
      <c r="Q6" t="n">
        <v>1326.12</v>
      </c>
      <c r="R6" t="n">
        <v>82.27</v>
      </c>
      <c r="S6" t="n">
        <v>30.42</v>
      </c>
      <c r="T6" t="n">
        <v>25862.37</v>
      </c>
      <c r="U6" t="n">
        <v>0.37</v>
      </c>
      <c r="V6" t="n">
        <v>0.84</v>
      </c>
      <c r="W6" t="n">
        <v>0.17</v>
      </c>
      <c r="X6" t="n">
        <v>1.58</v>
      </c>
      <c r="Y6" t="n">
        <v>1</v>
      </c>
      <c r="Z6" t="n">
        <v>10</v>
      </c>
      <c r="AA6" t="n">
        <v>93.91792996386479</v>
      </c>
      <c r="AB6" t="n">
        <v>128.5026551431524</v>
      </c>
      <c r="AC6" t="n">
        <v>116.2385420909332</v>
      </c>
      <c r="AD6" t="n">
        <v>93917.92996386479</v>
      </c>
      <c r="AE6" t="n">
        <v>128502.6551431524</v>
      </c>
      <c r="AF6" t="n">
        <v>8.093691683778782e-06</v>
      </c>
      <c r="AG6" t="n">
        <v>0.64875</v>
      </c>
      <c r="AH6" t="n">
        <v>116238.5420909332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6.6391</v>
      </c>
      <c r="E7" t="n">
        <v>15.06</v>
      </c>
      <c r="F7" t="n">
        <v>10.12</v>
      </c>
      <c r="G7" t="n">
        <v>12.39</v>
      </c>
      <c r="H7" t="n">
        <v>0.17</v>
      </c>
      <c r="I7" t="n">
        <v>49</v>
      </c>
      <c r="J7" t="n">
        <v>234.82</v>
      </c>
      <c r="K7" t="n">
        <v>57.72</v>
      </c>
      <c r="L7" t="n">
        <v>2.25</v>
      </c>
      <c r="M7" t="n">
        <v>47</v>
      </c>
      <c r="N7" t="n">
        <v>54.85</v>
      </c>
      <c r="O7" t="n">
        <v>29195.29</v>
      </c>
      <c r="P7" t="n">
        <v>148.17</v>
      </c>
      <c r="Q7" t="n">
        <v>1326.38</v>
      </c>
      <c r="R7" t="n">
        <v>76.33</v>
      </c>
      <c r="S7" t="n">
        <v>30.42</v>
      </c>
      <c r="T7" t="n">
        <v>22927.29</v>
      </c>
      <c r="U7" t="n">
        <v>0.4</v>
      </c>
      <c r="V7" t="n">
        <v>0.85</v>
      </c>
      <c r="W7" t="n">
        <v>0.16</v>
      </c>
      <c r="X7" t="n">
        <v>1.4</v>
      </c>
      <c r="Y7" t="n">
        <v>1</v>
      </c>
      <c r="Z7" t="n">
        <v>10</v>
      </c>
      <c r="AA7" t="n">
        <v>88.89022763476271</v>
      </c>
      <c r="AB7" t="n">
        <v>121.6235310099059</v>
      </c>
      <c r="AC7" t="n">
        <v>110.0159519100502</v>
      </c>
      <c r="AD7" t="n">
        <v>88890.2276347627</v>
      </c>
      <c r="AE7" t="n">
        <v>121623.5310099059</v>
      </c>
      <c r="AF7" t="n">
        <v>8.364699324062221e-06</v>
      </c>
      <c r="AG7" t="n">
        <v>0.6275000000000001</v>
      </c>
      <c r="AH7" t="n">
        <v>110015.9519100502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6.8548</v>
      </c>
      <c r="E8" t="n">
        <v>14.59</v>
      </c>
      <c r="F8" t="n">
        <v>9.92</v>
      </c>
      <c r="G8" t="n">
        <v>13.84</v>
      </c>
      <c r="H8" t="n">
        <v>0.19</v>
      </c>
      <c r="I8" t="n">
        <v>43</v>
      </c>
      <c r="J8" t="n">
        <v>235.25</v>
      </c>
      <c r="K8" t="n">
        <v>57.72</v>
      </c>
      <c r="L8" t="n">
        <v>2.5</v>
      </c>
      <c r="M8" t="n">
        <v>41</v>
      </c>
      <c r="N8" t="n">
        <v>55.03</v>
      </c>
      <c r="O8" t="n">
        <v>29248.33</v>
      </c>
      <c r="P8" t="n">
        <v>143.94</v>
      </c>
      <c r="Q8" t="n">
        <v>1325.96</v>
      </c>
      <c r="R8" t="n">
        <v>69.70999999999999</v>
      </c>
      <c r="S8" t="n">
        <v>30.42</v>
      </c>
      <c r="T8" t="n">
        <v>19646.11</v>
      </c>
      <c r="U8" t="n">
        <v>0.44</v>
      </c>
      <c r="V8" t="n">
        <v>0.87</v>
      </c>
      <c r="W8" t="n">
        <v>0.15</v>
      </c>
      <c r="X8" t="n">
        <v>1.2</v>
      </c>
      <c r="Y8" t="n">
        <v>1</v>
      </c>
      <c r="Z8" t="n">
        <v>10</v>
      </c>
      <c r="AA8" t="n">
        <v>84.10573729186264</v>
      </c>
      <c r="AB8" t="n">
        <v>115.0771802459365</v>
      </c>
      <c r="AC8" t="n">
        <v>104.0943756751309</v>
      </c>
      <c r="AD8" t="n">
        <v>84105.73729186264</v>
      </c>
      <c r="AE8" t="n">
        <v>115077.1802459365</v>
      </c>
      <c r="AF8" t="n">
        <v>8.636462913133061e-06</v>
      </c>
      <c r="AG8" t="n">
        <v>0.6079166666666667</v>
      </c>
      <c r="AH8" t="n">
        <v>104094.3756751309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7.0377</v>
      </c>
      <c r="E9" t="n">
        <v>14.21</v>
      </c>
      <c r="F9" t="n">
        <v>9.77</v>
      </c>
      <c r="G9" t="n">
        <v>15.43</v>
      </c>
      <c r="H9" t="n">
        <v>0.21</v>
      </c>
      <c r="I9" t="n">
        <v>38</v>
      </c>
      <c r="J9" t="n">
        <v>235.68</v>
      </c>
      <c r="K9" t="n">
        <v>57.72</v>
      </c>
      <c r="L9" t="n">
        <v>2.75</v>
      </c>
      <c r="M9" t="n">
        <v>36</v>
      </c>
      <c r="N9" t="n">
        <v>55.21</v>
      </c>
      <c r="O9" t="n">
        <v>29301.44</v>
      </c>
      <c r="P9" t="n">
        <v>140.14</v>
      </c>
      <c r="Q9" t="n">
        <v>1325.83</v>
      </c>
      <c r="R9" t="n">
        <v>64.93000000000001</v>
      </c>
      <c r="S9" t="n">
        <v>30.42</v>
      </c>
      <c r="T9" t="n">
        <v>17279.18</v>
      </c>
      <c r="U9" t="n">
        <v>0.47</v>
      </c>
      <c r="V9" t="n">
        <v>0.89</v>
      </c>
      <c r="W9" t="n">
        <v>0.14</v>
      </c>
      <c r="X9" t="n">
        <v>1.05</v>
      </c>
      <c r="Y9" t="n">
        <v>1</v>
      </c>
      <c r="Z9" t="n">
        <v>10</v>
      </c>
      <c r="AA9" t="n">
        <v>80.25421883620224</v>
      </c>
      <c r="AB9" t="n">
        <v>109.8073627779025</v>
      </c>
      <c r="AC9" t="n">
        <v>99.32750219000917</v>
      </c>
      <c r="AD9" t="n">
        <v>80254.21883620224</v>
      </c>
      <c r="AE9" t="n">
        <v>109807.3627779025</v>
      </c>
      <c r="AF9" t="n">
        <v>8.866901301825955e-06</v>
      </c>
      <c r="AG9" t="n">
        <v>0.5920833333333334</v>
      </c>
      <c r="AH9" t="n">
        <v>99327.50219000917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7.1912</v>
      </c>
      <c r="E10" t="n">
        <v>13.91</v>
      </c>
      <c r="F10" t="n">
        <v>9.65</v>
      </c>
      <c r="G10" t="n">
        <v>17.03</v>
      </c>
      <c r="H10" t="n">
        <v>0.23</v>
      </c>
      <c r="I10" t="n">
        <v>34</v>
      </c>
      <c r="J10" t="n">
        <v>236.11</v>
      </c>
      <c r="K10" t="n">
        <v>57.72</v>
      </c>
      <c r="L10" t="n">
        <v>3</v>
      </c>
      <c r="M10" t="n">
        <v>32</v>
      </c>
      <c r="N10" t="n">
        <v>55.39</v>
      </c>
      <c r="O10" t="n">
        <v>29354.61</v>
      </c>
      <c r="P10" t="n">
        <v>137.1</v>
      </c>
      <c r="Q10" t="n">
        <v>1325.91</v>
      </c>
      <c r="R10" t="n">
        <v>60.82</v>
      </c>
      <c r="S10" t="n">
        <v>30.42</v>
      </c>
      <c r="T10" t="n">
        <v>15244.6</v>
      </c>
      <c r="U10" t="n">
        <v>0.5</v>
      </c>
      <c r="V10" t="n">
        <v>0.9</v>
      </c>
      <c r="W10" t="n">
        <v>0.14</v>
      </c>
      <c r="X10" t="n">
        <v>0.93</v>
      </c>
      <c r="Y10" t="n">
        <v>1</v>
      </c>
      <c r="Z10" t="n">
        <v>10</v>
      </c>
      <c r="AA10" t="n">
        <v>77.23970020143994</v>
      </c>
      <c r="AB10" t="n">
        <v>105.6827653906466</v>
      </c>
      <c r="AC10" t="n">
        <v>95.59655058848287</v>
      </c>
      <c r="AD10" t="n">
        <v>77239.70020143995</v>
      </c>
      <c r="AE10" t="n">
        <v>105682.7653906466</v>
      </c>
      <c r="AF10" t="n">
        <v>9.060298199936172e-06</v>
      </c>
      <c r="AG10" t="n">
        <v>0.5795833333333333</v>
      </c>
      <c r="AH10" t="n">
        <v>95596.55058848287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7.3107</v>
      </c>
      <c r="E11" t="n">
        <v>13.68</v>
      </c>
      <c r="F11" t="n">
        <v>9.56</v>
      </c>
      <c r="G11" t="n">
        <v>18.5</v>
      </c>
      <c r="H11" t="n">
        <v>0.24</v>
      </c>
      <c r="I11" t="n">
        <v>31</v>
      </c>
      <c r="J11" t="n">
        <v>236.54</v>
      </c>
      <c r="K11" t="n">
        <v>57.72</v>
      </c>
      <c r="L11" t="n">
        <v>3.25</v>
      </c>
      <c r="M11" t="n">
        <v>29</v>
      </c>
      <c r="N11" t="n">
        <v>55.57</v>
      </c>
      <c r="O11" t="n">
        <v>29407.85</v>
      </c>
      <c r="P11" t="n">
        <v>134.51</v>
      </c>
      <c r="Q11" t="n">
        <v>1325.85</v>
      </c>
      <c r="R11" t="n">
        <v>57.78</v>
      </c>
      <c r="S11" t="n">
        <v>30.42</v>
      </c>
      <c r="T11" t="n">
        <v>13742.48</v>
      </c>
      <c r="U11" t="n">
        <v>0.53</v>
      </c>
      <c r="V11" t="n">
        <v>0.9</v>
      </c>
      <c r="W11" t="n">
        <v>0.13</v>
      </c>
      <c r="X11" t="n">
        <v>0.84</v>
      </c>
      <c r="Y11" t="n">
        <v>1</v>
      </c>
      <c r="Z11" t="n">
        <v>10</v>
      </c>
      <c r="AA11" t="n">
        <v>74.91302842890886</v>
      </c>
      <c r="AB11" t="n">
        <v>102.499310425957</v>
      </c>
      <c r="AC11" t="n">
        <v>92.71692009761509</v>
      </c>
      <c r="AD11" t="n">
        <v>74913.02842890886</v>
      </c>
      <c r="AE11" t="n">
        <v>102499.310425957</v>
      </c>
      <c r="AF11" t="n">
        <v>9.210858000093638e-06</v>
      </c>
      <c r="AG11" t="n">
        <v>0.57</v>
      </c>
      <c r="AH11" t="n">
        <v>92716.92009761509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7.4849</v>
      </c>
      <c r="E12" t="n">
        <v>13.36</v>
      </c>
      <c r="F12" t="n">
        <v>9.380000000000001</v>
      </c>
      <c r="G12" t="n">
        <v>20.09</v>
      </c>
      <c r="H12" t="n">
        <v>0.26</v>
      </c>
      <c r="I12" t="n">
        <v>28</v>
      </c>
      <c r="J12" t="n">
        <v>236.98</v>
      </c>
      <c r="K12" t="n">
        <v>57.72</v>
      </c>
      <c r="L12" t="n">
        <v>3.5</v>
      </c>
      <c r="M12" t="n">
        <v>26</v>
      </c>
      <c r="N12" t="n">
        <v>55.75</v>
      </c>
      <c r="O12" t="n">
        <v>29461.15</v>
      </c>
      <c r="P12" t="n">
        <v>130.45</v>
      </c>
      <c r="Q12" t="n">
        <v>1325.91</v>
      </c>
      <c r="R12" t="n">
        <v>51.55</v>
      </c>
      <c r="S12" t="n">
        <v>30.42</v>
      </c>
      <c r="T12" t="n">
        <v>10637.6</v>
      </c>
      <c r="U12" t="n">
        <v>0.59</v>
      </c>
      <c r="V12" t="n">
        <v>0.92</v>
      </c>
      <c r="W12" t="n">
        <v>0.13</v>
      </c>
      <c r="X12" t="n">
        <v>0.65</v>
      </c>
      <c r="Y12" t="n">
        <v>1</v>
      </c>
      <c r="Z12" t="n">
        <v>10</v>
      </c>
      <c r="AA12" t="n">
        <v>71.44489034076784</v>
      </c>
      <c r="AB12" t="n">
        <v>97.75405089031079</v>
      </c>
      <c r="AC12" t="n">
        <v>88.42454147203588</v>
      </c>
      <c r="AD12" t="n">
        <v>71444.89034076784</v>
      </c>
      <c r="AE12" t="n">
        <v>97754.0508903108</v>
      </c>
      <c r="AF12" t="n">
        <v>9.430335131369209e-06</v>
      </c>
      <c r="AG12" t="n">
        <v>0.5566666666666666</v>
      </c>
      <c r="AH12" t="n">
        <v>88424.54147203588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7.5066</v>
      </c>
      <c r="E13" t="n">
        <v>13.32</v>
      </c>
      <c r="F13" t="n">
        <v>9.43</v>
      </c>
      <c r="G13" t="n">
        <v>21.76</v>
      </c>
      <c r="H13" t="n">
        <v>0.28</v>
      </c>
      <c r="I13" t="n">
        <v>26</v>
      </c>
      <c r="J13" t="n">
        <v>237.41</v>
      </c>
      <c r="K13" t="n">
        <v>57.72</v>
      </c>
      <c r="L13" t="n">
        <v>3.75</v>
      </c>
      <c r="M13" t="n">
        <v>24</v>
      </c>
      <c r="N13" t="n">
        <v>55.93</v>
      </c>
      <c r="O13" t="n">
        <v>29514.51</v>
      </c>
      <c r="P13" t="n">
        <v>129.93</v>
      </c>
      <c r="Q13" t="n">
        <v>1325.94</v>
      </c>
      <c r="R13" t="n">
        <v>54.3</v>
      </c>
      <c r="S13" t="n">
        <v>30.42</v>
      </c>
      <c r="T13" t="n">
        <v>12022.76</v>
      </c>
      <c r="U13" t="n">
        <v>0.5600000000000001</v>
      </c>
      <c r="V13" t="n">
        <v>0.92</v>
      </c>
      <c r="W13" t="n">
        <v>0.11</v>
      </c>
      <c r="X13" t="n">
        <v>0.71</v>
      </c>
      <c r="Y13" t="n">
        <v>1</v>
      </c>
      <c r="Z13" t="n">
        <v>10</v>
      </c>
      <c r="AA13" t="n">
        <v>71.19439578654966</v>
      </c>
      <c r="AB13" t="n">
        <v>97.41131319018984</v>
      </c>
      <c r="AC13" t="n">
        <v>88.114514176979</v>
      </c>
      <c r="AD13" t="n">
        <v>71194.39578654966</v>
      </c>
      <c r="AE13" t="n">
        <v>97411.31319018985</v>
      </c>
      <c r="AF13" t="n">
        <v>9.457675279180229e-06</v>
      </c>
      <c r="AG13" t="n">
        <v>0.555</v>
      </c>
      <c r="AH13" t="n">
        <v>88114.51417697901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7.5117</v>
      </c>
      <c r="E14" t="n">
        <v>13.31</v>
      </c>
      <c r="F14" t="n">
        <v>9.460000000000001</v>
      </c>
      <c r="G14" t="n">
        <v>22.72</v>
      </c>
      <c r="H14" t="n">
        <v>0.3</v>
      </c>
      <c r="I14" t="n">
        <v>25</v>
      </c>
      <c r="J14" t="n">
        <v>237.84</v>
      </c>
      <c r="K14" t="n">
        <v>57.72</v>
      </c>
      <c r="L14" t="n">
        <v>4</v>
      </c>
      <c r="M14" t="n">
        <v>23</v>
      </c>
      <c r="N14" t="n">
        <v>56.12</v>
      </c>
      <c r="O14" t="n">
        <v>29567.95</v>
      </c>
      <c r="P14" t="n">
        <v>129.24</v>
      </c>
      <c r="Q14" t="n">
        <v>1325.85</v>
      </c>
      <c r="R14" t="n">
        <v>54.99</v>
      </c>
      <c r="S14" t="n">
        <v>30.42</v>
      </c>
      <c r="T14" t="n">
        <v>12375.2</v>
      </c>
      <c r="U14" t="n">
        <v>0.55</v>
      </c>
      <c r="V14" t="n">
        <v>0.91</v>
      </c>
      <c r="W14" t="n">
        <v>0.12</v>
      </c>
      <c r="X14" t="n">
        <v>0.74</v>
      </c>
      <c r="Y14" t="n">
        <v>1</v>
      </c>
      <c r="Z14" t="n">
        <v>10</v>
      </c>
      <c r="AA14" t="n">
        <v>70.99680546004862</v>
      </c>
      <c r="AB14" t="n">
        <v>97.14096138840128</v>
      </c>
      <c r="AC14" t="n">
        <v>87.86996437171189</v>
      </c>
      <c r="AD14" t="n">
        <v>70996.80546004862</v>
      </c>
      <c r="AE14" t="n">
        <v>97140.96138840128</v>
      </c>
      <c r="AF14" t="n">
        <v>9.464100843873143e-06</v>
      </c>
      <c r="AG14" t="n">
        <v>0.5545833333333333</v>
      </c>
      <c r="AH14" t="n">
        <v>87869.96437171189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7.6123</v>
      </c>
      <c r="E15" t="n">
        <v>13.14</v>
      </c>
      <c r="F15" t="n">
        <v>9.380000000000001</v>
      </c>
      <c r="G15" t="n">
        <v>24.47</v>
      </c>
      <c r="H15" t="n">
        <v>0.32</v>
      </c>
      <c r="I15" t="n">
        <v>23</v>
      </c>
      <c r="J15" t="n">
        <v>238.28</v>
      </c>
      <c r="K15" t="n">
        <v>57.72</v>
      </c>
      <c r="L15" t="n">
        <v>4.25</v>
      </c>
      <c r="M15" t="n">
        <v>21</v>
      </c>
      <c r="N15" t="n">
        <v>56.3</v>
      </c>
      <c r="O15" t="n">
        <v>29621.44</v>
      </c>
      <c r="P15" t="n">
        <v>126.6</v>
      </c>
      <c r="Q15" t="n">
        <v>1325.88</v>
      </c>
      <c r="R15" t="n">
        <v>52.25</v>
      </c>
      <c r="S15" t="n">
        <v>30.42</v>
      </c>
      <c r="T15" t="n">
        <v>11016.65</v>
      </c>
      <c r="U15" t="n">
        <v>0.58</v>
      </c>
      <c r="V15" t="n">
        <v>0.92</v>
      </c>
      <c r="W15" t="n">
        <v>0.12</v>
      </c>
      <c r="X15" t="n">
        <v>0.66</v>
      </c>
      <c r="Y15" t="n">
        <v>1</v>
      </c>
      <c r="Z15" t="n">
        <v>10</v>
      </c>
      <c r="AA15" t="n">
        <v>69.04534695504533</v>
      </c>
      <c r="AB15" t="n">
        <v>94.47088976958399</v>
      </c>
      <c r="AC15" t="n">
        <v>85.45472064072462</v>
      </c>
      <c r="AD15" t="n">
        <v>69045.34695504533</v>
      </c>
      <c r="AE15" t="n">
        <v>94470.88976958398</v>
      </c>
      <c r="AF15" t="n">
        <v>9.590848257227463e-06</v>
      </c>
      <c r="AG15" t="n">
        <v>0.5475</v>
      </c>
      <c r="AH15" t="n">
        <v>85454.72064072461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7.7131</v>
      </c>
      <c r="E16" t="n">
        <v>12.96</v>
      </c>
      <c r="F16" t="n">
        <v>9.300000000000001</v>
      </c>
      <c r="G16" t="n">
        <v>26.57</v>
      </c>
      <c r="H16" t="n">
        <v>0.34</v>
      </c>
      <c r="I16" t="n">
        <v>21</v>
      </c>
      <c r="J16" t="n">
        <v>238.71</v>
      </c>
      <c r="K16" t="n">
        <v>57.72</v>
      </c>
      <c r="L16" t="n">
        <v>4.5</v>
      </c>
      <c r="M16" t="n">
        <v>19</v>
      </c>
      <c r="N16" t="n">
        <v>56.49</v>
      </c>
      <c r="O16" t="n">
        <v>29675.01</v>
      </c>
      <c r="P16" t="n">
        <v>124.03</v>
      </c>
      <c r="Q16" t="n">
        <v>1325.81</v>
      </c>
      <c r="R16" t="n">
        <v>49.51</v>
      </c>
      <c r="S16" t="n">
        <v>30.42</v>
      </c>
      <c r="T16" t="n">
        <v>9656.290000000001</v>
      </c>
      <c r="U16" t="n">
        <v>0.61</v>
      </c>
      <c r="V16" t="n">
        <v>0.93</v>
      </c>
      <c r="W16" t="n">
        <v>0.11</v>
      </c>
      <c r="X16" t="n">
        <v>0.58</v>
      </c>
      <c r="Y16" t="n">
        <v>1</v>
      </c>
      <c r="Z16" t="n">
        <v>10</v>
      </c>
      <c r="AA16" t="n">
        <v>67.15928559610987</v>
      </c>
      <c r="AB16" t="n">
        <v>91.89029741113508</v>
      </c>
      <c r="AC16" t="n">
        <v>83.12041639508112</v>
      </c>
      <c r="AD16" t="n">
        <v>67159.28559610987</v>
      </c>
      <c r="AE16" t="n">
        <v>91890.29741113508</v>
      </c>
      <c r="AF16" t="n">
        <v>9.717847653510915e-06</v>
      </c>
      <c r="AG16" t="n">
        <v>0.54</v>
      </c>
      <c r="AH16" t="n">
        <v>83120.41639508112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7.7534</v>
      </c>
      <c r="E17" t="n">
        <v>12.9</v>
      </c>
      <c r="F17" t="n">
        <v>9.279999999999999</v>
      </c>
      <c r="G17" t="n">
        <v>27.83</v>
      </c>
      <c r="H17" t="n">
        <v>0.35</v>
      </c>
      <c r="I17" t="n">
        <v>20</v>
      </c>
      <c r="J17" t="n">
        <v>239.14</v>
      </c>
      <c r="K17" t="n">
        <v>57.72</v>
      </c>
      <c r="L17" t="n">
        <v>4.75</v>
      </c>
      <c r="M17" t="n">
        <v>18</v>
      </c>
      <c r="N17" t="n">
        <v>56.67</v>
      </c>
      <c r="O17" t="n">
        <v>29728.63</v>
      </c>
      <c r="P17" t="n">
        <v>122.04</v>
      </c>
      <c r="Q17" t="n">
        <v>1325.86</v>
      </c>
      <c r="R17" t="n">
        <v>48.71</v>
      </c>
      <c r="S17" t="n">
        <v>30.42</v>
      </c>
      <c r="T17" t="n">
        <v>9259.59</v>
      </c>
      <c r="U17" t="n">
        <v>0.62</v>
      </c>
      <c r="V17" t="n">
        <v>0.93</v>
      </c>
      <c r="W17" t="n">
        <v>0.12</v>
      </c>
      <c r="X17" t="n">
        <v>0.5600000000000001</v>
      </c>
      <c r="Y17" t="n">
        <v>1</v>
      </c>
      <c r="Z17" t="n">
        <v>10</v>
      </c>
      <c r="AA17" t="n">
        <v>66.15113708843232</v>
      </c>
      <c r="AB17" t="n">
        <v>90.51090414655819</v>
      </c>
      <c r="AC17" t="n">
        <v>81.8726704876844</v>
      </c>
      <c r="AD17" t="n">
        <v>66151.13708843233</v>
      </c>
      <c r="AE17" t="n">
        <v>90510.90414655818</v>
      </c>
      <c r="AF17" t="n">
        <v>9.768622213731382e-06</v>
      </c>
      <c r="AG17" t="n">
        <v>0.5375</v>
      </c>
      <c r="AH17" t="n">
        <v>81872.6704876844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7.8035</v>
      </c>
      <c r="E18" t="n">
        <v>12.81</v>
      </c>
      <c r="F18" t="n">
        <v>9.24</v>
      </c>
      <c r="G18" t="n">
        <v>29.18</v>
      </c>
      <c r="H18" t="n">
        <v>0.37</v>
      </c>
      <c r="I18" t="n">
        <v>19</v>
      </c>
      <c r="J18" t="n">
        <v>239.58</v>
      </c>
      <c r="K18" t="n">
        <v>57.72</v>
      </c>
      <c r="L18" t="n">
        <v>5</v>
      </c>
      <c r="M18" t="n">
        <v>17</v>
      </c>
      <c r="N18" t="n">
        <v>56.86</v>
      </c>
      <c r="O18" t="n">
        <v>29782.33</v>
      </c>
      <c r="P18" t="n">
        <v>120.38</v>
      </c>
      <c r="Q18" t="n">
        <v>1325.87</v>
      </c>
      <c r="R18" t="n">
        <v>47.58</v>
      </c>
      <c r="S18" t="n">
        <v>30.42</v>
      </c>
      <c r="T18" t="n">
        <v>8699.43</v>
      </c>
      <c r="U18" t="n">
        <v>0.64</v>
      </c>
      <c r="V18" t="n">
        <v>0.9399999999999999</v>
      </c>
      <c r="W18" t="n">
        <v>0.11</v>
      </c>
      <c r="X18" t="n">
        <v>0.52</v>
      </c>
      <c r="Y18" t="n">
        <v>1</v>
      </c>
      <c r="Z18" t="n">
        <v>10</v>
      </c>
      <c r="AA18" t="n">
        <v>65.12273769241544</v>
      </c>
      <c r="AB18" t="n">
        <v>89.10380272314927</v>
      </c>
      <c r="AC18" t="n">
        <v>80.59986084924593</v>
      </c>
      <c r="AD18" t="n">
        <v>65122.73769241544</v>
      </c>
      <c r="AE18" t="n">
        <v>89103.80272314927</v>
      </c>
      <c r="AF18" t="n">
        <v>9.831743937479407e-06</v>
      </c>
      <c r="AG18" t="n">
        <v>0.5337500000000001</v>
      </c>
      <c r="AH18" t="n">
        <v>80599.86084924593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7.8998</v>
      </c>
      <c r="E19" t="n">
        <v>12.66</v>
      </c>
      <c r="F19" t="n">
        <v>9.18</v>
      </c>
      <c r="G19" t="n">
        <v>32.38</v>
      </c>
      <c r="H19" t="n">
        <v>0.39</v>
      </c>
      <c r="I19" t="n">
        <v>17</v>
      </c>
      <c r="J19" t="n">
        <v>240.02</v>
      </c>
      <c r="K19" t="n">
        <v>57.72</v>
      </c>
      <c r="L19" t="n">
        <v>5.25</v>
      </c>
      <c r="M19" t="n">
        <v>15</v>
      </c>
      <c r="N19" t="n">
        <v>57.04</v>
      </c>
      <c r="O19" t="n">
        <v>29836.09</v>
      </c>
      <c r="P19" t="n">
        <v>117.32</v>
      </c>
      <c r="Q19" t="n">
        <v>1325.95</v>
      </c>
      <c r="R19" t="n">
        <v>45.38</v>
      </c>
      <c r="S19" t="n">
        <v>30.42</v>
      </c>
      <c r="T19" t="n">
        <v>7609.48</v>
      </c>
      <c r="U19" t="n">
        <v>0.67</v>
      </c>
      <c r="V19" t="n">
        <v>0.9399999999999999</v>
      </c>
      <c r="W19" t="n">
        <v>0.11</v>
      </c>
      <c r="X19" t="n">
        <v>0.45</v>
      </c>
      <c r="Y19" t="n">
        <v>1</v>
      </c>
      <c r="Z19" t="n">
        <v>10</v>
      </c>
      <c r="AA19" t="n">
        <v>63.26957689536215</v>
      </c>
      <c r="AB19" t="n">
        <v>86.56822636493789</v>
      </c>
      <c r="AC19" t="n">
        <v>78.30627633995768</v>
      </c>
      <c r="AD19" t="n">
        <v>63269.57689536215</v>
      </c>
      <c r="AE19" t="n">
        <v>86568.22636493789</v>
      </c>
      <c r="AF19" t="n">
        <v>9.953073717857351e-06</v>
      </c>
      <c r="AG19" t="n">
        <v>0.5275</v>
      </c>
      <c r="AH19" t="n">
        <v>78306.27633995768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7.949</v>
      </c>
      <c r="E20" t="n">
        <v>12.58</v>
      </c>
      <c r="F20" t="n">
        <v>9.140000000000001</v>
      </c>
      <c r="G20" t="n">
        <v>34.28</v>
      </c>
      <c r="H20" t="n">
        <v>0.41</v>
      </c>
      <c r="I20" t="n">
        <v>16</v>
      </c>
      <c r="J20" t="n">
        <v>240.45</v>
      </c>
      <c r="K20" t="n">
        <v>57.72</v>
      </c>
      <c r="L20" t="n">
        <v>5.5</v>
      </c>
      <c r="M20" t="n">
        <v>14</v>
      </c>
      <c r="N20" t="n">
        <v>57.23</v>
      </c>
      <c r="O20" t="n">
        <v>29890.04</v>
      </c>
      <c r="P20" t="n">
        <v>115.16</v>
      </c>
      <c r="Q20" t="n">
        <v>1325.9</v>
      </c>
      <c r="R20" t="n">
        <v>44.41</v>
      </c>
      <c r="S20" t="n">
        <v>30.42</v>
      </c>
      <c r="T20" t="n">
        <v>7130.25</v>
      </c>
      <c r="U20" t="n">
        <v>0.68</v>
      </c>
      <c r="V20" t="n">
        <v>0.95</v>
      </c>
      <c r="W20" t="n">
        <v>0.1</v>
      </c>
      <c r="X20" t="n">
        <v>0.42</v>
      </c>
      <c r="Y20" t="n">
        <v>1</v>
      </c>
      <c r="Z20" t="n">
        <v>10</v>
      </c>
      <c r="AA20" t="n">
        <v>62.13527329443895</v>
      </c>
      <c r="AB20" t="n">
        <v>85.01622213621246</v>
      </c>
      <c r="AC20" t="n">
        <v>76.90239321656969</v>
      </c>
      <c r="AD20" t="n">
        <v>62135.27329443894</v>
      </c>
      <c r="AE20" t="n">
        <v>85016.22213621247</v>
      </c>
      <c r="AF20" t="n">
        <v>1.001506151842427e-05</v>
      </c>
      <c r="AG20" t="n">
        <v>0.5241666666666667</v>
      </c>
      <c r="AH20" t="n">
        <v>76902.39321656969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7.95</v>
      </c>
      <c r="E21" t="n">
        <v>12.58</v>
      </c>
      <c r="F21" t="n">
        <v>9.140000000000001</v>
      </c>
      <c r="G21" t="n">
        <v>34.28</v>
      </c>
      <c r="H21" t="n">
        <v>0.42</v>
      </c>
      <c r="I21" t="n">
        <v>16</v>
      </c>
      <c r="J21" t="n">
        <v>240.89</v>
      </c>
      <c r="K21" t="n">
        <v>57.72</v>
      </c>
      <c r="L21" t="n">
        <v>5.75</v>
      </c>
      <c r="M21" t="n">
        <v>14</v>
      </c>
      <c r="N21" t="n">
        <v>57.42</v>
      </c>
      <c r="O21" t="n">
        <v>29943.94</v>
      </c>
      <c r="P21" t="n">
        <v>113.55</v>
      </c>
      <c r="Q21" t="n">
        <v>1325.83</v>
      </c>
      <c r="R21" t="n">
        <v>44.23</v>
      </c>
      <c r="S21" t="n">
        <v>30.42</v>
      </c>
      <c r="T21" t="n">
        <v>7040.28</v>
      </c>
      <c r="U21" t="n">
        <v>0.6899999999999999</v>
      </c>
      <c r="V21" t="n">
        <v>0.95</v>
      </c>
      <c r="W21" t="n">
        <v>0.11</v>
      </c>
      <c r="X21" t="n">
        <v>0.42</v>
      </c>
      <c r="Y21" t="n">
        <v>1</v>
      </c>
      <c r="Z21" t="n">
        <v>10</v>
      </c>
      <c r="AA21" t="n">
        <v>61.6384231249836</v>
      </c>
      <c r="AB21" t="n">
        <v>84.33640981488152</v>
      </c>
      <c r="AC21" t="n">
        <v>76.28746122906378</v>
      </c>
      <c r="AD21" t="n">
        <v>61638.4231249836</v>
      </c>
      <c r="AE21" t="n">
        <v>84336.40981488152</v>
      </c>
      <c r="AF21" t="n">
        <v>1.001632143306994e-05</v>
      </c>
      <c r="AG21" t="n">
        <v>0.5241666666666667</v>
      </c>
      <c r="AH21" t="n">
        <v>76287.46122906377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8.017799999999999</v>
      </c>
      <c r="E22" t="n">
        <v>12.47</v>
      </c>
      <c r="F22" t="n">
        <v>9.08</v>
      </c>
      <c r="G22" t="n">
        <v>36.32</v>
      </c>
      <c r="H22" t="n">
        <v>0.44</v>
      </c>
      <c r="I22" t="n">
        <v>15</v>
      </c>
      <c r="J22" t="n">
        <v>241.33</v>
      </c>
      <c r="K22" t="n">
        <v>57.72</v>
      </c>
      <c r="L22" t="n">
        <v>6</v>
      </c>
      <c r="M22" t="n">
        <v>13</v>
      </c>
      <c r="N22" t="n">
        <v>57.6</v>
      </c>
      <c r="O22" t="n">
        <v>29997.9</v>
      </c>
      <c r="P22" t="n">
        <v>110.22</v>
      </c>
      <c r="Q22" t="n">
        <v>1325.79</v>
      </c>
      <c r="R22" t="n">
        <v>41.99</v>
      </c>
      <c r="S22" t="n">
        <v>30.42</v>
      </c>
      <c r="T22" t="n">
        <v>5927.29</v>
      </c>
      <c r="U22" t="n">
        <v>0.72</v>
      </c>
      <c r="V22" t="n">
        <v>0.95</v>
      </c>
      <c r="W22" t="n">
        <v>0.11</v>
      </c>
      <c r="X22" t="n">
        <v>0.36</v>
      </c>
      <c r="Y22" t="n">
        <v>1</v>
      </c>
      <c r="Z22" t="n">
        <v>10</v>
      </c>
      <c r="AA22" t="n">
        <v>59.98427471024594</v>
      </c>
      <c r="AB22" t="n">
        <v>82.0731309779609</v>
      </c>
      <c r="AC22" t="n">
        <v>74.24018654780635</v>
      </c>
      <c r="AD22" t="n">
        <v>59984.27471024594</v>
      </c>
      <c r="AE22" t="n">
        <v>82073.1309779609</v>
      </c>
      <c r="AF22" t="n">
        <v>1.010174364604631e-05</v>
      </c>
      <c r="AG22" t="n">
        <v>0.5195833333333334</v>
      </c>
      <c r="AH22" t="n">
        <v>74240.18654780634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8.0595</v>
      </c>
      <c r="E23" t="n">
        <v>12.41</v>
      </c>
      <c r="F23" t="n">
        <v>9.06</v>
      </c>
      <c r="G23" t="n">
        <v>38.83</v>
      </c>
      <c r="H23" t="n">
        <v>0.46</v>
      </c>
      <c r="I23" t="n">
        <v>14</v>
      </c>
      <c r="J23" t="n">
        <v>241.77</v>
      </c>
      <c r="K23" t="n">
        <v>57.72</v>
      </c>
      <c r="L23" t="n">
        <v>6.25</v>
      </c>
      <c r="M23" t="n">
        <v>12</v>
      </c>
      <c r="N23" t="n">
        <v>57.79</v>
      </c>
      <c r="O23" t="n">
        <v>30051.93</v>
      </c>
      <c r="P23" t="n">
        <v>109.31</v>
      </c>
      <c r="Q23" t="n">
        <v>1325.79</v>
      </c>
      <c r="R23" t="n">
        <v>41.89</v>
      </c>
      <c r="S23" t="n">
        <v>30.42</v>
      </c>
      <c r="T23" t="n">
        <v>5882.49</v>
      </c>
      <c r="U23" t="n">
        <v>0.73</v>
      </c>
      <c r="V23" t="n">
        <v>0.95</v>
      </c>
      <c r="W23" t="n">
        <v>0.1</v>
      </c>
      <c r="X23" t="n">
        <v>0.34</v>
      </c>
      <c r="Y23" t="n">
        <v>1</v>
      </c>
      <c r="Z23" t="n">
        <v>10</v>
      </c>
      <c r="AA23" t="n">
        <v>59.36312203184497</v>
      </c>
      <c r="AB23" t="n">
        <v>81.22324248005097</v>
      </c>
      <c r="AC23" t="n">
        <v>73.47141021531067</v>
      </c>
      <c r="AD23" t="n">
        <v>59363.12203184497</v>
      </c>
      <c r="AE23" t="n">
        <v>81223.24248005098</v>
      </c>
      <c r="AF23" t="n">
        <v>1.015428208677072e-05</v>
      </c>
      <c r="AG23" t="n">
        <v>0.5170833333333333</v>
      </c>
      <c r="AH23" t="n">
        <v>73471.41021531067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8.0868</v>
      </c>
      <c r="E24" t="n">
        <v>12.37</v>
      </c>
      <c r="F24" t="n">
        <v>9.06</v>
      </c>
      <c r="G24" t="n">
        <v>41.84</v>
      </c>
      <c r="H24" t="n">
        <v>0.48</v>
      </c>
      <c r="I24" t="n">
        <v>13</v>
      </c>
      <c r="J24" t="n">
        <v>242.2</v>
      </c>
      <c r="K24" t="n">
        <v>57.72</v>
      </c>
      <c r="L24" t="n">
        <v>6.5</v>
      </c>
      <c r="M24" t="n">
        <v>11</v>
      </c>
      <c r="N24" t="n">
        <v>57.98</v>
      </c>
      <c r="O24" t="n">
        <v>30106.03</v>
      </c>
      <c r="P24" t="n">
        <v>107.48</v>
      </c>
      <c r="Q24" t="n">
        <v>1325.79</v>
      </c>
      <c r="R24" t="n">
        <v>41.97</v>
      </c>
      <c r="S24" t="n">
        <v>30.42</v>
      </c>
      <c r="T24" t="n">
        <v>5925</v>
      </c>
      <c r="U24" t="n">
        <v>0.72</v>
      </c>
      <c r="V24" t="n">
        <v>0.95</v>
      </c>
      <c r="W24" t="n">
        <v>0.1</v>
      </c>
      <c r="X24" t="n">
        <v>0.34</v>
      </c>
      <c r="Y24" t="n">
        <v>1</v>
      </c>
      <c r="Z24" t="n">
        <v>10</v>
      </c>
      <c r="AA24" t="n">
        <v>58.61978641445329</v>
      </c>
      <c r="AB24" t="n">
        <v>80.20617789468324</v>
      </c>
      <c r="AC24" t="n">
        <v>72.551412846511</v>
      </c>
      <c r="AD24" t="n">
        <v>58619.78641445329</v>
      </c>
      <c r="AE24" t="n">
        <v>80206.17789468323</v>
      </c>
      <c r="AF24" t="n">
        <v>1.018867775659749e-05</v>
      </c>
      <c r="AG24" t="n">
        <v>0.5154166666666666</v>
      </c>
      <c r="AH24" t="n">
        <v>72551.412846511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8.0817</v>
      </c>
      <c r="E25" t="n">
        <v>12.37</v>
      </c>
      <c r="F25" t="n">
        <v>9.07</v>
      </c>
      <c r="G25" t="n">
        <v>41.87</v>
      </c>
      <c r="H25" t="n">
        <v>0.49</v>
      </c>
      <c r="I25" t="n">
        <v>13</v>
      </c>
      <c r="J25" t="n">
        <v>242.64</v>
      </c>
      <c r="K25" t="n">
        <v>57.72</v>
      </c>
      <c r="L25" t="n">
        <v>6.75</v>
      </c>
      <c r="M25" t="n">
        <v>7</v>
      </c>
      <c r="N25" t="n">
        <v>58.17</v>
      </c>
      <c r="O25" t="n">
        <v>30160.2</v>
      </c>
      <c r="P25" t="n">
        <v>106.8</v>
      </c>
      <c r="Q25" t="n">
        <v>1325.84</v>
      </c>
      <c r="R25" t="n">
        <v>41.94</v>
      </c>
      <c r="S25" t="n">
        <v>30.42</v>
      </c>
      <c r="T25" t="n">
        <v>5908.12</v>
      </c>
      <c r="U25" t="n">
        <v>0.73</v>
      </c>
      <c r="V25" t="n">
        <v>0.95</v>
      </c>
      <c r="W25" t="n">
        <v>0.11</v>
      </c>
      <c r="X25" t="n">
        <v>0.35</v>
      </c>
      <c r="Y25" t="n">
        <v>1</v>
      </c>
      <c r="Z25" t="n">
        <v>10</v>
      </c>
      <c r="AA25" t="n">
        <v>58.47189939746445</v>
      </c>
      <c r="AB25" t="n">
        <v>80.00383235372449</v>
      </c>
      <c r="AC25" t="n">
        <v>72.36837887998753</v>
      </c>
      <c r="AD25" t="n">
        <v>58471.89939746445</v>
      </c>
      <c r="AE25" t="n">
        <v>80003.83235372449</v>
      </c>
      <c r="AF25" t="n">
        <v>1.018225219190457e-05</v>
      </c>
      <c r="AG25" t="n">
        <v>0.5154166666666666</v>
      </c>
      <c r="AH25" t="n">
        <v>72368.37887998753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8.074299999999999</v>
      </c>
      <c r="E26" t="n">
        <v>12.38</v>
      </c>
      <c r="F26" t="n">
        <v>9.08</v>
      </c>
      <c r="G26" t="n">
        <v>41.93</v>
      </c>
      <c r="H26" t="n">
        <v>0.51</v>
      </c>
      <c r="I26" t="n">
        <v>13</v>
      </c>
      <c r="J26" t="n">
        <v>243.08</v>
      </c>
      <c r="K26" t="n">
        <v>57.72</v>
      </c>
      <c r="L26" t="n">
        <v>7</v>
      </c>
      <c r="M26" t="n">
        <v>1</v>
      </c>
      <c r="N26" t="n">
        <v>58.36</v>
      </c>
      <c r="O26" t="n">
        <v>30214.44</v>
      </c>
      <c r="P26" t="n">
        <v>105.88</v>
      </c>
      <c r="Q26" t="n">
        <v>1325.88</v>
      </c>
      <c r="R26" t="n">
        <v>41.99</v>
      </c>
      <c r="S26" t="n">
        <v>30.42</v>
      </c>
      <c r="T26" t="n">
        <v>5936.31</v>
      </c>
      <c r="U26" t="n">
        <v>0.72</v>
      </c>
      <c r="V26" t="n">
        <v>0.95</v>
      </c>
      <c r="W26" t="n">
        <v>0.12</v>
      </c>
      <c r="X26" t="n">
        <v>0.36</v>
      </c>
      <c r="Y26" t="n">
        <v>1</v>
      </c>
      <c r="Z26" t="n">
        <v>10</v>
      </c>
      <c r="AA26" t="n">
        <v>58.27088164041181</v>
      </c>
      <c r="AB26" t="n">
        <v>79.72879099024762</v>
      </c>
      <c r="AC26" t="n">
        <v>72.11958707821785</v>
      </c>
      <c r="AD26" t="n">
        <v>58270.88164041181</v>
      </c>
      <c r="AE26" t="n">
        <v>79728.79099024762</v>
      </c>
      <c r="AF26" t="n">
        <v>1.017292882352662e-05</v>
      </c>
      <c r="AG26" t="n">
        <v>0.5158333333333334</v>
      </c>
      <c r="AH26" t="n">
        <v>72119.58707821785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8.0748</v>
      </c>
      <c r="E27" t="n">
        <v>12.38</v>
      </c>
      <c r="F27" t="n">
        <v>9.08</v>
      </c>
      <c r="G27" t="n">
        <v>41.92</v>
      </c>
      <c r="H27" t="n">
        <v>0.53</v>
      </c>
      <c r="I27" t="n">
        <v>13</v>
      </c>
      <c r="J27" t="n">
        <v>243.52</v>
      </c>
      <c r="K27" t="n">
        <v>57.72</v>
      </c>
      <c r="L27" t="n">
        <v>7.25</v>
      </c>
      <c r="M27" t="n">
        <v>0</v>
      </c>
      <c r="N27" t="n">
        <v>58.55</v>
      </c>
      <c r="O27" t="n">
        <v>30268.74</v>
      </c>
      <c r="P27" t="n">
        <v>106.02</v>
      </c>
      <c r="Q27" t="n">
        <v>1325.91</v>
      </c>
      <c r="R27" t="n">
        <v>41.92</v>
      </c>
      <c r="S27" t="n">
        <v>30.42</v>
      </c>
      <c r="T27" t="n">
        <v>5901.3</v>
      </c>
      <c r="U27" t="n">
        <v>0.73</v>
      </c>
      <c r="V27" t="n">
        <v>0.95</v>
      </c>
      <c r="W27" t="n">
        <v>0.12</v>
      </c>
      <c r="X27" t="n">
        <v>0.36</v>
      </c>
      <c r="Y27" t="n">
        <v>1</v>
      </c>
      <c r="Z27" t="n">
        <v>10</v>
      </c>
      <c r="AA27" t="n">
        <v>58.30958657589843</v>
      </c>
      <c r="AB27" t="n">
        <v>79.78174879052165</v>
      </c>
      <c r="AC27" t="n">
        <v>72.16749066036046</v>
      </c>
      <c r="AD27" t="n">
        <v>58309.58657589843</v>
      </c>
      <c r="AE27" t="n">
        <v>79781.74879052164</v>
      </c>
      <c r="AF27" t="n">
        <v>1.017355878084946e-05</v>
      </c>
      <c r="AG27" t="n">
        <v>0.5158333333333334</v>
      </c>
      <c r="AH27" t="n">
        <v>72167.49066036046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3.6903</v>
      </c>
      <c r="E2" t="n">
        <v>27.1</v>
      </c>
      <c r="F2" t="n">
        <v>14.29</v>
      </c>
      <c r="G2" t="n">
        <v>4.68</v>
      </c>
      <c r="H2" t="n">
        <v>0.06</v>
      </c>
      <c r="I2" t="n">
        <v>183</v>
      </c>
      <c r="J2" t="n">
        <v>285.18</v>
      </c>
      <c r="K2" t="n">
        <v>61.2</v>
      </c>
      <c r="L2" t="n">
        <v>1</v>
      </c>
      <c r="M2" t="n">
        <v>181</v>
      </c>
      <c r="N2" t="n">
        <v>77.98</v>
      </c>
      <c r="O2" t="n">
        <v>35406.83</v>
      </c>
      <c r="P2" t="n">
        <v>250.17</v>
      </c>
      <c r="Q2" t="n">
        <v>1326.13</v>
      </c>
      <c r="R2" t="n">
        <v>213.08</v>
      </c>
      <c r="S2" t="n">
        <v>30.42</v>
      </c>
      <c r="T2" t="n">
        <v>90630.57000000001</v>
      </c>
      <c r="U2" t="n">
        <v>0.14</v>
      </c>
      <c r="V2" t="n">
        <v>0.61</v>
      </c>
      <c r="W2" t="n">
        <v>0.38</v>
      </c>
      <c r="X2" t="n">
        <v>5.56</v>
      </c>
      <c r="Y2" t="n">
        <v>1</v>
      </c>
      <c r="Z2" t="n">
        <v>10</v>
      </c>
      <c r="AA2" t="n">
        <v>252.255396524387</v>
      </c>
      <c r="AB2" t="n">
        <v>345.1469622471731</v>
      </c>
      <c r="AC2" t="n">
        <v>312.2066205872098</v>
      </c>
      <c r="AD2" t="n">
        <v>252255.3965243869</v>
      </c>
      <c r="AE2" t="n">
        <v>345146.9622471731</v>
      </c>
      <c r="AF2" t="n">
        <v>4.307757916612875e-06</v>
      </c>
      <c r="AG2" t="n">
        <v>1.129166666666667</v>
      </c>
      <c r="AH2" t="n">
        <v>312206.6205872098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4.488</v>
      </c>
      <c r="E3" t="n">
        <v>22.28</v>
      </c>
      <c r="F3" t="n">
        <v>12.49</v>
      </c>
      <c r="G3" t="n">
        <v>5.9</v>
      </c>
      <c r="H3" t="n">
        <v>0.08</v>
      </c>
      <c r="I3" t="n">
        <v>127</v>
      </c>
      <c r="J3" t="n">
        <v>285.68</v>
      </c>
      <c r="K3" t="n">
        <v>61.2</v>
      </c>
      <c r="L3" t="n">
        <v>1.25</v>
      </c>
      <c r="M3" t="n">
        <v>125</v>
      </c>
      <c r="N3" t="n">
        <v>78.23999999999999</v>
      </c>
      <c r="O3" t="n">
        <v>35468.6</v>
      </c>
      <c r="P3" t="n">
        <v>217.35</v>
      </c>
      <c r="Q3" t="n">
        <v>1326.26</v>
      </c>
      <c r="R3" t="n">
        <v>153.89</v>
      </c>
      <c r="S3" t="n">
        <v>30.42</v>
      </c>
      <c r="T3" t="n">
        <v>61315.05</v>
      </c>
      <c r="U3" t="n">
        <v>0.2</v>
      </c>
      <c r="V3" t="n">
        <v>0.6899999999999999</v>
      </c>
      <c r="W3" t="n">
        <v>0.28</v>
      </c>
      <c r="X3" t="n">
        <v>3.77</v>
      </c>
      <c r="Y3" t="n">
        <v>1</v>
      </c>
      <c r="Z3" t="n">
        <v>10</v>
      </c>
      <c r="AA3" t="n">
        <v>181.971499720384</v>
      </c>
      <c r="AB3" t="n">
        <v>248.9814339332944</v>
      </c>
      <c r="AC3" t="n">
        <v>225.2189953264105</v>
      </c>
      <c r="AD3" t="n">
        <v>181971.499720384</v>
      </c>
      <c r="AE3" t="n">
        <v>248981.4339332944</v>
      </c>
      <c r="AF3" t="n">
        <v>5.238928414968588e-06</v>
      </c>
      <c r="AG3" t="n">
        <v>0.9283333333333333</v>
      </c>
      <c r="AH3" t="n">
        <v>225218.9953264105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5.047</v>
      </c>
      <c r="E4" t="n">
        <v>19.81</v>
      </c>
      <c r="F4" t="n">
        <v>11.58</v>
      </c>
      <c r="G4" t="n">
        <v>7.09</v>
      </c>
      <c r="H4" t="n">
        <v>0.09</v>
      </c>
      <c r="I4" t="n">
        <v>98</v>
      </c>
      <c r="J4" t="n">
        <v>286.19</v>
      </c>
      <c r="K4" t="n">
        <v>61.2</v>
      </c>
      <c r="L4" t="n">
        <v>1.5</v>
      </c>
      <c r="M4" t="n">
        <v>96</v>
      </c>
      <c r="N4" t="n">
        <v>78.48999999999999</v>
      </c>
      <c r="O4" t="n">
        <v>35530.47</v>
      </c>
      <c r="P4" t="n">
        <v>200.44</v>
      </c>
      <c r="Q4" t="n">
        <v>1326.31</v>
      </c>
      <c r="R4" t="n">
        <v>124.16</v>
      </c>
      <c r="S4" t="n">
        <v>30.42</v>
      </c>
      <c r="T4" t="n">
        <v>46595.99</v>
      </c>
      <c r="U4" t="n">
        <v>0.24</v>
      </c>
      <c r="V4" t="n">
        <v>0.75</v>
      </c>
      <c r="W4" t="n">
        <v>0.24</v>
      </c>
      <c r="X4" t="n">
        <v>2.86</v>
      </c>
      <c r="Y4" t="n">
        <v>1</v>
      </c>
      <c r="Z4" t="n">
        <v>10</v>
      </c>
      <c r="AA4" t="n">
        <v>150.2942175447597</v>
      </c>
      <c r="AB4" t="n">
        <v>205.6391789575682</v>
      </c>
      <c r="AC4" t="n">
        <v>186.0132643343168</v>
      </c>
      <c r="AD4" t="n">
        <v>150294.2175447597</v>
      </c>
      <c r="AE4" t="n">
        <v>205639.1789575682</v>
      </c>
      <c r="AF4" t="n">
        <v>5.89145982850857e-06</v>
      </c>
      <c r="AG4" t="n">
        <v>0.8254166666666666</v>
      </c>
      <c r="AH4" t="n">
        <v>186013.2643343168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5.4902</v>
      </c>
      <c r="E5" t="n">
        <v>18.21</v>
      </c>
      <c r="F5" t="n">
        <v>11.01</v>
      </c>
      <c r="G5" t="n">
        <v>8.359999999999999</v>
      </c>
      <c r="H5" t="n">
        <v>0.11</v>
      </c>
      <c r="I5" t="n">
        <v>79</v>
      </c>
      <c r="J5" t="n">
        <v>286.69</v>
      </c>
      <c r="K5" t="n">
        <v>61.2</v>
      </c>
      <c r="L5" t="n">
        <v>1.75</v>
      </c>
      <c r="M5" t="n">
        <v>77</v>
      </c>
      <c r="N5" t="n">
        <v>78.73999999999999</v>
      </c>
      <c r="O5" t="n">
        <v>35592.57</v>
      </c>
      <c r="P5" t="n">
        <v>189.28</v>
      </c>
      <c r="Q5" t="n">
        <v>1326.02</v>
      </c>
      <c r="R5" t="n">
        <v>105.11</v>
      </c>
      <c r="S5" t="n">
        <v>30.42</v>
      </c>
      <c r="T5" t="n">
        <v>37167.27</v>
      </c>
      <c r="U5" t="n">
        <v>0.29</v>
      </c>
      <c r="V5" t="n">
        <v>0.79</v>
      </c>
      <c r="W5" t="n">
        <v>0.21</v>
      </c>
      <c r="X5" t="n">
        <v>2.29</v>
      </c>
      <c r="Y5" t="n">
        <v>1</v>
      </c>
      <c r="Z5" t="n">
        <v>10</v>
      </c>
      <c r="AA5" t="n">
        <v>131.295109789282</v>
      </c>
      <c r="AB5" t="n">
        <v>179.6437615450583</v>
      </c>
      <c r="AC5" t="n">
        <v>162.4988130748511</v>
      </c>
      <c r="AD5" t="n">
        <v>131295.1097892819</v>
      </c>
      <c r="AE5" t="n">
        <v>179643.7615450583</v>
      </c>
      <c r="AF5" t="n">
        <v>6.408815682678374e-06</v>
      </c>
      <c r="AG5" t="n">
        <v>0.75875</v>
      </c>
      <c r="AH5" t="n">
        <v>162498.8130748511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5.8093</v>
      </c>
      <c r="E6" t="n">
        <v>17.21</v>
      </c>
      <c r="F6" t="n">
        <v>10.65</v>
      </c>
      <c r="G6" t="n">
        <v>9.539999999999999</v>
      </c>
      <c r="H6" t="n">
        <v>0.12</v>
      </c>
      <c r="I6" t="n">
        <v>67</v>
      </c>
      <c r="J6" t="n">
        <v>287.19</v>
      </c>
      <c r="K6" t="n">
        <v>61.2</v>
      </c>
      <c r="L6" t="n">
        <v>2</v>
      </c>
      <c r="M6" t="n">
        <v>65</v>
      </c>
      <c r="N6" t="n">
        <v>78.98999999999999</v>
      </c>
      <c r="O6" t="n">
        <v>35654.65</v>
      </c>
      <c r="P6" t="n">
        <v>182.14</v>
      </c>
      <c r="Q6" t="n">
        <v>1326.1</v>
      </c>
      <c r="R6" t="n">
        <v>93.62</v>
      </c>
      <c r="S6" t="n">
        <v>30.42</v>
      </c>
      <c r="T6" t="n">
        <v>31477.79</v>
      </c>
      <c r="U6" t="n">
        <v>0.32</v>
      </c>
      <c r="V6" t="n">
        <v>0.8100000000000001</v>
      </c>
      <c r="W6" t="n">
        <v>0.19</v>
      </c>
      <c r="X6" t="n">
        <v>1.93</v>
      </c>
      <c r="Y6" t="n">
        <v>1</v>
      </c>
      <c r="Z6" t="n">
        <v>10</v>
      </c>
      <c r="AA6" t="n">
        <v>119.9540688847312</v>
      </c>
      <c r="AB6" t="n">
        <v>164.1264490480467</v>
      </c>
      <c r="AC6" t="n">
        <v>148.4624511038645</v>
      </c>
      <c r="AD6" t="n">
        <v>119954.0688847312</v>
      </c>
      <c r="AE6" t="n">
        <v>164126.4490480467</v>
      </c>
      <c r="AF6" t="n">
        <v>6.78130722840397e-06</v>
      </c>
      <c r="AG6" t="n">
        <v>0.7170833333333334</v>
      </c>
      <c r="AH6" t="n">
        <v>148462.4511038644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6.0803</v>
      </c>
      <c r="E7" t="n">
        <v>16.45</v>
      </c>
      <c r="F7" t="n">
        <v>10.37</v>
      </c>
      <c r="G7" t="n">
        <v>10.73</v>
      </c>
      <c r="H7" t="n">
        <v>0.14</v>
      </c>
      <c r="I7" t="n">
        <v>58</v>
      </c>
      <c r="J7" t="n">
        <v>287.7</v>
      </c>
      <c r="K7" t="n">
        <v>61.2</v>
      </c>
      <c r="L7" t="n">
        <v>2.25</v>
      </c>
      <c r="M7" t="n">
        <v>56</v>
      </c>
      <c r="N7" t="n">
        <v>79.25</v>
      </c>
      <c r="O7" t="n">
        <v>35716.83</v>
      </c>
      <c r="P7" t="n">
        <v>176.27</v>
      </c>
      <c r="Q7" t="n">
        <v>1326.11</v>
      </c>
      <c r="R7" t="n">
        <v>84.45999999999999</v>
      </c>
      <c r="S7" t="n">
        <v>30.42</v>
      </c>
      <c r="T7" t="n">
        <v>26943.23</v>
      </c>
      <c r="U7" t="n">
        <v>0.36</v>
      </c>
      <c r="V7" t="n">
        <v>0.83</v>
      </c>
      <c r="W7" t="n">
        <v>0.17</v>
      </c>
      <c r="X7" t="n">
        <v>1.65</v>
      </c>
      <c r="Y7" t="n">
        <v>1</v>
      </c>
      <c r="Z7" t="n">
        <v>10</v>
      </c>
      <c r="AA7" t="n">
        <v>111.4201902476281</v>
      </c>
      <c r="AB7" t="n">
        <v>152.4500198086138</v>
      </c>
      <c r="AC7" t="n">
        <v>137.900403883068</v>
      </c>
      <c r="AD7" t="n">
        <v>111420.1902476281</v>
      </c>
      <c r="AE7" t="n">
        <v>152450.0198086138</v>
      </c>
      <c r="AF7" t="n">
        <v>7.097650722266824e-06</v>
      </c>
      <c r="AG7" t="n">
        <v>0.6854166666666667</v>
      </c>
      <c r="AH7" t="n">
        <v>137900.403883068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6.3056</v>
      </c>
      <c r="E8" t="n">
        <v>15.86</v>
      </c>
      <c r="F8" t="n">
        <v>10.16</v>
      </c>
      <c r="G8" t="n">
        <v>11.95</v>
      </c>
      <c r="H8" t="n">
        <v>0.15</v>
      </c>
      <c r="I8" t="n">
        <v>51</v>
      </c>
      <c r="J8" t="n">
        <v>288.2</v>
      </c>
      <c r="K8" t="n">
        <v>61.2</v>
      </c>
      <c r="L8" t="n">
        <v>2.5</v>
      </c>
      <c r="M8" t="n">
        <v>49</v>
      </c>
      <c r="N8" t="n">
        <v>79.5</v>
      </c>
      <c r="O8" t="n">
        <v>35779.11</v>
      </c>
      <c r="P8" t="n">
        <v>171.67</v>
      </c>
      <c r="Q8" t="n">
        <v>1326.02</v>
      </c>
      <c r="R8" t="n">
        <v>77.59</v>
      </c>
      <c r="S8" t="n">
        <v>30.42</v>
      </c>
      <c r="T8" t="n">
        <v>23547.46</v>
      </c>
      <c r="U8" t="n">
        <v>0.39</v>
      </c>
      <c r="V8" t="n">
        <v>0.85</v>
      </c>
      <c r="W8" t="n">
        <v>0.16</v>
      </c>
      <c r="X8" t="n">
        <v>1.44</v>
      </c>
      <c r="Y8" t="n">
        <v>1</v>
      </c>
      <c r="Z8" t="n">
        <v>10</v>
      </c>
      <c r="AA8" t="n">
        <v>105.0588912294867</v>
      </c>
      <c r="AB8" t="n">
        <v>143.7462098512911</v>
      </c>
      <c r="AC8" t="n">
        <v>130.0272733321953</v>
      </c>
      <c r="AD8" t="n">
        <v>105058.8912294867</v>
      </c>
      <c r="AE8" t="n">
        <v>143746.2098512911</v>
      </c>
      <c r="AF8" t="n">
        <v>7.360647730264244e-06</v>
      </c>
      <c r="AG8" t="n">
        <v>0.6608333333333333</v>
      </c>
      <c r="AH8" t="n">
        <v>130027.2733321953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6.5115</v>
      </c>
      <c r="E9" t="n">
        <v>15.36</v>
      </c>
      <c r="F9" t="n">
        <v>9.98</v>
      </c>
      <c r="G9" t="n">
        <v>13.31</v>
      </c>
      <c r="H9" t="n">
        <v>0.17</v>
      </c>
      <c r="I9" t="n">
        <v>45</v>
      </c>
      <c r="J9" t="n">
        <v>288.71</v>
      </c>
      <c r="K9" t="n">
        <v>61.2</v>
      </c>
      <c r="L9" t="n">
        <v>2.75</v>
      </c>
      <c r="M9" t="n">
        <v>43</v>
      </c>
      <c r="N9" t="n">
        <v>79.76000000000001</v>
      </c>
      <c r="O9" t="n">
        <v>35841.5</v>
      </c>
      <c r="P9" t="n">
        <v>167.53</v>
      </c>
      <c r="Q9" t="n">
        <v>1325.92</v>
      </c>
      <c r="R9" t="n">
        <v>71.78</v>
      </c>
      <c r="S9" t="n">
        <v>30.42</v>
      </c>
      <c r="T9" t="n">
        <v>20669.97</v>
      </c>
      <c r="U9" t="n">
        <v>0.42</v>
      </c>
      <c r="V9" t="n">
        <v>0.87</v>
      </c>
      <c r="W9" t="n">
        <v>0.15</v>
      </c>
      <c r="X9" t="n">
        <v>1.26</v>
      </c>
      <c r="Y9" t="n">
        <v>1</v>
      </c>
      <c r="Z9" t="n">
        <v>10</v>
      </c>
      <c r="AA9" t="n">
        <v>99.69140108868552</v>
      </c>
      <c r="AB9" t="n">
        <v>136.4021730436978</v>
      </c>
      <c r="AC9" t="n">
        <v>123.3841410900961</v>
      </c>
      <c r="AD9" t="n">
        <v>99691.40108868552</v>
      </c>
      <c r="AE9" t="n">
        <v>136402.1730436978</v>
      </c>
      <c r="AF9" t="n">
        <v>7.60099874645008e-06</v>
      </c>
      <c r="AG9" t="n">
        <v>0.64</v>
      </c>
      <c r="AH9" t="n">
        <v>123384.1410900961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6.6623</v>
      </c>
      <c r="E10" t="n">
        <v>15.01</v>
      </c>
      <c r="F10" t="n">
        <v>9.85</v>
      </c>
      <c r="G10" t="n">
        <v>14.42</v>
      </c>
      <c r="H10" t="n">
        <v>0.18</v>
      </c>
      <c r="I10" t="n">
        <v>41</v>
      </c>
      <c r="J10" t="n">
        <v>289.21</v>
      </c>
      <c r="K10" t="n">
        <v>61.2</v>
      </c>
      <c r="L10" t="n">
        <v>3</v>
      </c>
      <c r="M10" t="n">
        <v>39</v>
      </c>
      <c r="N10" t="n">
        <v>80.02</v>
      </c>
      <c r="O10" t="n">
        <v>35903.99</v>
      </c>
      <c r="P10" t="n">
        <v>164.35</v>
      </c>
      <c r="Q10" t="n">
        <v>1325.91</v>
      </c>
      <c r="R10" t="n">
        <v>67.44</v>
      </c>
      <c r="S10" t="n">
        <v>30.42</v>
      </c>
      <c r="T10" t="n">
        <v>18521.26</v>
      </c>
      <c r="U10" t="n">
        <v>0.45</v>
      </c>
      <c r="V10" t="n">
        <v>0.88</v>
      </c>
      <c r="W10" t="n">
        <v>0.14</v>
      </c>
      <c r="X10" t="n">
        <v>1.13</v>
      </c>
      <c r="Y10" t="n">
        <v>1</v>
      </c>
      <c r="Z10" t="n">
        <v>10</v>
      </c>
      <c r="AA10" t="n">
        <v>95.9210515247956</v>
      </c>
      <c r="AB10" t="n">
        <v>131.2434144343029</v>
      </c>
      <c r="AC10" t="n">
        <v>118.717727162017</v>
      </c>
      <c r="AD10" t="n">
        <v>95921.05152479561</v>
      </c>
      <c r="AE10" t="n">
        <v>131243.4144343029</v>
      </c>
      <c r="AF10" t="n">
        <v>7.777030476614354e-06</v>
      </c>
      <c r="AG10" t="n">
        <v>0.6254166666666666</v>
      </c>
      <c r="AH10" t="n">
        <v>118717.727162017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6.808</v>
      </c>
      <c r="E11" t="n">
        <v>14.69</v>
      </c>
      <c r="F11" t="n">
        <v>9.75</v>
      </c>
      <c r="G11" t="n">
        <v>15.8</v>
      </c>
      <c r="H11" t="n">
        <v>0.2</v>
      </c>
      <c r="I11" t="n">
        <v>37</v>
      </c>
      <c r="J11" t="n">
        <v>289.72</v>
      </c>
      <c r="K11" t="n">
        <v>61.2</v>
      </c>
      <c r="L11" t="n">
        <v>3.25</v>
      </c>
      <c r="M11" t="n">
        <v>35</v>
      </c>
      <c r="N11" t="n">
        <v>80.27</v>
      </c>
      <c r="O11" t="n">
        <v>35966.59</v>
      </c>
      <c r="P11" t="n">
        <v>161.69</v>
      </c>
      <c r="Q11" t="n">
        <v>1325.86</v>
      </c>
      <c r="R11" t="n">
        <v>63.95</v>
      </c>
      <c r="S11" t="n">
        <v>30.42</v>
      </c>
      <c r="T11" t="n">
        <v>16793</v>
      </c>
      <c r="U11" t="n">
        <v>0.48</v>
      </c>
      <c r="V11" t="n">
        <v>0.89</v>
      </c>
      <c r="W11" t="n">
        <v>0.14</v>
      </c>
      <c r="X11" t="n">
        <v>1.02</v>
      </c>
      <c r="Y11" t="n">
        <v>1</v>
      </c>
      <c r="Z11" t="n">
        <v>10</v>
      </c>
      <c r="AA11" t="n">
        <v>92.65857600608209</v>
      </c>
      <c r="AB11" t="n">
        <v>126.7795514993395</v>
      </c>
      <c r="AC11" t="n">
        <v>114.6798890404941</v>
      </c>
      <c r="AD11" t="n">
        <v>92658.57600608209</v>
      </c>
      <c r="AE11" t="n">
        <v>126779.5514993395</v>
      </c>
      <c r="AF11" t="n">
        <v>7.947108879034346e-06</v>
      </c>
      <c r="AG11" t="n">
        <v>0.6120833333333333</v>
      </c>
      <c r="AH11" t="n">
        <v>114679.8890404941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6.9293</v>
      </c>
      <c r="E12" t="n">
        <v>14.43</v>
      </c>
      <c r="F12" t="n">
        <v>9.65</v>
      </c>
      <c r="G12" t="n">
        <v>17.03</v>
      </c>
      <c r="H12" t="n">
        <v>0.21</v>
      </c>
      <c r="I12" t="n">
        <v>34</v>
      </c>
      <c r="J12" t="n">
        <v>290.23</v>
      </c>
      <c r="K12" t="n">
        <v>61.2</v>
      </c>
      <c r="L12" t="n">
        <v>3.5</v>
      </c>
      <c r="M12" t="n">
        <v>32</v>
      </c>
      <c r="N12" t="n">
        <v>80.53</v>
      </c>
      <c r="O12" t="n">
        <v>36029.29</v>
      </c>
      <c r="P12" t="n">
        <v>158.91</v>
      </c>
      <c r="Q12" t="n">
        <v>1325.82</v>
      </c>
      <c r="R12" t="n">
        <v>60.83</v>
      </c>
      <c r="S12" t="n">
        <v>30.42</v>
      </c>
      <c r="T12" t="n">
        <v>15249.49</v>
      </c>
      <c r="U12" t="n">
        <v>0.5</v>
      </c>
      <c r="V12" t="n">
        <v>0.9</v>
      </c>
      <c r="W12" t="n">
        <v>0.14</v>
      </c>
      <c r="X12" t="n">
        <v>0.93</v>
      </c>
      <c r="Y12" t="n">
        <v>1</v>
      </c>
      <c r="Z12" t="n">
        <v>10</v>
      </c>
      <c r="AA12" t="n">
        <v>89.80075166895065</v>
      </c>
      <c r="AB12" t="n">
        <v>122.8693501629667</v>
      </c>
      <c r="AC12" t="n">
        <v>111.1428718316614</v>
      </c>
      <c r="AD12" t="n">
        <v>89800.75166895066</v>
      </c>
      <c r="AE12" t="n">
        <v>122869.3501629667</v>
      </c>
      <c r="AF12" t="n">
        <v>8.088704693815025e-06</v>
      </c>
      <c r="AG12" t="n">
        <v>0.60125</v>
      </c>
      <c r="AH12" t="n">
        <v>111142.8718316614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7.054</v>
      </c>
      <c r="E13" t="n">
        <v>14.18</v>
      </c>
      <c r="F13" t="n">
        <v>9.56</v>
      </c>
      <c r="G13" t="n">
        <v>18.5</v>
      </c>
      <c r="H13" t="n">
        <v>0.23</v>
      </c>
      <c r="I13" t="n">
        <v>31</v>
      </c>
      <c r="J13" t="n">
        <v>290.74</v>
      </c>
      <c r="K13" t="n">
        <v>61.2</v>
      </c>
      <c r="L13" t="n">
        <v>3.75</v>
      </c>
      <c r="M13" t="n">
        <v>29</v>
      </c>
      <c r="N13" t="n">
        <v>80.79000000000001</v>
      </c>
      <c r="O13" t="n">
        <v>36092.1</v>
      </c>
      <c r="P13" t="n">
        <v>156.38</v>
      </c>
      <c r="Q13" t="n">
        <v>1325.86</v>
      </c>
      <c r="R13" t="n">
        <v>57.83</v>
      </c>
      <c r="S13" t="n">
        <v>30.42</v>
      </c>
      <c r="T13" t="n">
        <v>13762.66</v>
      </c>
      <c r="U13" t="n">
        <v>0.53</v>
      </c>
      <c r="V13" t="n">
        <v>0.9</v>
      </c>
      <c r="W13" t="n">
        <v>0.13</v>
      </c>
      <c r="X13" t="n">
        <v>0.84</v>
      </c>
      <c r="Y13" t="n">
        <v>1</v>
      </c>
      <c r="Z13" t="n">
        <v>10</v>
      </c>
      <c r="AA13" t="n">
        <v>87.11659885495297</v>
      </c>
      <c r="AB13" t="n">
        <v>119.1967738663921</v>
      </c>
      <c r="AC13" t="n">
        <v>107.8208010623376</v>
      </c>
      <c r="AD13" t="n">
        <v>87116.59885495297</v>
      </c>
      <c r="AE13" t="n">
        <v>119196.7738663921</v>
      </c>
      <c r="AF13" t="n">
        <v>8.23426939375856e-06</v>
      </c>
      <c r="AG13" t="n">
        <v>0.5908333333333333</v>
      </c>
      <c r="AH13" t="n">
        <v>107820.8010623376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7.1596</v>
      </c>
      <c r="E14" t="n">
        <v>13.97</v>
      </c>
      <c r="F14" t="n">
        <v>9.460000000000001</v>
      </c>
      <c r="G14" t="n">
        <v>19.56</v>
      </c>
      <c r="H14" t="n">
        <v>0.24</v>
      </c>
      <c r="I14" t="n">
        <v>29</v>
      </c>
      <c r="J14" t="n">
        <v>291.25</v>
      </c>
      <c r="K14" t="n">
        <v>61.2</v>
      </c>
      <c r="L14" t="n">
        <v>4</v>
      </c>
      <c r="M14" t="n">
        <v>27</v>
      </c>
      <c r="N14" t="n">
        <v>81.05</v>
      </c>
      <c r="O14" t="n">
        <v>36155.02</v>
      </c>
      <c r="P14" t="n">
        <v>153.89</v>
      </c>
      <c r="Q14" t="n">
        <v>1325.82</v>
      </c>
      <c r="R14" t="n">
        <v>54.22</v>
      </c>
      <c r="S14" t="n">
        <v>30.42</v>
      </c>
      <c r="T14" t="n">
        <v>11972.26</v>
      </c>
      <c r="U14" t="n">
        <v>0.5600000000000001</v>
      </c>
      <c r="V14" t="n">
        <v>0.91</v>
      </c>
      <c r="W14" t="n">
        <v>0.13</v>
      </c>
      <c r="X14" t="n">
        <v>0.73</v>
      </c>
      <c r="Y14" t="n">
        <v>1</v>
      </c>
      <c r="Z14" t="n">
        <v>10</v>
      </c>
      <c r="AA14" t="n">
        <v>84.73202759839104</v>
      </c>
      <c r="AB14" t="n">
        <v>115.9340982733066</v>
      </c>
      <c r="AC14" t="n">
        <v>104.8695106486611</v>
      </c>
      <c r="AD14" t="n">
        <v>84732.02759839104</v>
      </c>
      <c r="AE14" t="n">
        <v>115934.0982733066</v>
      </c>
      <c r="AF14" t="n">
        <v>8.357538297640176e-06</v>
      </c>
      <c r="AG14" t="n">
        <v>0.5820833333333334</v>
      </c>
      <c r="AH14" t="n">
        <v>104869.5106486611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7.2855</v>
      </c>
      <c r="E15" t="n">
        <v>13.73</v>
      </c>
      <c r="F15" t="n">
        <v>9.32</v>
      </c>
      <c r="G15" t="n">
        <v>20.71</v>
      </c>
      <c r="H15" t="n">
        <v>0.26</v>
      </c>
      <c r="I15" t="n">
        <v>27</v>
      </c>
      <c r="J15" t="n">
        <v>291.76</v>
      </c>
      <c r="K15" t="n">
        <v>61.2</v>
      </c>
      <c r="L15" t="n">
        <v>4.25</v>
      </c>
      <c r="M15" t="n">
        <v>25</v>
      </c>
      <c r="N15" t="n">
        <v>81.31</v>
      </c>
      <c r="O15" t="n">
        <v>36218.04</v>
      </c>
      <c r="P15" t="n">
        <v>150.3</v>
      </c>
      <c r="Q15" t="n">
        <v>1325.9</v>
      </c>
      <c r="R15" t="n">
        <v>50.09</v>
      </c>
      <c r="S15" t="n">
        <v>30.42</v>
      </c>
      <c r="T15" t="n">
        <v>9914.110000000001</v>
      </c>
      <c r="U15" t="n">
        <v>0.61</v>
      </c>
      <c r="V15" t="n">
        <v>0.93</v>
      </c>
      <c r="W15" t="n">
        <v>0.11</v>
      </c>
      <c r="X15" t="n">
        <v>0.6</v>
      </c>
      <c r="Y15" t="n">
        <v>1</v>
      </c>
      <c r="Z15" t="n">
        <v>10</v>
      </c>
      <c r="AA15" t="n">
        <v>81.71818362978976</v>
      </c>
      <c r="AB15" t="n">
        <v>111.8104239940564</v>
      </c>
      <c r="AC15" t="n">
        <v>101.139394055008</v>
      </c>
      <c r="AD15" t="n">
        <v>81718.18362978977</v>
      </c>
      <c r="AE15" t="n">
        <v>111810.4239940564</v>
      </c>
      <c r="AF15" t="n">
        <v>8.504503780582363e-06</v>
      </c>
      <c r="AG15" t="n">
        <v>0.5720833333333334</v>
      </c>
      <c r="AH15" t="n">
        <v>101139.394055008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7.1675</v>
      </c>
      <c r="E16" t="n">
        <v>13.95</v>
      </c>
      <c r="F16" t="n">
        <v>9.6</v>
      </c>
      <c r="G16" t="n">
        <v>22.16</v>
      </c>
      <c r="H16" t="n">
        <v>0.27</v>
      </c>
      <c r="I16" t="n">
        <v>26</v>
      </c>
      <c r="J16" t="n">
        <v>292.27</v>
      </c>
      <c r="K16" t="n">
        <v>61.2</v>
      </c>
      <c r="L16" t="n">
        <v>4.5</v>
      </c>
      <c r="M16" t="n">
        <v>24</v>
      </c>
      <c r="N16" t="n">
        <v>81.56999999999999</v>
      </c>
      <c r="O16" t="n">
        <v>36281.16</v>
      </c>
      <c r="P16" t="n">
        <v>154.54</v>
      </c>
      <c r="Q16" t="n">
        <v>1325.96</v>
      </c>
      <c r="R16" t="n">
        <v>60.41</v>
      </c>
      <c r="S16" t="n">
        <v>30.42</v>
      </c>
      <c r="T16" t="n">
        <v>15080.38</v>
      </c>
      <c r="U16" t="n">
        <v>0.5</v>
      </c>
      <c r="V16" t="n">
        <v>0.9</v>
      </c>
      <c r="W16" t="n">
        <v>0.11</v>
      </c>
      <c r="X16" t="n">
        <v>0.88</v>
      </c>
      <c r="Y16" t="n">
        <v>1</v>
      </c>
      <c r="Z16" t="n">
        <v>10</v>
      </c>
      <c r="AA16" t="n">
        <v>85.24037625225657</v>
      </c>
      <c r="AB16" t="n">
        <v>116.6296433282848</v>
      </c>
      <c r="AC16" t="n">
        <v>105.498673859796</v>
      </c>
      <c r="AD16" t="n">
        <v>85240.37625225657</v>
      </c>
      <c r="AE16" t="n">
        <v>116629.6433282848</v>
      </c>
      <c r="AF16" t="n">
        <v>8.366760119047985e-06</v>
      </c>
      <c r="AG16" t="n">
        <v>0.5812499999999999</v>
      </c>
      <c r="AH16" t="n">
        <v>105498.673859796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7.3293</v>
      </c>
      <c r="E17" t="n">
        <v>13.64</v>
      </c>
      <c r="F17" t="n">
        <v>9.4</v>
      </c>
      <c r="G17" t="n">
        <v>23.5</v>
      </c>
      <c r="H17" t="n">
        <v>0.29</v>
      </c>
      <c r="I17" t="n">
        <v>24</v>
      </c>
      <c r="J17" t="n">
        <v>292.79</v>
      </c>
      <c r="K17" t="n">
        <v>61.2</v>
      </c>
      <c r="L17" t="n">
        <v>4.75</v>
      </c>
      <c r="M17" t="n">
        <v>22</v>
      </c>
      <c r="N17" t="n">
        <v>81.84</v>
      </c>
      <c r="O17" t="n">
        <v>36344.4</v>
      </c>
      <c r="P17" t="n">
        <v>150.01</v>
      </c>
      <c r="Q17" t="n">
        <v>1325.91</v>
      </c>
      <c r="R17" t="n">
        <v>52.96</v>
      </c>
      <c r="S17" t="n">
        <v>30.42</v>
      </c>
      <c r="T17" t="n">
        <v>11365.23</v>
      </c>
      <c r="U17" t="n">
        <v>0.57</v>
      </c>
      <c r="V17" t="n">
        <v>0.92</v>
      </c>
      <c r="W17" t="n">
        <v>0.12</v>
      </c>
      <c r="X17" t="n">
        <v>0.68</v>
      </c>
      <c r="Y17" t="n">
        <v>1</v>
      </c>
      <c r="Z17" t="n">
        <v>10</v>
      </c>
      <c r="AA17" t="n">
        <v>81.35136056331807</v>
      </c>
      <c r="AB17" t="n">
        <v>111.3085204914185</v>
      </c>
      <c r="AC17" t="n">
        <v>100.6853915182358</v>
      </c>
      <c r="AD17" t="n">
        <v>81351.36056331807</v>
      </c>
      <c r="AE17" t="n">
        <v>111308.5204914185</v>
      </c>
      <c r="AF17" t="n">
        <v>8.555632360033259e-06</v>
      </c>
      <c r="AG17" t="n">
        <v>0.5683333333333334</v>
      </c>
      <c r="AH17" t="n">
        <v>100685.3915182358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7.3703</v>
      </c>
      <c r="E18" t="n">
        <v>13.57</v>
      </c>
      <c r="F18" t="n">
        <v>9.380000000000001</v>
      </c>
      <c r="G18" t="n">
        <v>24.47</v>
      </c>
      <c r="H18" t="n">
        <v>0.3</v>
      </c>
      <c r="I18" t="n">
        <v>23</v>
      </c>
      <c r="J18" t="n">
        <v>293.3</v>
      </c>
      <c r="K18" t="n">
        <v>61.2</v>
      </c>
      <c r="L18" t="n">
        <v>5</v>
      </c>
      <c r="M18" t="n">
        <v>21</v>
      </c>
      <c r="N18" t="n">
        <v>82.09999999999999</v>
      </c>
      <c r="O18" t="n">
        <v>36407.75</v>
      </c>
      <c r="P18" t="n">
        <v>148.64</v>
      </c>
      <c r="Q18" t="n">
        <v>1326.05</v>
      </c>
      <c r="R18" t="n">
        <v>52.2</v>
      </c>
      <c r="S18" t="n">
        <v>30.42</v>
      </c>
      <c r="T18" t="n">
        <v>10988.46</v>
      </c>
      <c r="U18" t="n">
        <v>0.58</v>
      </c>
      <c r="V18" t="n">
        <v>0.92</v>
      </c>
      <c r="W18" t="n">
        <v>0.12</v>
      </c>
      <c r="X18" t="n">
        <v>0.66</v>
      </c>
      <c r="Y18" t="n">
        <v>1</v>
      </c>
      <c r="Z18" t="n">
        <v>10</v>
      </c>
      <c r="AA18" t="n">
        <v>80.40439784346989</v>
      </c>
      <c r="AB18" t="n">
        <v>110.0128443210762</v>
      </c>
      <c r="AC18" t="n">
        <v>99.51337286309756</v>
      </c>
      <c r="AD18" t="n">
        <v>80404.39784346989</v>
      </c>
      <c r="AE18" t="n">
        <v>110012.8443210762</v>
      </c>
      <c r="AF18" t="n">
        <v>8.60349244582063e-06</v>
      </c>
      <c r="AG18" t="n">
        <v>0.5654166666666667</v>
      </c>
      <c r="AH18" t="n">
        <v>99513.37286309755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7.471</v>
      </c>
      <c r="E19" t="n">
        <v>13.38</v>
      </c>
      <c r="F19" t="n">
        <v>9.300000000000001</v>
      </c>
      <c r="G19" t="n">
        <v>26.58</v>
      </c>
      <c r="H19" t="n">
        <v>0.32</v>
      </c>
      <c r="I19" t="n">
        <v>21</v>
      </c>
      <c r="J19" t="n">
        <v>293.81</v>
      </c>
      <c r="K19" t="n">
        <v>61.2</v>
      </c>
      <c r="L19" t="n">
        <v>5.25</v>
      </c>
      <c r="M19" t="n">
        <v>19</v>
      </c>
      <c r="N19" t="n">
        <v>82.36</v>
      </c>
      <c r="O19" t="n">
        <v>36471.2</v>
      </c>
      <c r="P19" t="n">
        <v>146.17</v>
      </c>
      <c r="Q19" t="n">
        <v>1325.82</v>
      </c>
      <c r="R19" t="n">
        <v>49.59</v>
      </c>
      <c r="S19" t="n">
        <v>30.42</v>
      </c>
      <c r="T19" t="n">
        <v>9694.75</v>
      </c>
      <c r="U19" t="n">
        <v>0.61</v>
      </c>
      <c r="V19" t="n">
        <v>0.93</v>
      </c>
      <c r="W19" t="n">
        <v>0.12</v>
      </c>
      <c r="X19" t="n">
        <v>0.58</v>
      </c>
      <c r="Y19" t="n">
        <v>1</v>
      </c>
      <c r="Z19" t="n">
        <v>10</v>
      </c>
      <c r="AA19" t="n">
        <v>78.3225203420795</v>
      </c>
      <c r="AB19" t="n">
        <v>107.1643276777221</v>
      </c>
      <c r="AC19" t="n">
        <v>96.93671465026604</v>
      </c>
      <c r="AD19" t="n">
        <v>78322.5203420795</v>
      </c>
      <c r="AE19" t="n">
        <v>107164.3276777221</v>
      </c>
      <c r="AF19" t="n">
        <v>8.721041485791068e-06</v>
      </c>
      <c r="AG19" t="n">
        <v>0.5575</v>
      </c>
      <c r="AH19" t="n">
        <v>96936.71465026605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7.5185</v>
      </c>
      <c r="E20" t="n">
        <v>13.3</v>
      </c>
      <c r="F20" t="n">
        <v>9.27</v>
      </c>
      <c r="G20" t="n">
        <v>27.82</v>
      </c>
      <c r="H20" t="n">
        <v>0.33</v>
      </c>
      <c r="I20" t="n">
        <v>20</v>
      </c>
      <c r="J20" t="n">
        <v>294.33</v>
      </c>
      <c r="K20" t="n">
        <v>61.2</v>
      </c>
      <c r="L20" t="n">
        <v>5.5</v>
      </c>
      <c r="M20" t="n">
        <v>18</v>
      </c>
      <c r="N20" t="n">
        <v>82.63</v>
      </c>
      <c r="O20" t="n">
        <v>36534.76</v>
      </c>
      <c r="P20" t="n">
        <v>144.54</v>
      </c>
      <c r="Q20" t="n">
        <v>1325.92</v>
      </c>
      <c r="R20" t="n">
        <v>48.61</v>
      </c>
      <c r="S20" t="n">
        <v>30.42</v>
      </c>
      <c r="T20" t="n">
        <v>9212.190000000001</v>
      </c>
      <c r="U20" t="n">
        <v>0.63</v>
      </c>
      <c r="V20" t="n">
        <v>0.93</v>
      </c>
      <c r="W20" t="n">
        <v>0.11</v>
      </c>
      <c r="X20" t="n">
        <v>0.55</v>
      </c>
      <c r="Y20" t="n">
        <v>1</v>
      </c>
      <c r="Z20" t="n">
        <v>10</v>
      </c>
      <c r="AA20" t="n">
        <v>77.2337207491527</v>
      </c>
      <c r="AB20" t="n">
        <v>105.6745840402324</v>
      </c>
      <c r="AC20" t="n">
        <v>95.5891500546696</v>
      </c>
      <c r="AD20" t="n">
        <v>77233.72074915269</v>
      </c>
      <c r="AE20" t="n">
        <v>105674.5840402324</v>
      </c>
      <c r="AF20" t="n">
        <v>8.776489146154484e-06</v>
      </c>
      <c r="AG20" t="n">
        <v>0.5541666666666667</v>
      </c>
      <c r="AH20" t="n">
        <v>95589.1500546696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7.5705</v>
      </c>
      <c r="E21" t="n">
        <v>13.21</v>
      </c>
      <c r="F21" t="n">
        <v>9.24</v>
      </c>
      <c r="G21" t="n">
        <v>29.17</v>
      </c>
      <c r="H21" t="n">
        <v>0.35</v>
      </c>
      <c r="I21" t="n">
        <v>19</v>
      </c>
      <c r="J21" t="n">
        <v>294.84</v>
      </c>
      <c r="K21" t="n">
        <v>61.2</v>
      </c>
      <c r="L21" t="n">
        <v>5.75</v>
      </c>
      <c r="M21" t="n">
        <v>17</v>
      </c>
      <c r="N21" t="n">
        <v>82.90000000000001</v>
      </c>
      <c r="O21" t="n">
        <v>36598.44</v>
      </c>
      <c r="P21" t="n">
        <v>143.02</v>
      </c>
      <c r="Q21" t="n">
        <v>1325.84</v>
      </c>
      <c r="R21" t="n">
        <v>47.43</v>
      </c>
      <c r="S21" t="n">
        <v>30.42</v>
      </c>
      <c r="T21" t="n">
        <v>8624.49</v>
      </c>
      <c r="U21" t="n">
        <v>0.64</v>
      </c>
      <c r="V21" t="n">
        <v>0.9399999999999999</v>
      </c>
      <c r="W21" t="n">
        <v>0.11</v>
      </c>
      <c r="X21" t="n">
        <v>0.52</v>
      </c>
      <c r="Y21" t="n">
        <v>1</v>
      </c>
      <c r="Z21" t="n">
        <v>10</v>
      </c>
      <c r="AA21" t="n">
        <v>76.14780739921582</v>
      </c>
      <c r="AB21" t="n">
        <v>104.1887894877336</v>
      </c>
      <c r="AC21" t="n">
        <v>94.24515764893508</v>
      </c>
      <c r="AD21" t="n">
        <v>76147.80739921582</v>
      </c>
      <c r="AE21" t="n">
        <v>104188.7894877336</v>
      </c>
      <c r="AF21" t="n">
        <v>8.837189742762855e-06</v>
      </c>
      <c r="AG21" t="n">
        <v>0.5504166666666667</v>
      </c>
      <c r="AH21" t="n">
        <v>94245.15764893507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7.6131</v>
      </c>
      <c r="E22" t="n">
        <v>13.14</v>
      </c>
      <c r="F22" t="n">
        <v>9.220000000000001</v>
      </c>
      <c r="G22" t="n">
        <v>30.72</v>
      </c>
      <c r="H22" t="n">
        <v>0.36</v>
      </c>
      <c r="I22" t="n">
        <v>18</v>
      </c>
      <c r="J22" t="n">
        <v>295.36</v>
      </c>
      <c r="K22" t="n">
        <v>61.2</v>
      </c>
      <c r="L22" t="n">
        <v>6</v>
      </c>
      <c r="M22" t="n">
        <v>16</v>
      </c>
      <c r="N22" t="n">
        <v>83.16</v>
      </c>
      <c r="O22" t="n">
        <v>36662.22</v>
      </c>
      <c r="P22" t="n">
        <v>141.5</v>
      </c>
      <c r="Q22" t="n">
        <v>1325.88</v>
      </c>
      <c r="R22" t="n">
        <v>46.87</v>
      </c>
      <c r="S22" t="n">
        <v>30.42</v>
      </c>
      <c r="T22" t="n">
        <v>8350.25</v>
      </c>
      <c r="U22" t="n">
        <v>0.65</v>
      </c>
      <c r="V22" t="n">
        <v>0.9399999999999999</v>
      </c>
      <c r="W22" t="n">
        <v>0.11</v>
      </c>
      <c r="X22" t="n">
        <v>0.5</v>
      </c>
      <c r="Y22" t="n">
        <v>1</v>
      </c>
      <c r="Z22" t="n">
        <v>10</v>
      </c>
      <c r="AA22" t="n">
        <v>75.19490658498098</v>
      </c>
      <c r="AB22" t="n">
        <v>102.8849885546812</v>
      </c>
      <c r="AC22" t="n">
        <v>93.06578964703668</v>
      </c>
      <c r="AD22" t="n">
        <v>75194.90658498098</v>
      </c>
      <c r="AE22" t="n">
        <v>102884.9885546812</v>
      </c>
      <c r="AF22" t="n">
        <v>8.886917539215097e-06</v>
      </c>
      <c r="AG22" t="n">
        <v>0.5475</v>
      </c>
      <c r="AH22" t="n">
        <v>93065.78964703668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7.6671</v>
      </c>
      <c r="E23" t="n">
        <v>13.04</v>
      </c>
      <c r="F23" t="n">
        <v>9.18</v>
      </c>
      <c r="G23" t="n">
        <v>32.39</v>
      </c>
      <c r="H23" t="n">
        <v>0.38</v>
      </c>
      <c r="I23" t="n">
        <v>17</v>
      </c>
      <c r="J23" t="n">
        <v>295.88</v>
      </c>
      <c r="K23" t="n">
        <v>61.2</v>
      </c>
      <c r="L23" t="n">
        <v>6.25</v>
      </c>
      <c r="M23" t="n">
        <v>15</v>
      </c>
      <c r="N23" t="n">
        <v>83.43000000000001</v>
      </c>
      <c r="O23" t="n">
        <v>36726.12</v>
      </c>
      <c r="P23" t="n">
        <v>139.59</v>
      </c>
      <c r="Q23" t="n">
        <v>1325.93</v>
      </c>
      <c r="R23" t="n">
        <v>45.46</v>
      </c>
      <c r="S23" t="n">
        <v>30.42</v>
      </c>
      <c r="T23" t="n">
        <v>7647.93</v>
      </c>
      <c r="U23" t="n">
        <v>0.67</v>
      </c>
      <c r="V23" t="n">
        <v>0.9399999999999999</v>
      </c>
      <c r="W23" t="n">
        <v>0.11</v>
      </c>
      <c r="X23" t="n">
        <v>0.46</v>
      </c>
      <c r="Y23" t="n">
        <v>1</v>
      </c>
      <c r="Z23" t="n">
        <v>10</v>
      </c>
      <c r="AA23" t="n">
        <v>73.96493445026933</v>
      </c>
      <c r="AB23" t="n">
        <v>101.2020864174287</v>
      </c>
      <c r="AC23" t="n">
        <v>91.54350132779497</v>
      </c>
      <c r="AD23" t="n">
        <v>73964.93445026933</v>
      </c>
      <c r="AE23" t="n">
        <v>101202.0864174287</v>
      </c>
      <c r="AF23" t="n">
        <v>8.949952774154559e-06</v>
      </c>
      <c r="AG23" t="n">
        <v>0.5433333333333333</v>
      </c>
      <c r="AH23" t="n">
        <v>91543.50132779498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7.6718</v>
      </c>
      <c r="E24" t="n">
        <v>13.03</v>
      </c>
      <c r="F24" t="n">
        <v>9.17</v>
      </c>
      <c r="G24" t="n">
        <v>32.36</v>
      </c>
      <c r="H24" t="n">
        <v>0.39</v>
      </c>
      <c r="I24" t="n">
        <v>17</v>
      </c>
      <c r="J24" t="n">
        <v>296.4</v>
      </c>
      <c r="K24" t="n">
        <v>61.2</v>
      </c>
      <c r="L24" t="n">
        <v>6.5</v>
      </c>
      <c r="M24" t="n">
        <v>15</v>
      </c>
      <c r="N24" t="n">
        <v>83.7</v>
      </c>
      <c r="O24" t="n">
        <v>36790.13</v>
      </c>
      <c r="P24" t="n">
        <v>138.16</v>
      </c>
      <c r="Q24" t="n">
        <v>1325.82</v>
      </c>
      <c r="R24" t="n">
        <v>45.31</v>
      </c>
      <c r="S24" t="n">
        <v>30.42</v>
      </c>
      <c r="T24" t="n">
        <v>7573.71</v>
      </c>
      <c r="U24" t="n">
        <v>0.67</v>
      </c>
      <c r="V24" t="n">
        <v>0.9399999999999999</v>
      </c>
      <c r="W24" t="n">
        <v>0.11</v>
      </c>
      <c r="X24" t="n">
        <v>0.45</v>
      </c>
      <c r="Y24" t="n">
        <v>1</v>
      </c>
      <c r="Z24" t="n">
        <v>10</v>
      </c>
      <c r="AA24" t="n">
        <v>73.44305457495844</v>
      </c>
      <c r="AB24" t="n">
        <v>100.4880273483135</v>
      </c>
      <c r="AC24" t="n">
        <v>90.89759105404772</v>
      </c>
      <c r="AD24" t="n">
        <v>73443.05457495844</v>
      </c>
      <c r="AE24" t="n">
        <v>100488.0273483135</v>
      </c>
      <c r="AF24" t="n">
        <v>8.955439174232623e-06</v>
      </c>
      <c r="AG24" t="n">
        <v>0.5429166666666666</v>
      </c>
      <c r="AH24" t="n">
        <v>90897.59105404772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7.7146</v>
      </c>
      <c r="E25" t="n">
        <v>12.96</v>
      </c>
      <c r="F25" t="n">
        <v>9.15</v>
      </c>
      <c r="G25" t="n">
        <v>34.32</v>
      </c>
      <c r="H25" t="n">
        <v>0.4</v>
      </c>
      <c r="I25" t="n">
        <v>16</v>
      </c>
      <c r="J25" t="n">
        <v>296.92</v>
      </c>
      <c r="K25" t="n">
        <v>61.2</v>
      </c>
      <c r="L25" t="n">
        <v>6.75</v>
      </c>
      <c r="M25" t="n">
        <v>14</v>
      </c>
      <c r="N25" t="n">
        <v>83.97</v>
      </c>
      <c r="O25" t="n">
        <v>36854.25</v>
      </c>
      <c r="P25" t="n">
        <v>137.38</v>
      </c>
      <c r="Q25" t="n">
        <v>1325.81</v>
      </c>
      <c r="R25" t="n">
        <v>44.66</v>
      </c>
      <c r="S25" t="n">
        <v>30.42</v>
      </c>
      <c r="T25" t="n">
        <v>7252.7</v>
      </c>
      <c r="U25" t="n">
        <v>0.68</v>
      </c>
      <c r="V25" t="n">
        <v>0.9399999999999999</v>
      </c>
      <c r="W25" t="n">
        <v>0.11</v>
      </c>
      <c r="X25" t="n">
        <v>0.43</v>
      </c>
      <c r="Y25" t="n">
        <v>1</v>
      </c>
      <c r="Z25" t="n">
        <v>10</v>
      </c>
      <c r="AA25" t="n">
        <v>72.74710218771817</v>
      </c>
      <c r="AB25" t="n">
        <v>99.53579458883944</v>
      </c>
      <c r="AC25" t="n">
        <v>90.03623805267051</v>
      </c>
      <c r="AD25" t="n">
        <v>72747.10218771816</v>
      </c>
      <c r="AE25" t="n">
        <v>99535.79458883943</v>
      </c>
      <c r="AF25" t="n">
        <v>9.005400434517975e-06</v>
      </c>
      <c r="AG25" t="n">
        <v>0.54</v>
      </c>
      <c r="AH25" t="n">
        <v>90036.23805267051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7.7705</v>
      </c>
      <c r="E26" t="n">
        <v>12.87</v>
      </c>
      <c r="F26" t="n">
        <v>9.109999999999999</v>
      </c>
      <c r="G26" t="n">
        <v>36.45</v>
      </c>
      <c r="H26" t="n">
        <v>0.42</v>
      </c>
      <c r="I26" t="n">
        <v>15</v>
      </c>
      <c r="J26" t="n">
        <v>297.44</v>
      </c>
      <c r="K26" t="n">
        <v>61.2</v>
      </c>
      <c r="L26" t="n">
        <v>7</v>
      </c>
      <c r="M26" t="n">
        <v>13</v>
      </c>
      <c r="N26" t="n">
        <v>84.23999999999999</v>
      </c>
      <c r="O26" t="n">
        <v>36918.48</v>
      </c>
      <c r="P26" t="n">
        <v>135.33</v>
      </c>
      <c r="Q26" t="n">
        <v>1325.9</v>
      </c>
      <c r="R26" t="n">
        <v>43.24</v>
      </c>
      <c r="S26" t="n">
        <v>30.42</v>
      </c>
      <c r="T26" t="n">
        <v>6550.47</v>
      </c>
      <c r="U26" t="n">
        <v>0.7</v>
      </c>
      <c r="V26" t="n">
        <v>0.95</v>
      </c>
      <c r="W26" t="n">
        <v>0.11</v>
      </c>
      <c r="X26" t="n">
        <v>0.39</v>
      </c>
      <c r="Y26" t="n">
        <v>1</v>
      </c>
      <c r="Z26" t="n">
        <v>10</v>
      </c>
      <c r="AA26" t="n">
        <v>71.49376816311272</v>
      </c>
      <c r="AB26" t="n">
        <v>97.82092768318034</v>
      </c>
      <c r="AC26" t="n">
        <v>88.48503563765615</v>
      </c>
      <c r="AD26" t="n">
        <v>71493.76816311272</v>
      </c>
      <c r="AE26" t="n">
        <v>97820.92768318034</v>
      </c>
      <c r="AF26" t="n">
        <v>9.070653575871972e-06</v>
      </c>
      <c r="AG26" t="n">
        <v>0.53625</v>
      </c>
      <c r="AH26" t="n">
        <v>88485.03563765615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7.7966</v>
      </c>
      <c r="E27" t="n">
        <v>12.83</v>
      </c>
      <c r="F27" t="n">
        <v>9.07</v>
      </c>
      <c r="G27" t="n">
        <v>36.27</v>
      </c>
      <c r="H27" t="n">
        <v>0.43</v>
      </c>
      <c r="I27" t="n">
        <v>15</v>
      </c>
      <c r="J27" t="n">
        <v>297.96</v>
      </c>
      <c r="K27" t="n">
        <v>61.2</v>
      </c>
      <c r="L27" t="n">
        <v>7.25</v>
      </c>
      <c r="M27" t="n">
        <v>13</v>
      </c>
      <c r="N27" t="n">
        <v>84.51000000000001</v>
      </c>
      <c r="O27" t="n">
        <v>36982.83</v>
      </c>
      <c r="P27" t="n">
        <v>132.54</v>
      </c>
      <c r="Q27" t="n">
        <v>1325.79</v>
      </c>
      <c r="R27" t="n">
        <v>41.73</v>
      </c>
      <c r="S27" t="n">
        <v>30.42</v>
      </c>
      <c r="T27" t="n">
        <v>5793.44</v>
      </c>
      <c r="U27" t="n">
        <v>0.73</v>
      </c>
      <c r="V27" t="n">
        <v>0.95</v>
      </c>
      <c r="W27" t="n">
        <v>0.11</v>
      </c>
      <c r="X27" t="n">
        <v>0.35</v>
      </c>
      <c r="Y27" t="n">
        <v>1</v>
      </c>
      <c r="Z27" t="n">
        <v>10</v>
      </c>
      <c r="AA27" t="n">
        <v>70.29315890045565</v>
      </c>
      <c r="AB27" t="n">
        <v>96.17820112287133</v>
      </c>
      <c r="AC27" t="n">
        <v>86.99908859468131</v>
      </c>
      <c r="AD27" t="n">
        <v>70293.15890045564</v>
      </c>
      <c r="AE27" t="n">
        <v>96178.20112287132</v>
      </c>
      <c r="AF27" t="n">
        <v>9.101120606092712e-06</v>
      </c>
      <c r="AG27" t="n">
        <v>0.5345833333333333</v>
      </c>
      <c r="AH27" t="n">
        <v>86999.08859468131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7.8539</v>
      </c>
      <c r="E28" t="n">
        <v>12.73</v>
      </c>
      <c r="F28" t="n">
        <v>9.029999999999999</v>
      </c>
      <c r="G28" t="n">
        <v>38.7</v>
      </c>
      <c r="H28" t="n">
        <v>0.45</v>
      </c>
      <c r="I28" t="n">
        <v>14</v>
      </c>
      <c r="J28" t="n">
        <v>298.48</v>
      </c>
      <c r="K28" t="n">
        <v>61.2</v>
      </c>
      <c r="L28" t="n">
        <v>7.5</v>
      </c>
      <c r="M28" t="n">
        <v>12</v>
      </c>
      <c r="N28" t="n">
        <v>84.79000000000001</v>
      </c>
      <c r="O28" t="n">
        <v>37047.29</v>
      </c>
      <c r="P28" t="n">
        <v>131.49</v>
      </c>
      <c r="Q28" t="n">
        <v>1325.79</v>
      </c>
      <c r="R28" t="n">
        <v>40.71</v>
      </c>
      <c r="S28" t="n">
        <v>30.42</v>
      </c>
      <c r="T28" t="n">
        <v>5288.14</v>
      </c>
      <c r="U28" t="n">
        <v>0.75</v>
      </c>
      <c r="V28" t="n">
        <v>0.96</v>
      </c>
      <c r="W28" t="n">
        <v>0.1</v>
      </c>
      <c r="X28" t="n">
        <v>0.31</v>
      </c>
      <c r="Y28" t="n">
        <v>1</v>
      </c>
      <c r="Z28" t="n">
        <v>10</v>
      </c>
      <c r="AA28" t="n">
        <v>69.3622629569718</v>
      </c>
      <c r="AB28" t="n">
        <v>94.9045082247668</v>
      </c>
      <c r="AC28" t="n">
        <v>85.84695515913225</v>
      </c>
      <c r="AD28" t="n">
        <v>69362.2629569718</v>
      </c>
      <c r="AE28" t="n">
        <v>94904.5082247668</v>
      </c>
      <c r="AF28" t="n">
        <v>9.168007994278475e-06</v>
      </c>
      <c r="AG28" t="n">
        <v>0.5304166666666666</v>
      </c>
      <c r="AH28" t="n">
        <v>85846.95515913225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7.7801</v>
      </c>
      <c r="E29" t="n">
        <v>12.85</v>
      </c>
      <c r="F29" t="n">
        <v>9.15</v>
      </c>
      <c r="G29" t="n">
        <v>39.21</v>
      </c>
      <c r="H29" t="n">
        <v>0.46</v>
      </c>
      <c r="I29" t="n">
        <v>14</v>
      </c>
      <c r="J29" t="n">
        <v>299.01</v>
      </c>
      <c r="K29" t="n">
        <v>61.2</v>
      </c>
      <c r="L29" t="n">
        <v>7.75</v>
      </c>
      <c r="M29" t="n">
        <v>12</v>
      </c>
      <c r="N29" t="n">
        <v>85.06</v>
      </c>
      <c r="O29" t="n">
        <v>37111.87</v>
      </c>
      <c r="P29" t="n">
        <v>132.21</v>
      </c>
      <c r="Q29" t="n">
        <v>1325.82</v>
      </c>
      <c r="R29" t="n">
        <v>44.74</v>
      </c>
      <c r="S29" t="n">
        <v>30.42</v>
      </c>
      <c r="T29" t="n">
        <v>7305.79</v>
      </c>
      <c r="U29" t="n">
        <v>0.68</v>
      </c>
      <c r="V29" t="n">
        <v>0.9399999999999999</v>
      </c>
      <c r="W29" t="n">
        <v>0.1</v>
      </c>
      <c r="X29" t="n">
        <v>0.43</v>
      </c>
      <c r="Y29" t="n">
        <v>1</v>
      </c>
      <c r="Z29" t="n">
        <v>10</v>
      </c>
      <c r="AA29" t="n">
        <v>70.53608546535293</v>
      </c>
      <c r="AB29" t="n">
        <v>96.51058396612727</v>
      </c>
      <c r="AC29" t="n">
        <v>87.29974928587926</v>
      </c>
      <c r="AD29" t="n">
        <v>70536.08546535292</v>
      </c>
      <c r="AE29" t="n">
        <v>96510.58396612728</v>
      </c>
      <c r="AF29" t="n">
        <v>9.081859839861211e-06</v>
      </c>
      <c r="AG29" t="n">
        <v>0.5354166666666667</v>
      </c>
      <c r="AH29" t="n">
        <v>87299.74928587925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7.8486</v>
      </c>
      <c r="E30" t="n">
        <v>12.74</v>
      </c>
      <c r="F30" t="n">
        <v>9.09</v>
      </c>
      <c r="G30" t="n">
        <v>41.96</v>
      </c>
      <c r="H30" t="n">
        <v>0.48</v>
      </c>
      <c r="I30" t="n">
        <v>13</v>
      </c>
      <c r="J30" t="n">
        <v>299.53</v>
      </c>
      <c r="K30" t="n">
        <v>61.2</v>
      </c>
      <c r="L30" t="n">
        <v>8</v>
      </c>
      <c r="M30" t="n">
        <v>11</v>
      </c>
      <c r="N30" t="n">
        <v>85.33</v>
      </c>
      <c r="O30" t="n">
        <v>37176.68</v>
      </c>
      <c r="P30" t="n">
        <v>130.84</v>
      </c>
      <c r="Q30" t="n">
        <v>1325.88</v>
      </c>
      <c r="R30" t="n">
        <v>42.78</v>
      </c>
      <c r="S30" t="n">
        <v>30.42</v>
      </c>
      <c r="T30" t="n">
        <v>6328.55</v>
      </c>
      <c r="U30" t="n">
        <v>0.71</v>
      </c>
      <c r="V30" t="n">
        <v>0.95</v>
      </c>
      <c r="W30" t="n">
        <v>0.1</v>
      </c>
      <c r="X30" t="n">
        <v>0.37</v>
      </c>
      <c r="Y30" t="n">
        <v>1</v>
      </c>
      <c r="Z30" t="n">
        <v>10</v>
      </c>
      <c r="AA30" t="n">
        <v>69.35859286761529</v>
      </c>
      <c r="AB30" t="n">
        <v>94.8994866465963</v>
      </c>
      <c r="AC30" t="n">
        <v>85.84241283333452</v>
      </c>
      <c r="AD30" t="n">
        <v>69358.59286761528</v>
      </c>
      <c r="AE30" t="n">
        <v>94899.4866465963</v>
      </c>
      <c r="AF30" t="n">
        <v>9.161821202701083e-06</v>
      </c>
      <c r="AG30" t="n">
        <v>0.5308333333333334</v>
      </c>
      <c r="AH30" t="n">
        <v>85842.41283333451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7.8561</v>
      </c>
      <c r="E31" t="n">
        <v>12.73</v>
      </c>
      <c r="F31" t="n">
        <v>9.08</v>
      </c>
      <c r="G31" t="n">
        <v>41.9</v>
      </c>
      <c r="H31" t="n">
        <v>0.49</v>
      </c>
      <c r="I31" t="n">
        <v>13</v>
      </c>
      <c r="J31" t="n">
        <v>300.06</v>
      </c>
      <c r="K31" t="n">
        <v>61.2</v>
      </c>
      <c r="L31" t="n">
        <v>8.25</v>
      </c>
      <c r="M31" t="n">
        <v>11</v>
      </c>
      <c r="N31" t="n">
        <v>85.61</v>
      </c>
      <c r="O31" t="n">
        <v>37241.49</v>
      </c>
      <c r="P31" t="n">
        <v>128.67</v>
      </c>
      <c r="Q31" t="n">
        <v>1325.83</v>
      </c>
      <c r="R31" t="n">
        <v>42.35</v>
      </c>
      <c r="S31" t="n">
        <v>30.42</v>
      </c>
      <c r="T31" t="n">
        <v>6113.59</v>
      </c>
      <c r="U31" t="n">
        <v>0.72</v>
      </c>
      <c r="V31" t="n">
        <v>0.95</v>
      </c>
      <c r="W31" t="n">
        <v>0.1</v>
      </c>
      <c r="X31" t="n">
        <v>0.36</v>
      </c>
      <c r="Y31" t="n">
        <v>1</v>
      </c>
      <c r="Z31" t="n">
        <v>10</v>
      </c>
      <c r="AA31" t="n">
        <v>68.60125140603279</v>
      </c>
      <c r="AB31" t="n">
        <v>93.86325864731242</v>
      </c>
      <c r="AC31" t="n">
        <v>84.90508097994683</v>
      </c>
      <c r="AD31" t="n">
        <v>68601.25140603278</v>
      </c>
      <c r="AE31" t="n">
        <v>93863.25864731242</v>
      </c>
      <c r="AF31" t="n">
        <v>9.170576096442674e-06</v>
      </c>
      <c r="AG31" t="n">
        <v>0.5304166666666666</v>
      </c>
      <c r="AH31" t="n">
        <v>84905.08097994683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7.9131</v>
      </c>
      <c r="E32" t="n">
        <v>12.64</v>
      </c>
      <c r="F32" t="n">
        <v>9.039999999999999</v>
      </c>
      <c r="G32" t="n">
        <v>45.21</v>
      </c>
      <c r="H32" t="n">
        <v>0.5</v>
      </c>
      <c r="I32" t="n">
        <v>12</v>
      </c>
      <c r="J32" t="n">
        <v>300.59</v>
      </c>
      <c r="K32" t="n">
        <v>61.2</v>
      </c>
      <c r="L32" t="n">
        <v>8.5</v>
      </c>
      <c r="M32" t="n">
        <v>10</v>
      </c>
      <c r="N32" t="n">
        <v>85.89</v>
      </c>
      <c r="O32" t="n">
        <v>37306.42</v>
      </c>
      <c r="P32" t="n">
        <v>127.01</v>
      </c>
      <c r="Q32" t="n">
        <v>1325.79</v>
      </c>
      <c r="R32" t="n">
        <v>41.06</v>
      </c>
      <c r="S32" t="n">
        <v>30.42</v>
      </c>
      <c r="T32" t="n">
        <v>5476.62</v>
      </c>
      <c r="U32" t="n">
        <v>0.74</v>
      </c>
      <c r="V32" t="n">
        <v>0.96</v>
      </c>
      <c r="W32" t="n">
        <v>0.1</v>
      </c>
      <c r="X32" t="n">
        <v>0.32</v>
      </c>
      <c r="Y32" t="n">
        <v>1</v>
      </c>
      <c r="Z32" t="n">
        <v>10</v>
      </c>
      <c r="AA32" t="n">
        <v>67.50899890358914</v>
      </c>
      <c r="AB32" t="n">
        <v>92.36879058669024</v>
      </c>
      <c r="AC32" t="n">
        <v>83.55324285353088</v>
      </c>
      <c r="AD32" t="n">
        <v>67508.99890358915</v>
      </c>
      <c r="AE32" t="n">
        <v>92368.79058669024</v>
      </c>
      <c r="AF32" t="n">
        <v>9.237113288878773e-06</v>
      </c>
      <c r="AG32" t="n">
        <v>0.5266666666666667</v>
      </c>
      <c r="AH32" t="n">
        <v>83553.24285353087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7.9095</v>
      </c>
      <c r="E33" t="n">
        <v>12.64</v>
      </c>
      <c r="F33" t="n">
        <v>9.050000000000001</v>
      </c>
      <c r="G33" t="n">
        <v>45.24</v>
      </c>
      <c r="H33" t="n">
        <v>0.52</v>
      </c>
      <c r="I33" t="n">
        <v>12</v>
      </c>
      <c r="J33" t="n">
        <v>301.11</v>
      </c>
      <c r="K33" t="n">
        <v>61.2</v>
      </c>
      <c r="L33" t="n">
        <v>8.75</v>
      </c>
      <c r="M33" t="n">
        <v>10</v>
      </c>
      <c r="N33" t="n">
        <v>86.16</v>
      </c>
      <c r="O33" t="n">
        <v>37371.47</v>
      </c>
      <c r="P33" t="n">
        <v>125.66</v>
      </c>
      <c r="Q33" t="n">
        <v>1325.84</v>
      </c>
      <c r="R33" t="n">
        <v>41.34</v>
      </c>
      <c r="S33" t="n">
        <v>30.42</v>
      </c>
      <c r="T33" t="n">
        <v>5617.21</v>
      </c>
      <c r="U33" t="n">
        <v>0.74</v>
      </c>
      <c r="V33" t="n">
        <v>0.96</v>
      </c>
      <c r="W33" t="n">
        <v>0.1</v>
      </c>
      <c r="X33" t="n">
        <v>0.33</v>
      </c>
      <c r="Y33" t="n">
        <v>1</v>
      </c>
      <c r="Z33" t="n">
        <v>10</v>
      </c>
      <c r="AA33" t="n">
        <v>67.14884797949122</v>
      </c>
      <c r="AB33" t="n">
        <v>91.8760162036023</v>
      </c>
      <c r="AC33" t="n">
        <v>83.1074981659515</v>
      </c>
      <c r="AD33" t="n">
        <v>67148.84797949123</v>
      </c>
      <c r="AE33" t="n">
        <v>91876.01620360231</v>
      </c>
      <c r="AF33" t="n">
        <v>9.23291093988281e-06</v>
      </c>
      <c r="AG33" t="n">
        <v>0.5266666666666667</v>
      </c>
      <c r="AH33" t="n">
        <v>83107.4981659515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7.972</v>
      </c>
      <c r="E34" t="n">
        <v>12.54</v>
      </c>
      <c r="F34" t="n">
        <v>9</v>
      </c>
      <c r="G34" t="n">
        <v>49.1</v>
      </c>
      <c r="H34" t="n">
        <v>0.53</v>
      </c>
      <c r="I34" t="n">
        <v>11</v>
      </c>
      <c r="J34" t="n">
        <v>301.64</v>
      </c>
      <c r="K34" t="n">
        <v>61.2</v>
      </c>
      <c r="L34" t="n">
        <v>9</v>
      </c>
      <c r="M34" t="n">
        <v>9</v>
      </c>
      <c r="N34" t="n">
        <v>86.44</v>
      </c>
      <c r="O34" t="n">
        <v>37436.63</v>
      </c>
      <c r="P34" t="n">
        <v>123.11</v>
      </c>
      <c r="Q34" t="n">
        <v>1325.83</v>
      </c>
      <c r="R34" t="n">
        <v>39.8</v>
      </c>
      <c r="S34" t="n">
        <v>30.42</v>
      </c>
      <c r="T34" t="n">
        <v>4847.95</v>
      </c>
      <c r="U34" t="n">
        <v>0.76</v>
      </c>
      <c r="V34" t="n">
        <v>0.96</v>
      </c>
      <c r="W34" t="n">
        <v>0.1</v>
      </c>
      <c r="X34" t="n">
        <v>0.28</v>
      </c>
      <c r="Y34" t="n">
        <v>1</v>
      </c>
      <c r="Z34" t="n">
        <v>10</v>
      </c>
      <c r="AA34" t="n">
        <v>65.73377366374291</v>
      </c>
      <c r="AB34" t="n">
        <v>89.93984909612362</v>
      </c>
      <c r="AC34" t="n">
        <v>81.35611612978232</v>
      </c>
      <c r="AD34" t="n">
        <v>65733.7736637429</v>
      </c>
      <c r="AE34" t="n">
        <v>89939.84909612362</v>
      </c>
      <c r="AF34" t="n">
        <v>9.305868387729409e-06</v>
      </c>
      <c r="AG34" t="n">
        <v>0.5225</v>
      </c>
      <c r="AH34" t="n">
        <v>81356.11612978233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7.9694</v>
      </c>
      <c r="E35" t="n">
        <v>12.55</v>
      </c>
      <c r="F35" t="n">
        <v>9.01</v>
      </c>
      <c r="G35" t="n">
        <v>49.12</v>
      </c>
      <c r="H35" t="n">
        <v>0.55</v>
      </c>
      <c r="I35" t="n">
        <v>11</v>
      </c>
      <c r="J35" t="n">
        <v>302.17</v>
      </c>
      <c r="K35" t="n">
        <v>61.2</v>
      </c>
      <c r="L35" t="n">
        <v>9.25</v>
      </c>
      <c r="M35" t="n">
        <v>7</v>
      </c>
      <c r="N35" t="n">
        <v>86.72</v>
      </c>
      <c r="O35" t="n">
        <v>37501.91</v>
      </c>
      <c r="P35" t="n">
        <v>122.31</v>
      </c>
      <c r="Q35" t="n">
        <v>1325.87</v>
      </c>
      <c r="R35" t="n">
        <v>39.81</v>
      </c>
      <c r="S35" t="n">
        <v>30.42</v>
      </c>
      <c r="T35" t="n">
        <v>4854.29</v>
      </c>
      <c r="U35" t="n">
        <v>0.76</v>
      </c>
      <c r="V35" t="n">
        <v>0.96</v>
      </c>
      <c r="W35" t="n">
        <v>0.1</v>
      </c>
      <c r="X35" t="n">
        <v>0.28</v>
      </c>
      <c r="Y35" t="n">
        <v>1</v>
      </c>
      <c r="Z35" t="n">
        <v>10</v>
      </c>
      <c r="AA35" t="n">
        <v>65.53912200261787</v>
      </c>
      <c r="AB35" t="n">
        <v>89.67351810594729</v>
      </c>
      <c r="AC35" t="n">
        <v>81.11520339551046</v>
      </c>
      <c r="AD35" t="n">
        <v>65539.12200261788</v>
      </c>
      <c r="AE35" t="n">
        <v>89673.5181059473</v>
      </c>
      <c r="AF35" t="n">
        <v>9.30283335789899e-06</v>
      </c>
      <c r="AG35" t="n">
        <v>0.5229166666666667</v>
      </c>
      <c r="AH35" t="n">
        <v>81115.20339551046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7.9588</v>
      </c>
      <c r="E36" t="n">
        <v>12.56</v>
      </c>
      <c r="F36" t="n">
        <v>9.02</v>
      </c>
      <c r="G36" t="n">
        <v>49.22</v>
      </c>
      <c r="H36" t="n">
        <v>0.5600000000000001</v>
      </c>
      <c r="I36" t="n">
        <v>11</v>
      </c>
      <c r="J36" t="n">
        <v>302.7</v>
      </c>
      <c r="K36" t="n">
        <v>61.2</v>
      </c>
      <c r="L36" t="n">
        <v>9.5</v>
      </c>
      <c r="M36" t="n">
        <v>3</v>
      </c>
      <c r="N36" t="n">
        <v>87</v>
      </c>
      <c r="O36" t="n">
        <v>37567.32</v>
      </c>
      <c r="P36" t="n">
        <v>121.71</v>
      </c>
      <c r="Q36" t="n">
        <v>1325.92</v>
      </c>
      <c r="R36" t="n">
        <v>40.22</v>
      </c>
      <c r="S36" t="n">
        <v>30.42</v>
      </c>
      <c r="T36" t="n">
        <v>5059.48</v>
      </c>
      <c r="U36" t="n">
        <v>0.76</v>
      </c>
      <c r="V36" t="n">
        <v>0.96</v>
      </c>
      <c r="W36" t="n">
        <v>0.11</v>
      </c>
      <c r="X36" t="n">
        <v>0.3</v>
      </c>
      <c r="Y36" t="n">
        <v>1</v>
      </c>
      <c r="Z36" t="n">
        <v>10</v>
      </c>
      <c r="AA36" t="n">
        <v>65.46452207671994</v>
      </c>
      <c r="AB36" t="n">
        <v>89.57144719621729</v>
      </c>
      <c r="AC36" t="n">
        <v>81.02287399014769</v>
      </c>
      <c r="AD36" t="n">
        <v>65464.52207671994</v>
      </c>
      <c r="AE36" t="n">
        <v>89571.4471962173</v>
      </c>
      <c r="AF36" t="n">
        <v>9.290459774744206e-06</v>
      </c>
      <c r="AG36" t="n">
        <v>0.5233333333333333</v>
      </c>
      <c r="AH36" t="n">
        <v>81022.87399014768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7.9565</v>
      </c>
      <c r="E37" t="n">
        <v>12.57</v>
      </c>
      <c r="F37" t="n">
        <v>9.029999999999999</v>
      </c>
      <c r="G37" t="n">
        <v>49.23</v>
      </c>
      <c r="H37" t="n">
        <v>0.57</v>
      </c>
      <c r="I37" t="n">
        <v>11</v>
      </c>
      <c r="J37" t="n">
        <v>303.23</v>
      </c>
      <c r="K37" t="n">
        <v>61.2</v>
      </c>
      <c r="L37" t="n">
        <v>9.75</v>
      </c>
      <c r="M37" t="n">
        <v>0</v>
      </c>
      <c r="N37" t="n">
        <v>87.28</v>
      </c>
      <c r="O37" t="n">
        <v>37632.84</v>
      </c>
      <c r="P37" t="n">
        <v>121.6</v>
      </c>
      <c r="Q37" t="n">
        <v>1325.85</v>
      </c>
      <c r="R37" t="n">
        <v>40.16</v>
      </c>
      <c r="S37" t="n">
        <v>30.42</v>
      </c>
      <c r="T37" t="n">
        <v>5031.56</v>
      </c>
      <c r="U37" t="n">
        <v>0.76</v>
      </c>
      <c r="V37" t="n">
        <v>0.96</v>
      </c>
      <c r="W37" t="n">
        <v>0.11</v>
      </c>
      <c r="X37" t="n">
        <v>0.31</v>
      </c>
      <c r="Y37" t="n">
        <v>1</v>
      </c>
      <c r="Z37" t="n">
        <v>10</v>
      </c>
      <c r="AA37" t="n">
        <v>65.47697362682213</v>
      </c>
      <c r="AB37" t="n">
        <v>89.58848395639075</v>
      </c>
      <c r="AC37" t="n">
        <v>81.03828478584138</v>
      </c>
      <c r="AD37" t="n">
        <v>65476.97362682213</v>
      </c>
      <c r="AE37" t="n">
        <v>89588.48395639074</v>
      </c>
      <c r="AF37" t="n">
        <v>9.287774940663451e-06</v>
      </c>
      <c r="AG37" t="n">
        <v>0.52375</v>
      </c>
      <c r="AH37" t="n">
        <v>81038.28478584139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6.4319</v>
      </c>
      <c r="E2" t="n">
        <v>15.55</v>
      </c>
      <c r="F2" t="n">
        <v>11.11</v>
      </c>
      <c r="G2" t="n">
        <v>8.029999999999999</v>
      </c>
      <c r="H2" t="n">
        <v>0.13</v>
      </c>
      <c r="I2" t="n">
        <v>83</v>
      </c>
      <c r="J2" t="n">
        <v>133.21</v>
      </c>
      <c r="K2" t="n">
        <v>46.47</v>
      </c>
      <c r="L2" t="n">
        <v>1</v>
      </c>
      <c r="M2" t="n">
        <v>81</v>
      </c>
      <c r="N2" t="n">
        <v>20.75</v>
      </c>
      <c r="O2" t="n">
        <v>16663.42</v>
      </c>
      <c r="P2" t="n">
        <v>113.61</v>
      </c>
      <c r="Q2" t="n">
        <v>1326.26</v>
      </c>
      <c r="R2" t="n">
        <v>108.59</v>
      </c>
      <c r="S2" t="n">
        <v>30.42</v>
      </c>
      <c r="T2" t="n">
        <v>38887.11</v>
      </c>
      <c r="U2" t="n">
        <v>0.28</v>
      </c>
      <c r="V2" t="n">
        <v>0.78</v>
      </c>
      <c r="W2" t="n">
        <v>0.21</v>
      </c>
      <c r="X2" t="n">
        <v>2.38</v>
      </c>
      <c r="Y2" t="n">
        <v>1</v>
      </c>
      <c r="Z2" t="n">
        <v>10</v>
      </c>
      <c r="AA2" t="n">
        <v>74.45323394773001</v>
      </c>
      <c r="AB2" t="n">
        <v>101.8701993321075</v>
      </c>
      <c r="AC2" t="n">
        <v>92.14785048359944</v>
      </c>
      <c r="AD2" t="n">
        <v>74453.23394773001</v>
      </c>
      <c r="AE2" t="n">
        <v>101870.1993321075</v>
      </c>
      <c r="AF2" t="n">
        <v>1.037729963462063e-05</v>
      </c>
      <c r="AG2" t="n">
        <v>0.6479166666666667</v>
      </c>
      <c r="AH2" t="n">
        <v>92147.85048359944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6.9946</v>
      </c>
      <c r="E3" t="n">
        <v>14.3</v>
      </c>
      <c r="F3" t="n">
        <v>10.46</v>
      </c>
      <c r="G3" t="n">
        <v>10.28</v>
      </c>
      <c r="H3" t="n">
        <v>0.17</v>
      </c>
      <c r="I3" t="n">
        <v>61</v>
      </c>
      <c r="J3" t="n">
        <v>133.55</v>
      </c>
      <c r="K3" t="n">
        <v>46.47</v>
      </c>
      <c r="L3" t="n">
        <v>1.25</v>
      </c>
      <c r="M3" t="n">
        <v>59</v>
      </c>
      <c r="N3" t="n">
        <v>20.83</v>
      </c>
      <c r="O3" t="n">
        <v>16704.7</v>
      </c>
      <c r="P3" t="n">
        <v>104.28</v>
      </c>
      <c r="Q3" t="n">
        <v>1325.79</v>
      </c>
      <c r="R3" t="n">
        <v>87.28</v>
      </c>
      <c r="S3" t="n">
        <v>30.42</v>
      </c>
      <c r="T3" t="n">
        <v>28338.03</v>
      </c>
      <c r="U3" t="n">
        <v>0.35</v>
      </c>
      <c r="V3" t="n">
        <v>0.83</v>
      </c>
      <c r="W3" t="n">
        <v>0.18</v>
      </c>
      <c r="X3" t="n">
        <v>1.74</v>
      </c>
      <c r="Y3" t="n">
        <v>1</v>
      </c>
      <c r="Z3" t="n">
        <v>10</v>
      </c>
      <c r="AA3" t="n">
        <v>64.00537465975012</v>
      </c>
      <c r="AB3" t="n">
        <v>87.5749773272794</v>
      </c>
      <c r="AC3" t="n">
        <v>79.21694440343749</v>
      </c>
      <c r="AD3" t="n">
        <v>64005.37465975012</v>
      </c>
      <c r="AE3" t="n">
        <v>87574.9773272794</v>
      </c>
      <c r="AF3" t="n">
        <v>1.128516612887599e-05</v>
      </c>
      <c r="AG3" t="n">
        <v>0.5958333333333333</v>
      </c>
      <c r="AH3" t="n">
        <v>79216.94440343749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7.3695</v>
      </c>
      <c r="E4" t="n">
        <v>13.57</v>
      </c>
      <c r="F4" t="n">
        <v>10.08</v>
      </c>
      <c r="G4" t="n">
        <v>12.6</v>
      </c>
      <c r="H4" t="n">
        <v>0.2</v>
      </c>
      <c r="I4" t="n">
        <v>48</v>
      </c>
      <c r="J4" t="n">
        <v>133.88</v>
      </c>
      <c r="K4" t="n">
        <v>46.47</v>
      </c>
      <c r="L4" t="n">
        <v>1.5</v>
      </c>
      <c r="M4" t="n">
        <v>46</v>
      </c>
      <c r="N4" t="n">
        <v>20.91</v>
      </c>
      <c r="O4" t="n">
        <v>16746.01</v>
      </c>
      <c r="P4" t="n">
        <v>97.8</v>
      </c>
      <c r="Q4" t="n">
        <v>1326.14</v>
      </c>
      <c r="R4" t="n">
        <v>74.95999999999999</v>
      </c>
      <c r="S4" t="n">
        <v>30.42</v>
      </c>
      <c r="T4" t="n">
        <v>22243.76</v>
      </c>
      <c r="U4" t="n">
        <v>0.41</v>
      </c>
      <c r="V4" t="n">
        <v>0.86</v>
      </c>
      <c r="W4" t="n">
        <v>0.16</v>
      </c>
      <c r="X4" t="n">
        <v>1.36</v>
      </c>
      <c r="Y4" t="n">
        <v>1</v>
      </c>
      <c r="Z4" t="n">
        <v>10</v>
      </c>
      <c r="AA4" t="n">
        <v>57.94442220922328</v>
      </c>
      <c r="AB4" t="n">
        <v>79.28211479412207</v>
      </c>
      <c r="AC4" t="n">
        <v>71.71554103133639</v>
      </c>
      <c r="AD4" t="n">
        <v>57944.42220922327</v>
      </c>
      <c r="AE4" t="n">
        <v>79282.11479412207</v>
      </c>
      <c r="AF4" t="n">
        <v>1.189003399576124e-05</v>
      </c>
      <c r="AG4" t="n">
        <v>0.5654166666666667</v>
      </c>
      <c r="AH4" t="n">
        <v>71715.54103133638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7.6697</v>
      </c>
      <c r="E5" t="n">
        <v>13.04</v>
      </c>
      <c r="F5" t="n">
        <v>9.800000000000001</v>
      </c>
      <c r="G5" t="n">
        <v>15.07</v>
      </c>
      <c r="H5" t="n">
        <v>0.23</v>
      </c>
      <c r="I5" t="n">
        <v>39</v>
      </c>
      <c r="J5" t="n">
        <v>134.22</v>
      </c>
      <c r="K5" t="n">
        <v>46.47</v>
      </c>
      <c r="L5" t="n">
        <v>1.75</v>
      </c>
      <c r="M5" t="n">
        <v>37</v>
      </c>
      <c r="N5" t="n">
        <v>21</v>
      </c>
      <c r="O5" t="n">
        <v>16787.35</v>
      </c>
      <c r="P5" t="n">
        <v>92.23999999999999</v>
      </c>
      <c r="Q5" t="n">
        <v>1325.97</v>
      </c>
      <c r="R5" t="n">
        <v>65.64</v>
      </c>
      <c r="S5" t="n">
        <v>30.42</v>
      </c>
      <c r="T5" t="n">
        <v>17631.41</v>
      </c>
      <c r="U5" t="n">
        <v>0.46</v>
      </c>
      <c r="V5" t="n">
        <v>0.88</v>
      </c>
      <c r="W5" t="n">
        <v>0.14</v>
      </c>
      <c r="X5" t="n">
        <v>1.07</v>
      </c>
      <c r="Y5" t="n">
        <v>1</v>
      </c>
      <c r="Z5" t="n">
        <v>10</v>
      </c>
      <c r="AA5" t="n">
        <v>53.44743617690801</v>
      </c>
      <c r="AB5" t="n">
        <v>73.12914011168954</v>
      </c>
      <c r="AC5" t="n">
        <v>66.14979761683907</v>
      </c>
      <c r="AD5" t="n">
        <v>53447.43617690801</v>
      </c>
      <c r="AE5" t="n">
        <v>73129.14011168954</v>
      </c>
      <c r="AF5" t="n">
        <v>1.237438004441142e-05</v>
      </c>
      <c r="AG5" t="n">
        <v>0.5433333333333333</v>
      </c>
      <c r="AH5" t="n">
        <v>66149.79761683906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7.8795</v>
      </c>
      <c r="E6" t="n">
        <v>12.69</v>
      </c>
      <c r="F6" t="n">
        <v>9.609999999999999</v>
      </c>
      <c r="G6" t="n">
        <v>17.48</v>
      </c>
      <c r="H6" t="n">
        <v>0.26</v>
      </c>
      <c r="I6" t="n">
        <v>33</v>
      </c>
      <c r="J6" t="n">
        <v>134.55</v>
      </c>
      <c r="K6" t="n">
        <v>46.47</v>
      </c>
      <c r="L6" t="n">
        <v>2</v>
      </c>
      <c r="M6" t="n">
        <v>31</v>
      </c>
      <c r="N6" t="n">
        <v>21.09</v>
      </c>
      <c r="O6" t="n">
        <v>16828.84</v>
      </c>
      <c r="P6" t="n">
        <v>87.65000000000001</v>
      </c>
      <c r="Q6" t="n">
        <v>1326.05</v>
      </c>
      <c r="R6" t="n">
        <v>59.64</v>
      </c>
      <c r="S6" t="n">
        <v>30.42</v>
      </c>
      <c r="T6" t="n">
        <v>14661.8</v>
      </c>
      <c r="U6" t="n">
        <v>0.51</v>
      </c>
      <c r="V6" t="n">
        <v>0.9</v>
      </c>
      <c r="W6" t="n">
        <v>0.13</v>
      </c>
      <c r="X6" t="n">
        <v>0.89</v>
      </c>
      <c r="Y6" t="n">
        <v>1</v>
      </c>
      <c r="Z6" t="n">
        <v>10</v>
      </c>
      <c r="AA6" t="n">
        <v>50.30069132030346</v>
      </c>
      <c r="AB6" t="n">
        <v>68.82362497430002</v>
      </c>
      <c r="AC6" t="n">
        <v>62.25519480133217</v>
      </c>
      <c r="AD6" t="n">
        <v>50300.69132030346</v>
      </c>
      <c r="AE6" t="n">
        <v>68823.62497430002</v>
      </c>
      <c r="AF6" t="n">
        <v>1.27128737186513e-05</v>
      </c>
      <c r="AG6" t="n">
        <v>0.5287499999999999</v>
      </c>
      <c r="AH6" t="n">
        <v>62255.19480133217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8.1675</v>
      </c>
      <c r="E7" t="n">
        <v>12.24</v>
      </c>
      <c r="F7" t="n">
        <v>9.33</v>
      </c>
      <c r="G7" t="n">
        <v>20.73</v>
      </c>
      <c r="H7" t="n">
        <v>0.29</v>
      </c>
      <c r="I7" t="n">
        <v>27</v>
      </c>
      <c r="J7" t="n">
        <v>134.89</v>
      </c>
      <c r="K7" t="n">
        <v>46.47</v>
      </c>
      <c r="L7" t="n">
        <v>2.25</v>
      </c>
      <c r="M7" t="n">
        <v>25</v>
      </c>
      <c r="N7" t="n">
        <v>21.17</v>
      </c>
      <c r="O7" t="n">
        <v>16870.25</v>
      </c>
      <c r="P7" t="n">
        <v>81.26000000000001</v>
      </c>
      <c r="Q7" t="n">
        <v>1325.85</v>
      </c>
      <c r="R7" t="n">
        <v>50.22</v>
      </c>
      <c r="S7" t="n">
        <v>30.42</v>
      </c>
      <c r="T7" t="n">
        <v>9979.34</v>
      </c>
      <c r="U7" t="n">
        <v>0.61</v>
      </c>
      <c r="V7" t="n">
        <v>0.93</v>
      </c>
      <c r="W7" t="n">
        <v>0.12</v>
      </c>
      <c r="X7" t="n">
        <v>0.61</v>
      </c>
      <c r="Y7" t="n">
        <v>1</v>
      </c>
      <c r="Z7" t="n">
        <v>10</v>
      </c>
      <c r="AA7" t="n">
        <v>46.18506041469828</v>
      </c>
      <c r="AB7" t="n">
        <v>63.19243720043279</v>
      </c>
      <c r="AC7" t="n">
        <v>57.16143968517937</v>
      </c>
      <c r="AD7" t="n">
        <v>46185.06041469829</v>
      </c>
      <c r="AE7" t="n">
        <v>63192.43720043279</v>
      </c>
      <c r="AF7" t="n">
        <v>1.317753615040097e-05</v>
      </c>
      <c r="AG7" t="n">
        <v>0.51</v>
      </c>
      <c r="AH7" t="n">
        <v>57161.43968517936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8.168799999999999</v>
      </c>
      <c r="E8" t="n">
        <v>12.24</v>
      </c>
      <c r="F8" t="n">
        <v>9.41</v>
      </c>
      <c r="G8" t="n">
        <v>23.52</v>
      </c>
      <c r="H8" t="n">
        <v>0.33</v>
      </c>
      <c r="I8" t="n">
        <v>24</v>
      </c>
      <c r="J8" t="n">
        <v>135.22</v>
      </c>
      <c r="K8" t="n">
        <v>46.47</v>
      </c>
      <c r="L8" t="n">
        <v>2.5</v>
      </c>
      <c r="M8" t="n">
        <v>20</v>
      </c>
      <c r="N8" t="n">
        <v>21.26</v>
      </c>
      <c r="O8" t="n">
        <v>16911.68</v>
      </c>
      <c r="P8" t="n">
        <v>79.45</v>
      </c>
      <c r="Q8" t="n">
        <v>1325.83</v>
      </c>
      <c r="R8" t="n">
        <v>53.13</v>
      </c>
      <c r="S8" t="n">
        <v>30.42</v>
      </c>
      <c r="T8" t="n">
        <v>11450.31</v>
      </c>
      <c r="U8" t="n">
        <v>0.57</v>
      </c>
      <c r="V8" t="n">
        <v>0.92</v>
      </c>
      <c r="W8" t="n">
        <v>0.12</v>
      </c>
      <c r="X8" t="n">
        <v>0.6899999999999999</v>
      </c>
      <c r="Y8" t="n">
        <v>1</v>
      </c>
      <c r="Z8" t="n">
        <v>10</v>
      </c>
      <c r="AA8" t="n">
        <v>45.78171682333149</v>
      </c>
      <c r="AB8" t="n">
        <v>62.64056470446162</v>
      </c>
      <c r="AC8" t="n">
        <v>56.66223712566559</v>
      </c>
      <c r="AD8" t="n">
        <v>45781.7168233315</v>
      </c>
      <c r="AE8" t="n">
        <v>62640.56470446163</v>
      </c>
      <c r="AF8" t="n">
        <v>1.317963358498873e-05</v>
      </c>
      <c r="AG8" t="n">
        <v>0.51</v>
      </c>
      <c r="AH8" t="n">
        <v>56662.23712566559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8.251200000000001</v>
      </c>
      <c r="E9" t="n">
        <v>12.12</v>
      </c>
      <c r="F9" t="n">
        <v>9.34</v>
      </c>
      <c r="G9" t="n">
        <v>25.47</v>
      </c>
      <c r="H9" t="n">
        <v>0.36</v>
      </c>
      <c r="I9" t="n">
        <v>22</v>
      </c>
      <c r="J9" t="n">
        <v>135.56</v>
      </c>
      <c r="K9" t="n">
        <v>46.47</v>
      </c>
      <c r="L9" t="n">
        <v>2.75</v>
      </c>
      <c r="M9" t="n">
        <v>5</v>
      </c>
      <c r="N9" t="n">
        <v>21.34</v>
      </c>
      <c r="O9" t="n">
        <v>16953.14</v>
      </c>
      <c r="P9" t="n">
        <v>76.84999999999999</v>
      </c>
      <c r="Q9" t="n">
        <v>1325.83</v>
      </c>
      <c r="R9" t="n">
        <v>50.15</v>
      </c>
      <c r="S9" t="n">
        <v>30.42</v>
      </c>
      <c r="T9" t="n">
        <v>9967.530000000001</v>
      </c>
      <c r="U9" t="n">
        <v>0.61</v>
      </c>
      <c r="V9" t="n">
        <v>0.93</v>
      </c>
      <c r="W9" t="n">
        <v>0.14</v>
      </c>
      <c r="X9" t="n">
        <v>0.62</v>
      </c>
      <c r="Y9" t="n">
        <v>1</v>
      </c>
      <c r="Z9" t="n">
        <v>10</v>
      </c>
      <c r="AA9" t="n">
        <v>44.45359743768837</v>
      </c>
      <c r="AB9" t="n">
        <v>60.82337316853355</v>
      </c>
      <c r="AC9" t="n">
        <v>55.01847579948159</v>
      </c>
      <c r="AD9" t="n">
        <v>44453.59743768837</v>
      </c>
      <c r="AE9" t="n">
        <v>60823.37316853355</v>
      </c>
      <c r="AF9" t="n">
        <v>1.331257866962822e-05</v>
      </c>
      <c r="AG9" t="n">
        <v>0.505</v>
      </c>
      <c r="AH9" t="n">
        <v>55018.47579948159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8.2453</v>
      </c>
      <c r="E10" t="n">
        <v>12.13</v>
      </c>
      <c r="F10" t="n">
        <v>9.35</v>
      </c>
      <c r="G10" t="n">
        <v>25.5</v>
      </c>
      <c r="H10" t="n">
        <v>0.39</v>
      </c>
      <c r="I10" t="n">
        <v>22</v>
      </c>
      <c r="J10" t="n">
        <v>135.9</v>
      </c>
      <c r="K10" t="n">
        <v>46.47</v>
      </c>
      <c r="L10" t="n">
        <v>3</v>
      </c>
      <c r="M10" t="n">
        <v>0</v>
      </c>
      <c r="N10" t="n">
        <v>21.43</v>
      </c>
      <c r="O10" t="n">
        <v>16994.64</v>
      </c>
      <c r="P10" t="n">
        <v>77.03</v>
      </c>
      <c r="Q10" t="n">
        <v>1325.93</v>
      </c>
      <c r="R10" t="n">
        <v>50.2</v>
      </c>
      <c r="S10" t="n">
        <v>30.42</v>
      </c>
      <c r="T10" t="n">
        <v>9996.969999999999</v>
      </c>
      <c r="U10" t="n">
        <v>0.61</v>
      </c>
      <c r="V10" t="n">
        <v>0.92</v>
      </c>
      <c r="W10" t="n">
        <v>0.14</v>
      </c>
      <c r="X10" t="n">
        <v>0.63</v>
      </c>
      <c r="Y10" t="n">
        <v>1</v>
      </c>
      <c r="Z10" t="n">
        <v>10</v>
      </c>
      <c r="AA10" t="n">
        <v>44.5551751525278</v>
      </c>
      <c r="AB10" t="n">
        <v>60.96235627926931</v>
      </c>
      <c r="AC10" t="n">
        <v>55.14419455719278</v>
      </c>
      <c r="AD10" t="n">
        <v>44555.1751525278</v>
      </c>
      <c r="AE10" t="n">
        <v>60962.35627926931</v>
      </c>
      <c r="AF10" t="n">
        <v>1.330305954342224e-05</v>
      </c>
      <c r="AG10" t="n">
        <v>0.5054166666666667</v>
      </c>
      <c r="AH10" t="n">
        <v>55144.19455719279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4.1391</v>
      </c>
      <c r="E2" t="n">
        <v>24.16</v>
      </c>
      <c r="F2" t="n">
        <v>13.53</v>
      </c>
      <c r="G2" t="n">
        <v>5.07</v>
      </c>
      <c r="H2" t="n">
        <v>0.07000000000000001</v>
      </c>
      <c r="I2" t="n">
        <v>160</v>
      </c>
      <c r="J2" t="n">
        <v>252.85</v>
      </c>
      <c r="K2" t="n">
        <v>59.19</v>
      </c>
      <c r="L2" t="n">
        <v>1</v>
      </c>
      <c r="M2" t="n">
        <v>158</v>
      </c>
      <c r="N2" t="n">
        <v>62.65</v>
      </c>
      <c r="O2" t="n">
        <v>31418.63</v>
      </c>
      <c r="P2" t="n">
        <v>218.9</v>
      </c>
      <c r="Q2" t="n">
        <v>1326.64</v>
      </c>
      <c r="R2" t="n">
        <v>188.26</v>
      </c>
      <c r="S2" t="n">
        <v>30.42</v>
      </c>
      <c r="T2" t="n">
        <v>78336.13</v>
      </c>
      <c r="U2" t="n">
        <v>0.16</v>
      </c>
      <c r="V2" t="n">
        <v>0.64</v>
      </c>
      <c r="W2" t="n">
        <v>0.34</v>
      </c>
      <c r="X2" t="n">
        <v>4.81</v>
      </c>
      <c r="Y2" t="n">
        <v>1</v>
      </c>
      <c r="Z2" t="n">
        <v>10</v>
      </c>
      <c r="AA2" t="n">
        <v>200.3303801374433</v>
      </c>
      <c r="AB2" t="n">
        <v>274.1008640565439</v>
      </c>
      <c r="AC2" t="n">
        <v>247.9410622940466</v>
      </c>
      <c r="AD2" t="n">
        <v>200330.3801374433</v>
      </c>
      <c r="AE2" t="n">
        <v>274100.8640565439</v>
      </c>
      <c r="AF2" t="n">
        <v>5.049229625715067e-06</v>
      </c>
      <c r="AG2" t="n">
        <v>1.006666666666667</v>
      </c>
      <c r="AH2" t="n">
        <v>247941.0622940466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4.9054</v>
      </c>
      <c r="E3" t="n">
        <v>20.39</v>
      </c>
      <c r="F3" t="n">
        <v>12.06</v>
      </c>
      <c r="G3" t="n">
        <v>6.4</v>
      </c>
      <c r="H3" t="n">
        <v>0.09</v>
      </c>
      <c r="I3" t="n">
        <v>113</v>
      </c>
      <c r="J3" t="n">
        <v>253.3</v>
      </c>
      <c r="K3" t="n">
        <v>59.19</v>
      </c>
      <c r="L3" t="n">
        <v>1.25</v>
      </c>
      <c r="M3" t="n">
        <v>111</v>
      </c>
      <c r="N3" t="n">
        <v>62.86</v>
      </c>
      <c r="O3" t="n">
        <v>31474.5</v>
      </c>
      <c r="P3" t="n">
        <v>193.55</v>
      </c>
      <c r="Q3" t="n">
        <v>1326.08</v>
      </c>
      <c r="R3" t="n">
        <v>139.59</v>
      </c>
      <c r="S3" t="n">
        <v>30.42</v>
      </c>
      <c r="T3" t="n">
        <v>54235.44</v>
      </c>
      <c r="U3" t="n">
        <v>0.22</v>
      </c>
      <c r="V3" t="n">
        <v>0.72</v>
      </c>
      <c r="W3" t="n">
        <v>0.26</v>
      </c>
      <c r="X3" t="n">
        <v>3.33</v>
      </c>
      <c r="Y3" t="n">
        <v>1</v>
      </c>
      <c r="Z3" t="n">
        <v>10</v>
      </c>
      <c r="AA3" t="n">
        <v>150.9958347133594</v>
      </c>
      <c r="AB3" t="n">
        <v>206.5991625208109</v>
      </c>
      <c r="AC3" t="n">
        <v>186.8816284136293</v>
      </c>
      <c r="AD3" t="n">
        <v>150995.8347133595</v>
      </c>
      <c r="AE3" t="n">
        <v>206599.1625208109</v>
      </c>
      <c r="AF3" t="n">
        <v>5.98402817182061e-06</v>
      </c>
      <c r="AG3" t="n">
        <v>0.8495833333333334</v>
      </c>
      <c r="AH3" t="n">
        <v>186881.6284136293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5.4395</v>
      </c>
      <c r="E4" t="n">
        <v>18.38</v>
      </c>
      <c r="F4" t="n">
        <v>11.28</v>
      </c>
      <c r="G4" t="n">
        <v>7.69</v>
      </c>
      <c r="H4" t="n">
        <v>0.11</v>
      </c>
      <c r="I4" t="n">
        <v>88</v>
      </c>
      <c r="J4" t="n">
        <v>253.75</v>
      </c>
      <c r="K4" t="n">
        <v>59.19</v>
      </c>
      <c r="L4" t="n">
        <v>1.5</v>
      </c>
      <c r="M4" t="n">
        <v>86</v>
      </c>
      <c r="N4" t="n">
        <v>63.06</v>
      </c>
      <c r="O4" t="n">
        <v>31530.44</v>
      </c>
      <c r="P4" t="n">
        <v>179.7</v>
      </c>
      <c r="Q4" t="n">
        <v>1325.96</v>
      </c>
      <c r="R4" t="n">
        <v>114.08</v>
      </c>
      <c r="S4" t="n">
        <v>30.42</v>
      </c>
      <c r="T4" t="n">
        <v>41603.87</v>
      </c>
      <c r="U4" t="n">
        <v>0.27</v>
      </c>
      <c r="V4" t="n">
        <v>0.77</v>
      </c>
      <c r="W4" t="n">
        <v>0.22</v>
      </c>
      <c r="X4" t="n">
        <v>2.56</v>
      </c>
      <c r="Y4" t="n">
        <v>1</v>
      </c>
      <c r="Z4" t="n">
        <v>10</v>
      </c>
      <c r="AA4" t="n">
        <v>127.4220695104755</v>
      </c>
      <c r="AB4" t="n">
        <v>174.3444969691201</v>
      </c>
      <c r="AC4" t="n">
        <v>157.7053028724741</v>
      </c>
      <c r="AD4" t="n">
        <v>127422.0695104755</v>
      </c>
      <c r="AE4" t="n">
        <v>174344.4969691201</v>
      </c>
      <c r="AF4" t="n">
        <v>6.63556921772296e-06</v>
      </c>
      <c r="AG4" t="n">
        <v>0.7658333333333333</v>
      </c>
      <c r="AH4" t="n">
        <v>157705.3028724741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5.8725</v>
      </c>
      <c r="E5" t="n">
        <v>17.03</v>
      </c>
      <c r="F5" t="n">
        <v>10.75</v>
      </c>
      <c r="G5" t="n">
        <v>9.09</v>
      </c>
      <c r="H5" t="n">
        <v>0.12</v>
      </c>
      <c r="I5" t="n">
        <v>71</v>
      </c>
      <c r="J5" t="n">
        <v>254.21</v>
      </c>
      <c r="K5" t="n">
        <v>59.19</v>
      </c>
      <c r="L5" t="n">
        <v>1.75</v>
      </c>
      <c r="M5" t="n">
        <v>69</v>
      </c>
      <c r="N5" t="n">
        <v>63.26</v>
      </c>
      <c r="O5" t="n">
        <v>31586.46</v>
      </c>
      <c r="P5" t="n">
        <v>169.95</v>
      </c>
      <c r="Q5" t="n">
        <v>1325.88</v>
      </c>
      <c r="R5" t="n">
        <v>97.19</v>
      </c>
      <c r="S5" t="n">
        <v>30.42</v>
      </c>
      <c r="T5" t="n">
        <v>33243.72</v>
      </c>
      <c r="U5" t="n">
        <v>0.31</v>
      </c>
      <c r="V5" t="n">
        <v>0.8</v>
      </c>
      <c r="W5" t="n">
        <v>0.19</v>
      </c>
      <c r="X5" t="n">
        <v>2.03</v>
      </c>
      <c r="Y5" t="n">
        <v>1</v>
      </c>
      <c r="Z5" t="n">
        <v>10</v>
      </c>
      <c r="AA5" t="n">
        <v>112.3984898798099</v>
      </c>
      <c r="AB5" t="n">
        <v>153.7885725248981</v>
      </c>
      <c r="AC5" t="n">
        <v>139.111207006781</v>
      </c>
      <c r="AD5" t="n">
        <v>112398.4898798099</v>
      </c>
      <c r="AE5" t="n">
        <v>153788.572524898</v>
      </c>
      <c r="AF5" t="n">
        <v>7.163779801650534e-06</v>
      </c>
      <c r="AG5" t="n">
        <v>0.7095833333333333</v>
      </c>
      <c r="AH5" t="n">
        <v>139111.207006781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6.1845</v>
      </c>
      <c r="E6" t="n">
        <v>16.17</v>
      </c>
      <c r="F6" t="n">
        <v>10.43</v>
      </c>
      <c r="G6" t="n">
        <v>10.43</v>
      </c>
      <c r="H6" t="n">
        <v>0.14</v>
      </c>
      <c r="I6" t="n">
        <v>60</v>
      </c>
      <c r="J6" t="n">
        <v>254.66</v>
      </c>
      <c r="K6" t="n">
        <v>59.19</v>
      </c>
      <c r="L6" t="n">
        <v>2</v>
      </c>
      <c r="M6" t="n">
        <v>58</v>
      </c>
      <c r="N6" t="n">
        <v>63.47</v>
      </c>
      <c r="O6" t="n">
        <v>31642.55</v>
      </c>
      <c r="P6" t="n">
        <v>163.71</v>
      </c>
      <c r="Q6" t="n">
        <v>1326.05</v>
      </c>
      <c r="R6" t="n">
        <v>86.3</v>
      </c>
      <c r="S6" t="n">
        <v>30.42</v>
      </c>
      <c r="T6" t="n">
        <v>27856.11</v>
      </c>
      <c r="U6" t="n">
        <v>0.35</v>
      </c>
      <c r="V6" t="n">
        <v>0.83</v>
      </c>
      <c r="W6" t="n">
        <v>0.18</v>
      </c>
      <c r="X6" t="n">
        <v>1.71</v>
      </c>
      <c r="Y6" t="n">
        <v>1</v>
      </c>
      <c r="Z6" t="n">
        <v>10</v>
      </c>
      <c r="AA6" t="n">
        <v>103.3704079011825</v>
      </c>
      <c r="AB6" t="n">
        <v>141.4359524708793</v>
      </c>
      <c r="AC6" t="n">
        <v>127.9375036737027</v>
      </c>
      <c r="AD6" t="n">
        <v>103370.4079011825</v>
      </c>
      <c r="AE6" t="n">
        <v>141435.9524708793</v>
      </c>
      <c r="AF6" t="n">
        <v>7.544384194688418e-06</v>
      </c>
      <c r="AG6" t="n">
        <v>0.6737500000000001</v>
      </c>
      <c r="AH6" t="n">
        <v>127937.5036737027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6.4438</v>
      </c>
      <c r="E7" t="n">
        <v>15.52</v>
      </c>
      <c r="F7" t="n">
        <v>10.17</v>
      </c>
      <c r="G7" t="n">
        <v>11.74</v>
      </c>
      <c r="H7" t="n">
        <v>0.16</v>
      </c>
      <c r="I7" t="n">
        <v>52</v>
      </c>
      <c r="J7" t="n">
        <v>255.12</v>
      </c>
      <c r="K7" t="n">
        <v>59.19</v>
      </c>
      <c r="L7" t="n">
        <v>2.25</v>
      </c>
      <c r="M7" t="n">
        <v>50</v>
      </c>
      <c r="N7" t="n">
        <v>63.67</v>
      </c>
      <c r="O7" t="n">
        <v>31698.72</v>
      </c>
      <c r="P7" t="n">
        <v>158.4</v>
      </c>
      <c r="Q7" t="n">
        <v>1325.98</v>
      </c>
      <c r="R7" t="n">
        <v>77.89</v>
      </c>
      <c r="S7" t="n">
        <v>30.42</v>
      </c>
      <c r="T7" t="n">
        <v>23689.65</v>
      </c>
      <c r="U7" t="n">
        <v>0.39</v>
      </c>
      <c r="V7" t="n">
        <v>0.85</v>
      </c>
      <c r="W7" t="n">
        <v>0.16</v>
      </c>
      <c r="X7" t="n">
        <v>1.45</v>
      </c>
      <c r="Y7" t="n">
        <v>1</v>
      </c>
      <c r="Z7" t="n">
        <v>10</v>
      </c>
      <c r="AA7" t="n">
        <v>96.50382670726377</v>
      </c>
      <c r="AB7" t="n">
        <v>132.0407931491819</v>
      </c>
      <c r="AC7" t="n">
        <v>119.4390051714763</v>
      </c>
      <c r="AD7" t="n">
        <v>96503.82670726377</v>
      </c>
      <c r="AE7" t="n">
        <v>132040.7931491819</v>
      </c>
      <c r="AF7" t="n">
        <v>7.860700602107403e-06</v>
      </c>
      <c r="AG7" t="n">
        <v>0.6466666666666666</v>
      </c>
      <c r="AH7" t="n">
        <v>119439.0051714763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6.6401</v>
      </c>
      <c r="E8" t="n">
        <v>15.06</v>
      </c>
      <c r="F8" t="n">
        <v>10.01</v>
      </c>
      <c r="G8" t="n">
        <v>13.05</v>
      </c>
      <c r="H8" t="n">
        <v>0.17</v>
      </c>
      <c r="I8" t="n">
        <v>46</v>
      </c>
      <c r="J8" t="n">
        <v>255.57</v>
      </c>
      <c r="K8" t="n">
        <v>59.19</v>
      </c>
      <c r="L8" t="n">
        <v>2.5</v>
      </c>
      <c r="M8" t="n">
        <v>44</v>
      </c>
      <c r="N8" t="n">
        <v>63.88</v>
      </c>
      <c r="O8" t="n">
        <v>31754.97</v>
      </c>
      <c r="P8" t="n">
        <v>154.66</v>
      </c>
      <c r="Q8" t="n">
        <v>1325.95</v>
      </c>
      <c r="R8" t="n">
        <v>72.59</v>
      </c>
      <c r="S8" t="n">
        <v>30.42</v>
      </c>
      <c r="T8" t="n">
        <v>21067.88</v>
      </c>
      <c r="U8" t="n">
        <v>0.42</v>
      </c>
      <c r="V8" t="n">
        <v>0.86</v>
      </c>
      <c r="W8" t="n">
        <v>0.15</v>
      </c>
      <c r="X8" t="n">
        <v>1.28</v>
      </c>
      <c r="Y8" t="n">
        <v>1</v>
      </c>
      <c r="Z8" t="n">
        <v>10</v>
      </c>
      <c r="AA8" t="n">
        <v>91.86758859498796</v>
      </c>
      <c r="AB8" t="n">
        <v>125.6972876275793</v>
      </c>
      <c r="AC8" t="n">
        <v>113.7009149136875</v>
      </c>
      <c r="AD8" t="n">
        <v>91867.58859498796</v>
      </c>
      <c r="AE8" t="n">
        <v>125697.2876275793</v>
      </c>
      <c r="AF8" t="n">
        <v>8.100164199393737e-06</v>
      </c>
      <c r="AG8" t="n">
        <v>0.6275000000000001</v>
      </c>
      <c r="AH8" t="n">
        <v>113700.9149136875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6.8191</v>
      </c>
      <c r="E9" t="n">
        <v>14.66</v>
      </c>
      <c r="F9" t="n">
        <v>9.859999999999999</v>
      </c>
      <c r="G9" t="n">
        <v>14.42</v>
      </c>
      <c r="H9" t="n">
        <v>0.19</v>
      </c>
      <c r="I9" t="n">
        <v>41</v>
      </c>
      <c r="J9" t="n">
        <v>256.03</v>
      </c>
      <c r="K9" t="n">
        <v>59.19</v>
      </c>
      <c r="L9" t="n">
        <v>2.75</v>
      </c>
      <c r="M9" t="n">
        <v>39</v>
      </c>
      <c r="N9" t="n">
        <v>64.09</v>
      </c>
      <c r="O9" t="n">
        <v>31811.29</v>
      </c>
      <c r="P9" t="n">
        <v>151.14</v>
      </c>
      <c r="Q9" t="n">
        <v>1326.16</v>
      </c>
      <c r="R9" t="n">
        <v>67.48999999999999</v>
      </c>
      <c r="S9" t="n">
        <v>30.42</v>
      </c>
      <c r="T9" t="n">
        <v>18545.96</v>
      </c>
      <c r="U9" t="n">
        <v>0.45</v>
      </c>
      <c r="V9" t="n">
        <v>0.88</v>
      </c>
      <c r="W9" t="n">
        <v>0.15</v>
      </c>
      <c r="X9" t="n">
        <v>1.13</v>
      </c>
      <c r="Y9" t="n">
        <v>1</v>
      </c>
      <c r="Z9" t="n">
        <v>10</v>
      </c>
      <c r="AA9" t="n">
        <v>87.82097111275506</v>
      </c>
      <c r="AB9" t="n">
        <v>120.1605270642273</v>
      </c>
      <c r="AC9" t="n">
        <v>108.6925750076078</v>
      </c>
      <c r="AD9" t="n">
        <v>87820.97111275505</v>
      </c>
      <c r="AE9" t="n">
        <v>120160.5270642273</v>
      </c>
      <c r="AF9" t="n">
        <v>8.31852377104047e-06</v>
      </c>
      <c r="AG9" t="n">
        <v>0.6108333333333333</v>
      </c>
      <c r="AH9" t="n">
        <v>108692.5750076078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6.9661</v>
      </c>
      <c r="E10" t="n">
        <v>14.36</v>
      </c>
      <c r="F10" t="n">
        <v>9.74</v>
      </c>
      <c r="G10" t="n">
        <v>15.8</v>
      </c>
      <c r="H10" t="n">
        <v>0.21</v>
      </c>
      <c r="I10" t="n">
        <v>37</v>
      </c>
      <c r="J10" t="n">
        <v>256.49</v>
      </c>
      <c r="K10" t="n">
        <v>59.19</v>
      </c>
      <c r="L10" t="n">
        <v>3</v>
      </c>
      <c r="M10" t="n">
        <v>35</v>
      </c>
      <c r="N10" t="n">
        <v>64.29000000000001</v>
      </c>
      <c r="O10" t="n">
        <v>31867.69</v>
      </c>
      <c r="P10" t="n">
        <v>148.33</v>
      </c>
      <c r="Q10" t="n">
        <v>1325.99</v>
      </c>
      <c r="R10" t="n">
        <v>63.85</v>
      </c>
      <c r="S10" t="n">
        <v>30.42</v>
      </c>
      <c r="T10" t="n">
        <v>16745.24</v>
      </c>
      <c r="U10" t="n">
        <v>0.48</v>
      </c>
      <c r="V10" t="n">
        <v>0.89</v>
      </c>
      <c r="W10" t="n">
        <v>0.14</v>
      </c>
      <c r="X10" t="n">
        <v>1.02</v>
      </c>
      <c r="Y10" t="n">
        <v>1</v>
      </c>
      <c r="Z10" t="n">
        <v>10</v>
      </c>
      <c r="AA10" t="n">
        <v>84.69526972972055</v>
      </c>
      <c r="AB10" t="n">
        <v>115.8838045357489</v>
      </c>
      <c r="AC10" t="n">
        <v>104.8240168748282</v>
      </c>
      <c r="AD10" t="n">
        <v>84695.26972972055</v>
      </c>
      <c r="AE10" t="n">
        <v>115883.8045357489</v>
      </c>
      <c r="AF10" t="n">
        <v>8.497846994683319e-06</v>
      </c>
      <c r="AG10" t="n">
        <v>0.5983333333333333</v>
      </c>
      <c r="AH10" t="n">
        <v>104824.0168748282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7.0792</v>
      </c>
      <c r="E11" t="n">
        <v>14.13</v>
      </c>
      <c r="F11" t="n">
        <v>9.66</v>
      </c>
      <c r="G11" t="n">
        <v>17.04</v>
      </c>
      <c r="H11" t="n">
        <v>0.23</v>
      </c>
      <c r="I11" t="n">
        <v>34</v>
      </c>
      <c r="J11" t="n">
        <v>256.95</v>
      </c>
      <c r="K11" t="n">
        <v>59.19</v>
      </c>
      <c r="L11" t="n">
        <v>3.25</v>
      </c>
      <c r="M11" t="n">
        <v>32</v>
      </c>
      <c r="N11" t="n">
        <v>64.5</v>
      </c>
      <c r="O11" t="n">
        <v>31924.29</v>
      </c>
      <c r="P11" t="n">
        <v>145.66</v>
      </c>
      <c r="Q11" t="n">
        <v>1325.96</v>
      </c>
      <c r="R11" t="n">
        <v>61.22</v>
      </c>
      <c r="S11" t="n">
        <v>30.42</v>
      </c>
      <c r="T11" t="n">
        <v>15443.27</v>
      </c>
      <c r="U11" t="n">
        <v>0.5</v>
      </c>
      <c r="V11" t="n">
        <v>0.9</v>
      </c>
      <c r="W11" t="n">
        <v>0.13</v>
      </c>
      <c r="X11" t="n">
        <v>0.9399999999999999</v>
      </c>
      <c r="Y11" t="n">
        <v>1</v>
      </c>
      <c r="Z11" t="n">
        <v>10</v>
      </c>
      <c r="AA11" t="n">
        <v>82.23472702711003</v>
      </c>
      <c r="AB11" t="n">
        <v>112.517181458556</v>
      </c>
      <c r="AC11" t="n">
        <v>101.7786995790364</v>
      </c>
      <c r="AD11" t="n">
        <v>82234.72702711003</v>
      </c>
      <c r="AE11" t="n">
        <v>112517.181458556</v>
      </c>
      <c r="AF11" t="n">
        <v>8.635816087159551e-06</v>
      </c>
      <c r="AG11" t="n">
        <v>0.58875</v>
      </c>
      <c r="AH11" t="n">
        <v>101778.6995790364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7.2107</v>
      </c>
      <c r="E12" t="n">
        <v>13.87</v>
      </c>
      <c r="F12" t="n">
        <v>9.550000000000001</v>
      </c>
      <c r="G12" t="n">
        <v>18.48</v>
      </c>
      <c r="H12" t="n">
        <v>0.24</v>
      </c>
      <c r="I12" t="n">
        <v>31</v>
      </c>
      <c r="J12" t="n">
        <v>257.41</v>
      </c>
      <c r="K12" t="n">
        <v>59.19</v>
      </c>
      <c r="L12" t="n">
        <v>3.5</v>
      </c>
      <c r="M12" t="n">
        <v>29</v>
      </c>
      <c r="N12" t="n">
        <v>64.70999999999999</v>
      </c>
      <c r="O12" t="n">
        <v>31980.84</v>
      </c>
      <c r="P12" t="n">
        <v>142.7</v>
      </c>
      <c r="Q12" t="n">
        <v>1325.9</v>
      </c>
      <c r="R12" t="n">
        <v>57.48</v>
      </c>
      <c r="S12" t="n">
        <v>30.42</v>
      </c>
      <c r="T12" t="n">
        <v>13591.18</v>
      </c>
      <c r="U12" t="n">
        <v>0.53</v>
      </c>
      <c r="V12" t="n">
        <v>0.91</v>
      </c>
      <c r="W12" t="n">
        <v>0.13</v>
      </c>
      <c r="X12" t="n">
        <v>0.83</v>
      </c>
      <c r="Y12" t="n">
        <v>1</v>
      </c>
      <c r="Z12" t="n">
        <v>10</v>
      </c>
      <c r="AA12" t="n">
        <v>79.47446907019352</v>
      </c>
      <c r="AB12" t="n">
        <v>108.7404747479181</v>
      </c>
      <c r="AC12" t="n">
        <v>98.36243645621933</v>
      </c>
      <c r="AD12" t="n">
        <v>79474.46907019352</v>
      </c>
      <c r="AE12" t="n">
        <v>108740.4747479181</v>
      </c>
      <c r="AF12" t="n">
        <v>8.796231079738018e-06</v>
      </c>
      <c r="AG12" t="n">
        <v>0.5779166666666666</v>
      </c>
      <c r="AH12" t="n">
        <v>98362.43645621932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7.3951</v>
      </c>
      <c r="E13" t="n">
        <v>13.52</v>
      </c>
      <c r="F13" t="n">
        <v>9.35</v>
      </c>
      <c r="G13" t="n">
        <v>20.03</v>
      </c>
      <c r="H13" t="n">
        <v>0.26</v>
      </c>
      <c r="I13" t="n">
        <v>28</v>
      </c>
      <c r="J13" t="n">
        <v>257.86</v>
      </c>
      <c r="K13" t="n">
        <v>59.19</v>
      </c>
      <c r="L13" t="n">
        <v>3.75</v>
      </c>
      <c r="M13" t="n">
        <v>26</v>
      </c>
      <c r="N13" t="n">
        <v>64.92</v>
      </c>
      <c r="O13" t="n">
        <v>32037.48</v>
      </c>
      <c r="P13" t="n">
        <v>138.27</v>
      </c>
      <c r="Q13" t="n">
        <v>1325.93</v>
      </c>
      <c r="R13" t="n">
        <v>50.64</v>
      </c>
      <c r="S13" t="n">
        <v>30.42</v>
      </c>
      <c r="T13" t="n">
        <v>10185.71</v>
      </c>
      <c r="U13" t="n">
        <v>0.6</v>
      </c>
      <c r="V13" t="n">
        <v>0.92</v>
      </c>
      <c r="W13" t="n">
        <v>0.12</v>
      </c>
      <c r="X13" t="n">
        <v>0.63</v>
      </c>
      <c r="Y13" t="n">
        <v>1</v>
      </c>
      <c r="Z13" t="n">
        <v>10</v>
      </c>
      <c r="AA13" t="n">
        <v>75.56131127567629</v>
      </c>
      <c r="AB13" t="n">
        <v>103.3863196171244</v>
      </c>
      <c r="AC13" t="n">
        <v>93.51927437650299</v>
      </c>
      <c r="AD13" t="n">
        <v>75561.31127567629</v>
      </c>
      <c r="AE13" t="n">
        <v>103386.3196171244</v>
      </c>
      <c r="AF13" t="n">
        <v>9.021178035110408e-06</v>
      </c>
      <c r="AG13" t="n">
        <v>0.5633333333333334</v>
      </c>
      <c r="AH13" t="n">
        <v>93519.27437650299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7.4034</v>
      </c>
      <c r="E14" t="n">
        <v>13.51</v>
      </c>
      <c r="F14" t="n">
        <v>9.43</v>
      </c>
      <c r="G14" t="n">
        <v>21.76</v>
      </c>
      <c r="H14" t="n">
        <v>0.28</v>
      </c>
      <c r="I14" t="n">
        <v>26</v>
      </c>
      <c r="J14" t="n">
        <v>258.32</v>
      </c>
      <c r="K14" t="n">
        <v>59.19</v>
      </c>
      <c r="L14" t="n">
        <v>4</v>
      </c>
      <c r="M14" t="n">
        <v>24</v>
      </c>
      <c r="N14" t="n">
        <v>65.13</v>
      </c>
      <c r="O14" t="n">
        <v>32094.19</v>
      </c>
      <c r="P14" t="n">
        <v>138.56</v>
      </c>
      <c r="Q14" t="n">
        <v>1325.79</v>
      </c>
      <c r="R14" t="n">
        <v>54.36</v>
      </c>
      <c r="S14" t="n">
        <v>30.42</v>
      </c>
      <c r="T14" t="n">
        <v>12055</v>
      </c>
      <c r="U14" t="n">
        <v>0.5600000000000001</v>
      </c>
      <c r="V14" t="n">
        <v>0.92</v>
      </c>
      <c r="W14" t="n">
        <v>0.11</v>
      </c>
      <c r="X14" t="n">
        <v>0.71</v>
      </c>
      <c r="Y14" t="n">
        <v>1</v>
      </c>
      <c r="Z14" t="n">
        <v>10</v>
      </c>
      <c r="AA14" t="n">
        <v>75.77746793670876</v>
      </c>
      <c r="AB14" t="n">
        <v>103.6820746969078</v>
      </c>
      <c r="AC14" t="n">
        <v>93.7868030065668</v>
      </c>
      <c r="AD14" t="n">
        <v>75777.46793670877</v>
      </c>
      <c r="AE14" t="n">
        <v>103682.0746969078</v>
      </c>
      <c r="AF14" t="n">
        <v>9.031303087873916e-06</v>
      </c>
      <c r="AG14" t="n">
        <v>0.5629166666666666</v>
      </c>
      <c r="AH14" t="n">
        <v>93786.8030065668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7.3952</v>
      </c>
      <c r="E15" t="n">
        <v>13.52</v>
      </c>
      <c r="F15" t="n">
        <v>9.49</v>
      </c>
      <c r="G15" t="n">
        <v>22.79</v>
      </c>
      <c r="H15" t="n">
        <v>0.29</v>
      </c>
      <c r="I15" t="n">
        <v>25</v>
      </c>
      <c r="J15" t="n">
        <v>258.78</v>
      </c>
      <c r="K15" t="n">
        <v>59.19</v>
      </c>
      <c r="L15" t="n">
        <v>4.25</v>
      </c>
      <c r="M15" t="n">
        <v>23</v>
      </c>
      <c r="N15" t="n">
        <v>65.34</v>
      </c>
      <c r="O15" t="n">
        <v>32150.98</v>
      </c>
      <c r="P15" t="n">
        <v>138.68</v>
      </c>
      <c r="Q15" t="n">
        <v>1325.8</v>
      </c>
      <c r="R15" t="n">
        <v>56.06</v>
      </c>
      <c r="S15" t="n">
        <v>30.42</v>
      </c>
      <c r="T15" t="n">
        <v>12911.66</v>
      </c>
      <c r="U15" t="n">
        <v>0.54</v>
      </c>
      <c r="V15" t="n">
        <v>0.91</v>
      </c>
      <c r="W15" t="n">
        <v>0.12</v>
      </c>
      <c r="X15" t="n">
        <v>0.77</v>
      </c>
      <c r="Y15" t="n">
        <v>1</v>
      </c>
      <c r="Z15" t="n">
        <v>10</v>
      </c>
      <c r="AA15" t="n">
        <v>76.04978888427371</v>
      </c>
      <c r="AB15" t="n">
        <v>104.0546762313183</v>
      </c>
      <c r="AC15" t="n">
        <v>94.12384397348282</v>
      </c>
      <c r="AD15" t="n">
        <v>76049.78888427372</v>
      </c>
      <c r="AE15" t="n">
        <v>104054.6762313183</v>
      </c>
      <c r="AF15" t="n">
        <v>9.02130002369792e-06</v>
      </c>
      <c r="AG15" t="n">
        <v>0.5633333333333334</v>
      </c>
      <c r="AH15" t="n">
        <v>94123.84397348281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7.5157</v>
      </c>
      <c r="E16" t="n">
        <v>13.31</v>
      </c>
      <c r="F16" t="n">
        <v>9.380000000000001</v>
      </c>
      <c r="G16" t="n">
        <v>24.46</v>
      </c>
      <c r="H16" t="n">
        <v>0.31</v>
      </c>
      <c r="I16" t="n">
        <v>23</v>
      </c>
      <c r="J16" t="n">
        <v>259.25</v>
      </c>
      <c r="K16" t="n">
        <v>59.19</v>
      </c>
      <c r="L16" t="n">
        <v>4.5</v>
      </c>
      <c r="M16" t="n">
        <v>21</v>
      </c>
      <c r="N16" t="n">
        <v>65.55</v>
      </c>
      <c r="O16" t="n">
        <v>32207.85</v>
      </c>
      <c r="P16" t="n">
        <v>135.16</v>
      </c>
      <c r="Q16" t="n">
        <v>1325.85</v>
      </c>
      <c r="R16" t="n">
        <v>52.07</v>
      </c>
      <c r="S16" t="n">
        <v>30.42</v>
      </c>
      <c r="T16" t="n">
        <v>10922.69</v>
      </c>
      <c r="U16" t="n">
        <v>0.58</v>
      </c>
      <c r="V16" t="n">
        <v>0.92</v>
      </c>
      <c r="W16" t="n">
        <v>0.12</v>
      </c>
      <c r="X16" t="n">
        <v>0.66</v>
      </c>
      <c r="Y16" t="n">
        <v>1</v>
      </c>
      <c r="Z16" t="n">
        <v>10</v>
      </c>
      <c r="AA16" t="n">
        <v>73.44296409542517</v>
      </c>
      <c r="AB16" t="n">
        <v>100.4879035502244</v>
      </c>
      <c r="AC16" t="n">
        <v>90.89747907107451</v>
      </c>
      <c r="AD16" t="n">
        <v>73442.96409542517</v>
      </c>
      <c r="AE16" t="n">
        <v>100487.9035502244</v>
      </c>
      <c r="AF16" t="n">
        <v>9.16829627165005e-06</v>
      </c>
      <c r="AG16" t="n">
        <v>0.5545833333333333</v>
      </c>
      <c r="AH16" t="n">
        <v>90897.47907107451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7.5664</v>
      </c>
      <c r="E17" t="n">
        <v>13.22</v>
      </c>
      <c r="F17" t="n">
        <v>9.34</v>
      </c>
      <c r="G17" t="n">
        <v>25.46</v>
      </c>
      <c r="H17" t="n">
        <v>0.33</v>
      </c>
      <c r="I17" t="n">
        <v>22</v>
      </c>
      <c r="J17" t="n">
        <v>259.71</v>
      </c>
      <c r="K17" t="n">
        <v>59.19</v>
      </c>
      <c r="L17" t="n">
        <v>4.75</v>
      </c>
      <c r="M17" t="n">
        <v>20</v>
      </c>
      <c r="N17" t="n">
        <v>65.76000000000001</v>
      </c>
      <c r="O17" t="n">
        <v>32264.79</v>
      </c>
      <c r="P17" t="n">
        <v>133.43</v>
      </c>
      <c r="Q17" t="n">
        <v>1325.83</v>
      </c>
      <c r="R17" t="n">
        <v>50.72</v>
      </c>
      <c r="S17" t="n">
        <v>30.42</v>
      </c>
      <c r="T17" t="n">
        <v>10256.37</v>
      </c>
      <c r="U17" t="n">
        <v>0.6</v>
      </c>
      <c r="V17" t="n">
        <v>0.93</v>
      </c>
      <c r="W17" t="n">
        <v>0.12</v>
      </c>
      <c r="X17" t="n">
        <v>0.62</v>
      </c>
      <c r="Y17" t="n">
        <v>1</v>
      </c>
      <c r="Z17" t="n">
        <v>10</v>
      </c>
      <c r="AA17" t="n">
        <v>72.30547437447761</v>
      </c>
      <c r="AB17" t="n">
        <v>98.93153993151995</v>
      </c>
      <c r="AC17" t="n">
        <v>89.48965261176865</v>
      </c>
      <c r="AD17" t="n">
        <v>72305.47437447761</v>
      </c>
      <c r="AE17" t="n">
        <v>98931.53993151995</v>
      </c>
      <c r="AF17" t="n">
        <v>9.230144485518706e-06</v>
      </c>
      <c r="AG17" t="n">
        <v>0.5508333333333334</v>
      </c>
      <c r="AH17" t="n">
        <v>89489.65261176864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7.6606</v>
      </c>
      <c r="E18" t="n">
        <v>13.05</v>
      </c>
      <c r="F18" t="n">
        <v>9.27</v>
      </c>
      <c r="G18" t="n">
        <v>27.81</v>
      </c>
      <c r="H18" t="n">
        <v>0.34</v>
      </c>
      <c r="I18" t="n">
        <v>20</v>
      </c>
      <c r="J18" t="n">
        <v>260.17</v>
      </c>
      <c r="K18" t="n">
        <v>59.19</v>
      </c>
      <c r="L18" t="n">
        <v>5</v>
      </c>
      <c r="M18" t="n">
        <v>18</v>
      </c>
      <c r="N18" t="n">
        <v>65.98</v>
      </c>
      <c r="O18" t="n">
        <v>32321.82</v>
      </c>
      <c r="P18" t="n">
        <v>131.06</v>
      </c>
      <c r="Q18" t="n">
        <v>1325.82</v>
      </c>
      <c r="R18" t="n">
        <v>48.59</v>
      </c>
      <c r="S18" t="n">
        <v>30.42</v>
      </c>
      <c r="T18" t="n">
        <v>9198.74</v>
      </c>
      <c r="U18" t="n">
        <v>0.63</v>
      </c>
      <c r="V18" t="n">
        <v>0.93</v>
      </c>
      <c r="W18" t="n">
        <v>0.11</v>
      </c>
      <c r="X18" t="n">
        <v>0.55</v>
      </c>
      <c r="Y18" t="n">
        <v>1</v>
      </c>
      <c r="Z18" t="n">
        <v>10</v>
      </c>
      <c r="AA18" t="n">
        <v>70.50673046497693</v>
      </c>
      <c r="AB18" t="n">
        <v>96.47041915956167</v>
      </c>
      <c r="AC18" t="n">
        <v>87.26341775208058</v>
      </c>
      <c r="AD18" t="n">
        <v>70506.73046497692</v>
      </c>
      <c r="AE18" t="n">
        <v>96470.41915956167</v>
      </c>
      <c r="AF18" t="n">
        <v>9.345057734955144e-06</v>
      </c>
      <c r="AG18" t="n">
        <v>0.5437500000000001</v>
      </c>
      <c r="AH18" t="n">
        <v>87263.41775208058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7.7122</v>
      </c>
      <c r="E19" t="n">
        <v>12.97</v>
      </c>
      <c r="F19" t="n">
        <v>9.23</v>
      </c>
      <c r="G19" t="n">
        <v>29.16</v>
      </c>
      <c r="H19" t="n">
        <v>0.36</v>
      </c>
      <c r="I19" t="n">
        <v>19</v>
      </c>
      <c r="J19" t="n">
        <v>260.63</v>
      </c>
      <c r="K19" t="n">
        <v>59.19</v>
      </c>
      <c r="L19" t="n">
        <v>5.25</v>
      </c>
      <c r="M19" t="n">
        <v>17</v>
      </c>
      <c r="N19" t="n">
        <v>66.19</v>
      </c>
      <c r="O19" t="n">
        <v>32378.93</v>
      </c>
      <c r="P19" t="n">
        <v>129.64</v>
      </c>
      <c r="Q19" t="n">
        <v>1325.93</v>
      </c>
      <c r="R19" t="n">
        <v>47.29</v>
      </c>
      <c r="S19" t="n">
        <v>30.42</v>
      </c>
      <c r="T19" t="n">
        <v>8556.110000000001</v>
      </c>
      <c r="U19" t="n">
        <v>0.64</v>
      </c>
      <c r="V19" t="n">
        <v>0.9399999999999999</v>
      </c>
      <c r="W19" t="n">
        <v>0.11</v>
      </c>
      <c r="X19" t="n">
        <v>0.51</v>
      </c>
      <c r="Y19" t="n">
        <v>1</v>
      </c>
      <c r="Z19" t="n">
        <v>10</v>
      </c>
      <c r="AA19" t="n">
        <v>69.50248650771489</v>
      </c>
      <c r="AB19" t="n">
        <v>95.09636827311984</v>
      </c>
      <c r="AC19" t="n">
        <v>86.0205043537478</v>
      </c>
      <c r="AD19" t="n">
        <v>69502.48650771489</v>
      </c>
      <c r="AE19" t="n">
        <v>95096.36827311984</v>
      </c>
      <c r="AF19" t="n">
        <v>9.40800384611141e-06</v>
      </c>
      <c r="AG19" t="n">
        <v>0.5404166666666667</v>
      </c>
      <c r="AH19" t="n">
        <v>86020.50435374779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7.7628</v>
      </c>
      <c r="E20" t="n">
        <v>12.88</v>
      </c>
      <c r="F20" t="n">
        <v>9.199999999999999</v>
      </c>
      <c r="G20" t="n">
        <v>30.66</v>
      </c>
      <c r="H20" t="n">
        <v>0.37</v>
      </c>
      <c r="I20" t="n">
        <v>18</v>
      </c>
      <c r="J20" t="n">
        <v>261.1</v>
      </c>
      <c r="K20" t="n">
        <v>59.19</v>
      </c>
      <c r="L20" t="n">
        <v>5.5</v>
      </c>
      <c r="M20" t="n">
        <v>16</v>
      </c>
      <c r="N20" t="n">
        <v>66.40000000000001</v>
      </c>
      <c r="O20" t="n">
        <v>32436.11</v>
      </c>
      <c r="P20" t="n">
        <v>127.59</v>
      </c>
      <c r="Q20" t="n">
        <v>1325.92</v>
      </c>
      <c r="R20" t="n">
        <v>46.01</v>
      </c>
      <c r="S20" t="n">
        <v>30.42</v>
      </c>
      <c r="T20" t="n">
        <v>7920.37</v>
      </c>
      <c r="U20" t="n">
        <v>0.66</v>
      </c>
      <c r="V20" t="n">
        <v>0.9399999999999999</v>
      </c>
      <c r="W20" t="n">
        <v>0.11</v>
      </c>
      <c r="X20" t="n">
        <v>0.48</v>
      </c>
      <c r="Y20" t="n">
        <v>1</v>
      </c>
      <c r="Z20" t="n">
        <v>10</v>
      </c>
      <c r="AA20" t="n">
        <v>68.34295883167094</v>
      </c>
      <c r="AB20" t="n">
        <v>93.50985135200658</v>
      </c>
      <c r="AC20" t="n">
        <v>84.58540238089461</v>
      </c>
      <c r="AD20" t="n">
        <v>68342.95883167094</v>
      </c>
      <c r="AE20" t="n">
        <v>93509.85135200658</v>
      </c>
      <c r="AF20" t="n">
        <v>9.469730071392555e-06</v>
      </c>
      <c r="AG20" t="n">
        <v>0.5366666666666667</v>
      </c>
      <c r="AH20" t="n">
        <v>84585.40238089461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7.8061</v>
      </c>
      <c r="E21" t="n">
        <v>12.81</v>
      </c>
      <c r="F21" t="n">
        <v>9.17</v>
      </c>
      <c r="G21" t="n">
        <v>32.38</v>
      </c>
      <c r="H21" t="n">
        <v>0.39</v>
      </c>
      <c r="I21" t="n">
        <v>17</v>
      </c>
      <c r="J21" t="n">
        <v>261.56</v>
      </c>
      <c r="K21" t="n">
        <v>59.19</v>
      </c>
      <c r="L21" t="n">
        <v>5.75</v>
      </c>
      <c r="M21" t="n">
        <v>15</v>
      </c>
      <c r="N21" t="n">
        <v>66.62</v>
      </c>
      <c r="O21" t="n">
        <v>32493.38</v>
      </c>
      <c r="P21" t="n">
        <v>126.04</v>
      </c>
      <c r="Q21" t="n">
        <v>1325.88</v>
      </c>
      <c r="R21" t="n">
        <v>45.39</v>
      </c>
      <c r="S21" t="n">
        <v>30.42</v>
      </c>
      <c r="T21" t="n">
        <v>7613.31</v>
      </c>
      <c r="U21" t="n">
        <v>0.67</v>
      </c>
      <c r="V21" t="n">
        <v>0.9399999999999999</v>
      </c>
      <c r="W21" t="n">
        <v>0.11</v>
      </c>
      <c r="X21" t="n">
        <v>0.45</v>
      </c>
      <c r="Y21" t="n">
        <v>1</v>
      </c>
      <c r="Z21" t="n">
        <v>10</v>
      </c>
      <c r="AA21" t="n">
        <v>67.41802201507731</v>
      </c>
      <c r="AB21" t="n">
        <v>92.24431199421137</v>
      </c>
      <c r="AC21" t="n">
        <v>83.4406443232113</v>
      </c>
      <c r="AD21" t="n">
        <v>67418.02201507731</v>
      </c>
      <c r="AE21" t="n">
        <v>92244.31199421137</v>
      </c>
      <c r="AF21" t="n">
        <v>9.522551129785311e-06</v>
      </c>
      <c r="AG21" t="n">
        <v>0.5337500000000001</v>
      </c>
      <c r="AH21" t="n">
        <v>83440.64432321131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7.8589</v>
      </c>
      <c r="E22" t="n">
        <v>12.72</v>
      </c>
      <c r="F22" t="n">
        <v>9.140000000000001</v>
      </c>
      <c r="G22" t="n">
        <v>34.26</v>
      </c>
      <c r="H22" t="n">
        <v>0.41</v>
      </c>
      <c r="I22" t="n">
        <v>16</v>
      </c>
      <c r="J22" t="n">
        <v>262.03</v>
      </c>
      <c r="K22" t="n">
        <v>59.19</v>
      </c>
      <c r="L22" t="n">
        <v>6</v>
      </c>
      <c r="M22" t="n">
        <v>14</v>
      </c>
      <c r="N22" t="n">
        <v>66.83</v>
      </c>
      <c r="O22" t="n">
        <v>32550.72</v>
      </c>
      <c r="P22" t="n">
        <v>123.92</v>
      </c>
      <c r="Q22" t="n">
        <v>1325.81</v>
      </c>
      <c r="R22" t="n">
        <v>44.27</v>
      </c>
      <c r="S22" t="n">
        <v>30.42</v>
      </c>
      <c r="T22" t="n">
        <v>7061.95</v>
      </c>
      <c r="U22" t="n">
        <v>0.6899999999999999</v>
      </c>
      <c r="V22" t="n">
        <v>0.95</v>
      </c>
      <c r="W22" t="n">
        <v>0.1</v>
      </c>
      <c r="X22" t="n">
        <v>0.42</v>
      </c>
      <c r="Y22" t="n">
        <v>1</v>
      </c>
      <c r="Z22" t="n">
        <v>10</v>
      </c>
      <c r="AA22" t="n">
        <v>66.24657438418517</v>
      </c>
      <c r="AB22" t="n">
        <v>90.64148566500349</v>
      </c>
      <c r="AC22" t="n">
        <v>81.99078948928165</v>
      </c>
      <c r="AD22" t="n">
        <v>66246.57438418517</v>
      </c>
      <c r="AE22" t="n">
        <v>90641.48566500349</v>
      </c>
      <c r="AF22" t="n">
        <v>9.586961103991722e-06</v>
      </c>
      <c r="AG22" t="n">
        <v>0.53</v>
      </c>
      <c r="AH22" t="n">
        <v>81990.78948928165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7.9024</v>
      </c>
      <c r="E23" t="n">
        <v>12.65</v>
      </c>
      <c r="F23" t="n">
        <v>9.119999999999999</v>
      </c>
      <c r="G23" t="n">
        <v>36.46</v>
      </c>
      <c r="H23" t="n">
        <v>0.42</v>
      </c>
      <c r="I23" t="n">
        <v>15</v>
      </c>
      <c r="J23" t="n">
        <v>262.49</v>
      </c>
      <c r="K23" t="n">
        <v>59.19</v>
      </c>
      <c r="L23" t="n">
        <v>6.25</v>
      </c>
      <c r="M23" t="n">
        <v>13</v>
      </c>
      <c r="N23" t="n">
        <v>67.05</v>
      </c>
      <c r="O23" t="n">
        <v>32608.15</v>
      </c>
      <c r="P23" t="n">
        <v>121.56</v>
      </c>
      <c r="Q23" t="n">
        <v>1325.95</v>
      </c>
      <c r="R23" t="n">
        <v>43.37</v>
      </c>
      <c r="S23" t="n">
        <v>30.42</v>
      </c>
      <c r="T23" t="n">
        <v>6617.16</v>
      </c>
      <c r="U23" t="n">
        <v>0.7</v>
      </c>
      <c r="V23" t="n">
        <v>0.95</v>
      </c>
      <c r="W23" t="n">
        <v>0.11</v>
      </c>
      <c r="X23" t="n">
        <v>0.4</v>
      </c>
      <c r="Y23" t="n">
        <v>1</v>
      </c>
      <c r="Z23" t="n">
        <v>10</v>
      </c>
      <c r="AA23" t="n">
        <v>65.11800813311443</v>
      </c>
      <c r="AB23" t="n">
        <v>89.09733153146021</v>
      </c>
      <c r="AC23" t="n">
        <v>80.5940072590093</v>
      </c>
      <c r="AD23" t="n">
        <v>65118.00813311442</v>
      </c>
      <c r="AE23" t="n">
        <v>89097.33153146021</v>
      </c>
      <c r="AF23" t="n">
        <v>9.640026139559503e-06</v>
      </c>
      <c r="AG23" t="n">
        <v>0.5270833333333333</v>
      </c>
      <c r="AH23" t="n">
        <v>80594.0072590093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7.9309</v>
      </c>
      <c r="E24" t="n">
        <v>12.61</v>
      </c>
      <c r="F24" t="n">
        <v>9.07</v>
      </c>
      <c r="G24" t="n">
        <v>36.28</v>
      </c>
      <c r="H24" t="n">
        <v>0.44</v>
      </c>
      <c r="I24" t="n">
        <v>15</v>
      </c>
      <c r="J24" t="n">
        <v>262.96</v>
      </c>
      <c r="K24" t="n">
        <v>59.19</v>
      </c>
      <c r="L24" t="n">
        <v>6.5</v>
      </c>
      <c r="M24" t="n">
        <v>13</v>
      </c>
      <c r="N24" t="n">
        <v>67.26000000000001</v>
      </c>
      <c r="O24" t="n">
        <v>32665.66</v>
      </c>
      <c r="P24" t="n">
        <v>118.92</v>
      </c>
      <c r="Q24" t="n">
        <v>1325.87</v>
      </c>
      <c r="R24" t="n">
        <v>41.73</v>
      </c>
      <c r="S24" t="n">
        <v>30.42</v>
      </c>
      <c r="T24" t="n">
        <v>5797.21</v>
      </c>
      <c r="U24" t="n">
        <v>0.73</v>
      </c>
      <c r="V24" t="n">
        <v>0.95</v>
      </c>
      <c r="W24" t="n">
        <v>0.11</v>
      </c>
      <c r="X24" t="n">
        <v>0.35</v>
      </c>
      <c r="Y24" t="n">
        <v>1</v>
      </c>
      <c r="Z24" t="n">
        <v>10</v>
      </c>
      <c r="AA24" t="n">
        <v>63.96665862863236</v>
      </c>
      <c r="AB24" t="n">
        <v>87.52200434547333</v>
      </c>
      <c r="AC24" t="n">
        <v>79.16902708866695</v>
      </c>
      <c r="AD24" t="n">
        <v>63966.65862863236</v>
      </c>
      <c r="AE24" t="n">
        <v>87522.00434547334</v>
      </c>
      <c r="AF24" t="n">
        <v>9.674792887000465e-06</v>
      </c>
      <c r="AG24" t="n">
        <v>0.5254166666666666</v>
      </c>
      <c r="AH24" t="n">
        <v>79169.02708866695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7.9725</v>
      </c>
      <c r="E25" t="n">
        <v>12.54</v>
      </c>
      <c r="F25" t="n">
        <v>9.050000000000001</v>
      </c>
      <c r="G25" t="n">
        <v>38.8</v>
      </c>
      <c r="H25" t="n">
        <v>0.46</v>
      </c>
      <c r="I25" t="n">
        <v>14</v>
      </c>
      <c r="J25" t="n">
        <v>263.42</v>
      </c>
      <c r="K25" t="n">
        <v>59.19</v>
      </c>
      <c r="L25" t="n">
        <v>6.75</v>
      </c>
      <c r="M25" t="n">
        <v>12</v>
      </c>
      <c r="N25" t="n">
        <v>67.48</v>
      </c>
      <c r="O25" t="n">
        <v>32723.25</v>
      </c>
      <c r="P25" t="n">
        <v>118.05</v>
      </c>
      <c r="Q25" t="n">
        <v>1325.87</v>
      </c>
      <c r="R25" t="n">
        <v>41.64</v>
      </c>
      <c r="S25" t="n">
        <v>30.42</v>
      </c>
      <c r="T25" t="n">
        <v>5756.2</v>
      </c>
      <c r="U25" t="n">
        <v>0.73</v>
      </c>
      <c r="V25" t="n">
        <v>0.95</v>
      </c>
      <c r="W25" t="n">
        <v>0.1</v>
      </c>
      <c r="X25" t="n">
        <v>0.33</v>
      </c>
      <c r="Y25" t="n">
        <v>1</v>
      </c>
      <c r="Z25" t="n">
        <v>10</v>
      </c>
      <c r="AA25" t="n">
        <v>63.32574312940474</v>
      </c>
      <c r="AB25" t="n">
        <v>86.64507548423431</v>
      </c>
      <c r="AC25" t="n">
        <v>78.37579108716687</v>
      </c>
      <c r="AD25" t="n">
        <v>63325.74312940474</v>
      </c>
      <c r="AE25" t="n">
        <v>86645.07548423432</v>
      </c>
      <c r="AF25" t="n">
        <v>9.725540139405516e-06</v>
      </c>
      <c r="AG25" t="n">
        <v>0.5225</v>
      </c>
      <c r="AH25" t="n">
        <v>78375.79108716687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7.9968</v>
      </c>
      <c r="E26" t="n">
        <v>12.5</v>
      </c>
      <c r="F26" t="n">
        <v>9.06</v>
      </c>
      <c r="G26" t="n">
        <v>41.84</v>
      </c>
      <c r="H26" t="n">
        <v>0.47</v>
      </c>
      <c r="I26" t="n">
        <v>13</v>
      </c>
      <c r="J26" t="n">
        <v>263.89</v>
      </c>
      <c r="K26" t="n">
        <v>59.19</v>
      </c>
      <c r="L26" t="n">
        <v>7</v>
      </c>
      <c r="M26" t="n">
        <v>11</v>
      </c>
      <c r="N26" t="n">
        <v>67.7</v>
      </c>
      <c r="O26" t="n">
        <v>32780.92</v>
      </c>
      <c r="P26" t="n">
        <v>116.4</v>
      </c>
      <c r="Q26" t="n">
        <v>1325.94</v>
      </c>
      <c r="R26" t="n">
        <v>41.79</v>
      </c>
      <c r="S26" t="n">
        <v>30.42</v>
      </c>
      <c r="T26" t="n">
        <v>5834.15</v>
      </c>
      <c r="U26" t="n">
        <v>0.73</v>
      </c>
      <c r="V26" t="n">
        <v>0.95</v>
      </c>
      <c r="W26" t="n">
        <v>0.1</v>
      </c>
      <c r="X26" t="n">
        <v>0.34</v>
      </c>
      <c r="Y26" t="n">
        <v>1</v>
      </c>
      <c r="Z26" t="n">
        <v>10</v>
      </c>
      <c r="AA26" t="n">
        <v>62.66022326462861</v>
      </c>
      <c r="AB26" t="n">
        <v>85.73448184458378</v>
      </c>
      <c r="AC26" t="n">
        <v>77.55210322645812</v>
      </c>
      <c r="AD26" t="n">
        <v>62660.22326462861</v>
      </c>
      <c r="AE26" t="n">
        <v>85734.48184458379</v>
      </c>
      <c r="AF26" t="n">
        <v>9.755183366170967e-06</v>
      </c>
      <c r="AG26" t="n">
        <v>0.5208333333333334</v>
      </c>
      <c r="AH26" t="n">
        <v>77552.10322645812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7.994</v>
      </c>
      <c r="E27" t="n">
        <v>12.51</v>
      </c>
      <c r="F27" t="n">
        <v>9.07</v>
      </c>
      <c r="G27" t="n">
        <v>41.86</v>
      </c>
      <c r="H27" t="n">
        <v>0.49</v>
      </c>
      <c r="I27" t="n">
        <v>13</v>
      </c>
      <c r="J27" t="n">
        <v>264.36</v>
      </c>
      <c r="K27" t="n">
        <v>59.19</v>
      </c>
      <c r="L27" t="n">
        <v>7.25</v>
      </c>
      <c r="M27" t="n">
        <v>11</v>
      </c>
      <c r="N27" t="n">
        <v>67.92</v>
      </c>
      <c r="O27" t="n">
        <v>32838.68</v>
      </c>
      <c r="P27" t="n">
        <v>115.81</v>
      </c>
      <c r="Q27" t="n">
        <v>1325.79</v>
      </c>
      <c r="R27" t="n">
        <v>42.02</v>
      </c>
      <c r="S27" t="n">
        <v>30.42</v>
      </c>
      <c r="T27" t="n">
        <v>5947.51</v>
      </c>
      <c r="U27" t="n">
        <v>0.72</v>
      </c>
      <c r="V27" t="n">
        <v>0.95</v>
      </c>
      <c r="W27" t="n">
        <v>0.1</v>
      </c>
      <c r="X27" t="n">
        <v>0.35</v>
      </c>
      <c r="Y27" t="n">
        <v>1</v>
      </c>
      <c r="Z27" t="n">
        <v>10</v>
      </c>
      <c r="AA27" t="n">
        <v>62.52906614521203</v>
      </c>
      <c r="AB27" t="n">
        <v>85.55502688755438</v>
      </c>
      <c r="AC27" t="n">
        <v>77.38977519866091</v>
      </c>
      <c r="AD27" t="n">
        <v>62529.06614521203</v>
      </c>
      <c r="AE27" t="n">
        <v>85555.02688755437</v>
      </c>
      <c r="AF27" t="n">
        <v>9.751767685720627e-06</v>
      </c>
      <c r="AG27" t="n">
        <v>0.52125</v>
      </c>
      <c r="AH27" t="n">
        <v>77389.77519866091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8.0479</v>
      </c>
      <c r="E28" t="n">
        <v>12.43</v>
      </c>
      <c r="F28" t="n">
        <v>9.029999999999999</v>
      </c>
      <c r="G28" t="n">
        <v>45.17</v>
      </c>
      <c r="H28" t="n">
        <v>0.5</v>
      </c>
      <c r="I28" t="n">
        <v>12</v>
      </c>
      <c r="J28" t="n">
        <v>264.83</v>
      </c>
      <c r="K28" t="n">
        <v>59.19</v>
      </c>
      <c r="L28" t="n">
        <v>7.5</v>
      </c>
      <c r="M28" t="n">
        <v>9</v>
      </c>
      <c r="N28" t="n">
        <v>68.14</v>
      </c>
      <c r="O28" t="n">
        <v>32896.51</v>
      </c>
      <c r="P28" t="n">
        <v>112.7</v>
      </c>
      <c r="Q28" t="n">
        <v>1325.84</v>
      </c>
      <c r="R28" t="n">
        <v>40.85</v>
      </c>
      <c r="S28" t="n">
        <v>30.42</v>
      </c>
      <c r="T28" t="n">
        <v>5370.55</v>
      </c>
      <c r="U28" t="n">
        <v>0.74</v>
      </c>
      <c r="V28" t="n">
        <v>0.96</v>
      </c>
      <c r="W28" t="n">
        <v>0.1</v>
      </c>
      <c r="X28" t="n">
        <v>0.31</v>
      </c>
      <c r="Y28" t="n">
        <v>1</v>
      </c>
      <c r="Z28" t="n">
        <v>10</v>
      </c>
      <c r="AA28" t="n">
        <v>61.09107973674958</v>
      </c>
      <c r="AB28" t="n">
        <v>83.58751044401404</v>
      </c>
      <c r="AC28" t="n">
        <v>75.61003576306477</v>
      </c>
      <c r="AD28" t="n">
        <v>61091.07973674958</v>
      </c>
      <c r="AE28" t="n">
        <v>83587.51044401404</v>
      </c>
      <c r="AF28" t="n">
        <v>9.817519534389672e-06</v>
      </c>
      <c r="AG28" t="n">
        <v>0.5179166666666667</v>
      </c>
      <c r="AH28" t="n">
        <v>75610.03576306478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8.043100000000001</v>
      </c>
      <c r="E29" t="n">
        <v>12.43</v>
      </c>
      <c r="F29" t="n">
        <v>9.039999999999999</v>
      </c>
      <c r="G29" t="n">
        <v>45.21</v>
      </c>
      <c r="H29" t="n">
        <v>0.52</v>
      </c>
      <c r="I29" t="n">
        <v>12</v>
      </c>
      <c r="J29" t="n">
        <v>265.3</v>
      </c>
      <c r="K29" t="n">
        <v>59.19</v>
      </c>
      <c r="L29" t="n">
        <v>7.75</v>
      </c>
      <c r="M29" t="n">
        <v>5</v>
      </c>
      <c r="N29" t="n">
        <v>68.36</v>
      </c>
      <c r="O29" t="n">
        <v>32954.43</v>
      </c>
      <c r="P29" t="n">
        <v>112.41</v>
      </c>
      <c r="Q29" t="n">
        <v>1325.85</v>
      </c>
      <c r="R29" t="n">
        <v>40.89</v>
      </c>
      <c r="S29" t="n">
        <v>30.42</v>
      </c>
      <c r="T29" t="n">
        <v>5389.03</v>
      </c>
      <c r="U29" t="n">
        <v>0.74</v>
      </c>
      <c r="V29" t="n">
        <v>0.96</v>
      </c>
      <c r="W29" t="n">
        <v>0.11</v>
      </c>
      <c r="X29" t="n">
        <v>0.32</v>
      </c>
      <c r="Y29" t="n">
        <v>1</v>
      </c>
      <c r="Z29" t="n">
        <v>10</v>
      </c>
      <c r="AA29" t="n">
        <v>61.05998979411859</v>
      </c>
      <c r="AB29" t="n">
        <v>83.54497181291485</v>
      </c>
      <c r="AC29" t="n">
        <v>75.57155695921436</v>
      </c>
      <c r="AD29" t="n">
        <v>61059.98979411858</v>
      </c>
      <c r="AE29" t="n">
        <v>83544.97181291485</v>
      </c>
      <c r="AF29" t="n">
        <v>9.811664082189089e-06</v>
      </c>
      <c r="AG29" t="n">
        <v>0.5179166666666667</v>
      </c>
      <c r="AH29" t="n">
        <v>75571.55695921436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8.038</v>
      </c>
      <c r="E30" t="n">
        <v>12.44</v>
      </c>
      <c r="F30" t="n">
        <v>9.050000000000001</v>
      </c>
      <c r="G30" t="n">
        <v>45.25</v>
      </c>
      <c r="H30" t="n">
        <v>0.54</v>
      </c>
      <c r="I30" t="n">
        <v>12</v>
      </c>
      <c r="J30" t="n">
        <v>265.77</v>
      </c>
      <c r="K30" t="n">
        <v>59.19</v>
      </c>
      <c r="L30" t="n">
        <v>8</v>
      </c>
      <c r="M30" t="n">
        <v>1</v>
      </c>
      <c r="N30" t="n">
        <v>68.58</v>
      </c>
      <c r="O30" t="n">
        <v>33012.44</v>
      </c>
      <c r="P30" t="n">
        <v>111.98</v>
      </c>
      <c r="Q30" t="n">
        <v>1325.85</v>
      </c>
      <c r="R30" t="n">
        <v>40.97</v>
      </c>
      <c r="S30" t="n">
        <v>30.42</v>
      </c>
      <c r="T30" t="n">
        <v>5431.99</v>
      </c>
      <c r="U30" t="n">
        <v>0.74</v>
      </c>
      <c r="V30" t="n">
        <v>0.96</v>
      </c>
      <c r="W30" t="n">
        <v>0.11</v>
      </c>
      <c r="X30" t="n">
        <v>0.33</v>
      </c>
      <c r="Y30" t="n">
        <v>1</v>
      </c>
      <c r="Z30" t="n">
        <v>10</v>
      </c>
      <c r="AA30" t="n">
        <v>60.99287844854813</v>
      </c>
      <c r="AB30" t="n">
        <v>83.4531471091618</v>
      </c>
      <c r="AC30" t="n">
        <v>75.48849587631067</v>
      </c>
      <c r="AD30" t="n">
        <v>60992.87844854813</v>
      </c>
      <c r="AE30" t="n">
        <v>83453.1471091618</v>
      </c>
      <c r="AF30" t="n">
        <v>9.805442664225967e-06</v>
      </c>
      <c r="AG30" t="n">
        <v>0.5183333333333333</v>
      </c>
      <c r="AH30" t="n">
        <v>75488.49587631067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8.037000000000001</v>
      </c>
      <c r="E31" t="n">
        <v>12.44</v>
      </c>
      <c r="F31" t="n">
        <v>9.050000000000001</v>
      </c>
      <c r="G31" t="n">
        <v>45.25</v>
      </c>
      <c r="H31" t="n">
        <v>0.55</v>
      </c>
      <c r="I31" t="n">
        <v>12</v>
      </c>
      <c r="J31" t="n">
        <v>266.24</v>
      </c>
      <c r="K31" t="n">
        <v>59.19</v>
      </c>
      <c r="L31" t="n">
        <v>8.25</v>
      </c>
      <c r="M31" t="n">
        <v>0</v>
      </c>
      <c r="N31" t="n">
        <v>68.8</v>
      </c>
      <c r="O31" t="n">
        <v>33070.52</v>
      </c>
      <c r="P31" t="n">
        <v>112.24</v>
      </c>
      <c r="Q31" t="n">
        <v>1325.89</v>
      </c>
      <c r="R31" t="n">
        <v>40.98</v>
      </c>
      <c r="S31" t="n">
        <v>30.42</v>
      </c>
      <c r="T31" t="n">
        <v>5432.62</v>
      </c>
      <c r="U31" t="n">
        <v>0.74</v>
      </c>
      <c r="V31" t="n">
        <v>0.96</v>
      </c>
      <c r="W31" t="n">
        <v>0.11</v>
      </c>
      <c r="X31" t="n">
        <v>0.33</v>
      </c>
      <c r="Y31" t="n">
        <v>1</v>
      </c>
      <c r="Z31" t="n">
        <v>10</v>
      </c>
      <c r="AA31" t="n">
        <v>61.07794444450605</v>
      </c>
      <c r="AB31" t="n">
        <v>83.56953815767824</v>
      </c>
      <c r="AC31" t="n">
        <v>75.5937787265126</v>
      </c>
      <c r="AD31" t="n">
        <v>61077.94444450605</v>
      </c>
      <c r="AE31" t="n">
        <v>83569.53815767824</v>
      </c>
      <c r="AF31" t="n">
        <v>9.804222778350847e-06</v>
      </c>
      <c r="AG31" t="n">
        <v>0.5183333333333333</v>
      </c>
      <c r="AH31" t="n">
        <v>75593.7787265126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6.0172</v>
      </c>
      <c r="E2" t="n">
        <v>16.62</v>
      </c>
      <c r="F2" t="n">
        <v>11.47</v>
      </c>
      <c r="G2" t="n">
        <v>7.32</v>
      </c>
      <c r="H2" t="n">
        <v>0.12</v>
      </c>
      <c r="I2" t="n">
        <v>94</v>
      </c>
      <c r="J2" t="n">
        <v>150.44</v>
      </c>
      <c r="K2" t="n">
        <v>49.1</v>
      </c>
      <c r="L2" t="n">
        <v>1</v>
      </c>
      <c r="M2" t="n">
        <v>92</v>
      </c>
      <c r="N2" t="n">
        <v>25.34</v>
      </c>
      <c r="O2" t="n">
        <v>18787.76</v>
      </c>
      <c r="P2" t="n">
        <v>128.89</v>
      </c>
      <c r="Q2" t="n">
        <v>1326</v>
      </c>
      <c r="R2" t="n">
        <v>120.4</v>
      </c>
      <c r="S2" t="n">
        <v>30.42</v>
      </c>
      <c r="T2" t="n">
        <v>44735.27</v>
      </c>
      <c r="U2" t="n">
        <v>0.25</v>
      </c>
      <c r="V2" t="n">
        <v>0.75</v>
      </c>
      <c r="W2" t="n">
        <v>0.23</v>
      </c>
      <c r="X2" t="n">
        <v>2.75</v>
      </c>
      <c r="Y2" t="n">
        <v>1</v>
      </c>
      <c r="Z2" t="n">
        <v>10</v>
      </c>
      <c r="AA2" t="n">
        <v>88.15154779208326</v>
      </c>
      <c r="AB2" t="n">
        <v>120.6128366608978</v>
      </c>
      <c r="AC2" t="n">
        <v>109.1017168111926</v>
      </c>
      <c r="AD2" t="n">
        <v>88151.54779208326</v>
      </c>
      <c r="AE2" t="n">
        <v>120612.8366608978</v>
      </c>
      <c r="AF2" t="n">
        <v>9.163703789881296e-06</v>
      </c>
      <c r="AG2" t="n">
        <v>0.6925</v>
      </c>
      <c r="AH2" t="n">
        <v>109101.7168111926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6.6301</v>
      </c>
      <c r="E3" t="n">
        <v>15.08</v>
      </c>
      <c r="F3" t="n">
        <v>10.7</v>
      </c>
      <c r="G3" t="n">
        <v>9.300000000000001</v>
      </c>
      <c r="H3" t="n">
        <v>0.15</v>
      </c>
      <c r="I3" t="n">
        <v>69</v>
      </c>
      <c r="J3" t="n">
        <v>150.78</v>
      </c>
      <c r="K3" t="n">
        <v>49.1</v>
      </c>
      <c r="L3" t="n">
        <v>1.25</v>
      </c>
      <c r="M3" t="n">
        <v>67</v>
      </c>
      <c r="N3" t="n">
        <v>25.44</v>
      </c>
      <c r="O3" t="n">
        <v>18830.65</v>
      </c>
      <c r="P3" t="n">
        <v>117.78</v>
      </c>
      <c r="Q3" t="n">
        <v>1326.18</v>
      </c>
      <c r="R3" t="n">
        <v>95.11</v>
      </c>
      <c r="S3" t="n">
        <v>30.42</v>
      </c>
      <c r="T3" t="n">
        <v>32215.85</v>
      </c>
      <c r="U3" t="n">
        <v>0.32</v>
      </c>
      <c r="V3" t="n">
        <v>0.8100000000000001</v>
      </c>
      <c r="W3" t="n">
        <v>0.19</v>
      </c>
      <c r="X3" t="n">
        <v>1.98</v>
      </c>
      <c r="Y3" t="n">
        <v>1</v>
      </c>
      <c r="Z3" t="n">
        <v>10</v>
      </c>
      <c r="AA3" t="n">
        <v>74.30144235784842</v>
      </c>
      <c r="AB3" t="n">
        <v>101.6625113822593</v>
      </c>
      <c r="AC3" t="n">
        <v>91.9599839801928</v>
      </c>
      <c r="AD3" t="n">
        <v>74301.44235784841</v>
      </c>
      <c r="AE3" t="n">
        <v>101662.5113822593</v>
      </c>
      <c r="AF3" t="n">
        <v>1.009710039508276e-05</v>
      </c>
      <c r="AG3" t="n">
        <v>0.6283333333333333</v>
      </c>
      <c r="AH3" t="n">
        <v>91959.9839801928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7.0184</v>
      </c>
      <c r="E4" t="n">
        <v>14.25</v>
      </c>
      <c r="F4" t="n">
        <v>10.29</v>
      </c>
      <c r="G4" t="n">
        <v>11.23</v>
      </c>
      <c r="H4" t="n">
        <v>0.18</v>
      </c>
      <c r="I4" t="n">
        <v>55</v>
      </c>
      <c r="J4" t="n">
        <v>151.13</v>
      </c>
      <c r="K4" t="n">
        <v>49.1</v>
      </c>
      <c r="L4" t="n">
        <v>1.5</v>
      </c>
      <c r="M4" t="n">
        <v>53</v>
      </c>
      <c r="N4" t="n">
        <v>25.54</v>
      </c>
      <c r="O4" t="n">
        <v>18873.58</v>
      </c>
      <c r="P4" t="n">
        <v>111.1</v>
      </c>
      <c r="Q4" t="n">
        <v>1326.05</v>
      </c>
      <c r="R4" t="n">
        <v>82.09999999999999</v>
      </c>
      <c r="S4" t="n">
        <v>30.42</v>
      </c>
      <c r="T4" t="n">
        <v>25778.13</v>
      </c>
      <c r="U4" t="n">
        <v>0.37</v>
      </c>
      <c r="V4" t="n">
        <v>0.84</v>
      </c>
      <c r="W4" t="n">
        <v>0.16</v>
      </c>
      <c r="X4" t="n">
        <v>1.57</v>
      </c>
      <c r="Y4" t="n">
        <v>1</v>
      </c>
      <c r="Z4" t="n">
        <v>10</v>
      </c>
      <c r="AA4" t="n">
        <v>67.07141773744677</v>
      </c>
      <c r="AB4" t="n">
        <v>91.77007273045594</v>
      </c>
      <c r="AC4" t="n">
        <v>83.01166578918958</v>
      </c>
      <c r="AD4" t="n">
        <v>67071.41773744677</v>
      </c>
      <c r="AE4" t="n">
        <v>91770.07273045594</v>
      </c>
      <c r="AF4" t="n">
        <v>1.06884495577516e-05</v>
      </c>
      <c r="AG4" t="n">
        <v>0.59375</v>
      </c>
      <c r="AH4" t="n">
        <v>83011.66578918957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7.3318</v>
      </c>
      <c r="E5" t="n">
        <v>13.64</v>
      </c>
      <c r="F5" t="n">
        <v>9.99</v>
      </c>
      <c r="G5" t="n">
        <v>13.32</v>
      </c>
      <c r="H5" t="n">
        <v>0.2</v>
      </c>
      <c r="I5" t="n">
        <v>45</v>
      </c>
      <c r="J5" t="n">
        <v>151.48</v>
      </c>
      <c r="K5" t="n">
        <v>49.1</v>
      </c>
      <c r="L5" t="n">
        <v>1.75</v>
      </c>
      <c r="M5" t="n">
        <v>43</v>
      </c>
      <c r="N5" t="n">
        <v>25.64</v>
      </c>
      <c r="O5" t="n">
        <v>18916.54</v>
      </c>
      <c r="P5" t="n">
        <v>105.38</v>
      </c>
      <c r="Q5" t="n">
        <v>1325.95</v>
      </c>
      <c r="R5" t="n">
        <v>71.95999999999999</v>
      </c>
      <c r="S5" t="n">
        <v>30.42</v>
      </c>
      <c r="T5" t="n">
        <v>20760.28</v>
      </c>
      <c r="U5" t="n">
        <v>0.42</v>
      </c>
      <c r="V5" t="n">
        <v>0.87</v>
      </c>
      <c r="W5" t="n">
        <v>0.15</v>
      </c>
      <c r="X5" t="n">
        <v>1.27</v>
      </c>
      <c r="Y5" t="n">
        <v>1</v>
      </c>
      <c r="Z5" t="n">
        <v>10</v>
      </c>
      <c r="AA5" t="n">
        <v>61.7478346955069</v>
      </c>
      <c r="AB5" t="n">
        <v>84.48611155256926</v>
      </c>
      <c r="AC5" t="n">
        <v>76.42287564301434</v>
      </c>
      <c r="AD5" t="n">
        <v>61747.8346955069</v>
      </c>
      <c r="AE5" t="n">
        <v>84486.11155256926</v>
      </c>
      <c r="AF5" t="n">
        <v>1.116573214230069e-05</v>
      </c>
      <c r="AG5" t="n">
        <v>0.5683333333333334</v>
      </c>
      <c r="AH5" t="n">
        <v>76422.87564301434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7.6089</v>
      </c>
      <c r="E6" t="n">
        <v>13.14</v>
      </c>
      <c r="F6" t="n">
        <v>9.74</v>
      </c>
      <c r="G6" t="n">
        <v>15.79</v>
      </c>
      <c r="H6" t="n">
        <v>0.23</v>
      </c>
      <c r="I6" t="n">
        <v>37</v>
      </c>
      <c r="J6" t="n">
        <v>151.83</v>
      </c>
      <c r="K6" t="n">
        <v>49.1</v>
      </c>
      <c r="L6" t="n">
        <v>2</v>
      </c>
      <c r="M6" t="n">
        <v>35</v>
      </c>
      <c r="N6" t="n">
        <v>25.73</v>
      </c>
      <c r="O6" t="n">
        <v>18959.54</v>
      </c>
      <c r="P6" t="n">
        <v>100.32</v>
      </c>
      <c r="Q6" t="n">
        <v>1325.86</v>
      </c>
      <c r="R6" t="n">
        <v>63.69</v>
      </c>
      <c r="S6" t="n">
        <v>30.42</v>
      </c>
      <c r="T6" t="n">
        <v>16666.24</v>
      </c>
      <c r="U6" t="n">
        <v>0.48</v>
      </c>
      <c r="V6" t="n">
        <v>0.89</v>
      </c>
      <c r="W6" t="n">
        <v>0.14</v>
      </c>
      <c r="X6" t="n">
        <v>1.01</v>
      </c>
      <c r="Y6" t="n">
        <v>1</v>
      </c>
      <c r="Z6" t="n">
        <v>10</v>
      </c>
      <c r="AA6" t="n">
        <v>57.43448859596969</v>
      </c>
      <c r="AB6" t="n">
        <v>78.58440112778555</v>
      </c>
      <c r="AC6" t="n">
        <v>71.08441617806753</v>
      </c>
      <c r="AD6" t="n">
        <v>57434.48859596969</v>
      </c>
      <c r="AE6" t="n">
        <v>78584.40112778556</v>
      </c>
      <c r="AF6" t="n">
        <v>1.158773279379575e-05</v>
      </c>
      <c r="AG6" t="n">
        <v>0.5475</v>
      </c>
      <c r="AH6" t="n">
        <v>71084.41617806753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7.789</v>
      </c>
      <c r="E7" t="n">
        <v>12.84</v>
      </c>
      <c r="F7" t="n">
        <v>9.58</v>
      </c>
      <c r="G7" t="n">
        <v>17.97</v>
      </c>
      <c r="H7" t="n">
        <v>0.26</v>
      </c>
      <c r="I7" t="n">
        <v>32</v>
      </c>
      <c r="J7" t="n">
        <v>152.18</v>
      </c>
      <c r="K7" t="n">
        <v>49.1</v>
      </c>
      <c r="L7" t="n">
        <v>2.25</v>
      </c>
      <c r="M7" t="n">
        <v>30</v>
      </c>
      <c r="N7" t="n">
        <v>25.83</v>
      </c>
      <c r="O7" t="n">
        <v>19002.56</v>
      </c>
      <c r="P7" t="n">
        <v>96.45999999999999</v>
      </c>
      <c r="Q7" t="n">
        <v>1325.94</v>
      </c>
      <c r="R7" t="n">
        <v>58.68</v>
      </c>
      <c r="S7" t="n">
        <v>30.42</v>
      </c>
      <c r="T7" t="n">
        <v>14183.62</v>
      </c>
      <c r="U7" t="n">
        <v>0.52</v>
      </c>
      <c r="V7" t="n">
        <v>0.9</v>
      </c>
      <c r="W7" t="n">
        <v>0.13</v>
      </c>
      <c r="X7" t="n">
        <v>0.86</v>
      </c>
      <c r="Y7" t="n">
        <v>1</v>
      </c>
      <c r="Z7" t="n">
        <v>10</v>
      </c>
      <c r="AA7" t="n">
        <v>54.62535718362217</v>
      </c>
      <c r="AB7" t="n">
        <v>74.74082359928228</v>
      </c>
      <c r="AC7" t="n">
        <v>67.60766429438844</v>
      </c>
      <c r="AD7" t="n">
        <v>54625.35718362217</v>
      </c>
      <c r="AE7" t="n">
        <v>74740.82359928227</v>
      </c>
      <c r="AF7" t="n">
        <v>1.186201037349356e-05</v>
      </c>
      <c r="AG7" t="n">
        <v>0.535</v>
      </c>
      <c r="AH7" t="n">
        <v>67607.66429438844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8.0497</v>
      </c>
      <c r="E8" t="n">
        <v>12.42</v>
      </c>
      <c r="F8" t="n">
        <v>9.32</v>
      </c>
      <c r="G8" t="n">
        <v>20.71</v>
      </c>
      <c r="H8" t="n">
        <v>0.29</v>
      </c>
      <c r="I8" t="n">
        <v>27</v>
      </c>
      <c r="J8" t="n">
        <v>152.53</v>
      </c>
      <c r="K8" t="n">
        <v>49.1</v>
      </c>
      <c r="L8" t="n">
        <v>2.5</v>
      </c>
      <c r="M8" t="n">
        <v>25</v>
      </c>
      <c r="N8" t="n">
        <v>25.93</v>
      </c>
      <c r="O8" t="n">
        <v>19045.63</v>
      </c>
      <c r="P8" t="n">
        <v>90.45</v>
      </c>
      <c r="Q8" t="n">
        <v>1325.87</v>
      </c>
      <c r="R8" t="n">
        <v>49.88</v>
      </c>
      <c r="S8" t="n">
        <v>30.42</v>
      </c>
      <c r="T8" t="n">
        <v>9811.98</v>
      </c>
      <c r="U8" t="n">
        <v>0.61</v>
      </c>
      <c r="V8" t="n">
        <v>0.93</v>
      </c>
      <c r="W8" t="n">
        <v>0.12</v>
      </c>
      <c r="X8" t="n">
        <v>0.6</v>
      </c>
      <c r="Y8" t="n">
        <v>1</v>
      </c>
      <c r="Z8" t="n">
        <v>10</v>
      </c>
      <c r="AA8" t="n">
        <v>50.59794862970789</v>
      </c>
      <c r="AB8" t="n">
        <v>69.23034553909389</v>
      </c>
      <c r="AC8" t="n">
        <v>62.62309852625815</v>
      </c>
      <c r="AD8" t="n">
        <v>50597.94862970788</v>
      </c>
      <c r="AE8" t="n">
        <v>69230.34553909389</v>
      </c>
      <c r="AF8" t="n">
        <v>1.225903516542702e-05</v>
      </c>
      <c r="AG8" t="n">
        <v>0.5175</v>
      </c>
      <c r="AH8" t="n">
        <v>62623.09852625815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7.9791</v>
      </c>
      <c r="E9" t="n">
        <v>12.53</v>
      </c>
      <c r="F9" t="n">
        <v>9.49</v>
      </c>
      <c r="G9" t="n">
        <v>22.78</v>
      </c>
      <c r="H9" t="n">
        <v>0.32</v>
      </c>
      <c r="I9" t="n">
        <v>25</v>
      </c>
      <c r="J9" t="n">
        <v>152.88</v>
      </c>
      <c r="K9" t="n">
        <v>49.1</v>
      </c>
      <c r="L9" t="n">
        <v>2.75</v>
      </c>
      <c r="M9" t="n">
        <v>23</v>
      </c>
      <c r="N9" t="n">
        <v>26.03</v>
      </c>
      <c r="O9" t="n">
        <v>19088.72</v>
      </c>
      <c r="P9" t="n">
        <v>90.58</v>
      </c>
      <c r="Q9" t="n">
        <v>1325.95</v>
      </c>
      <c r="R9" t="n">
        <v>56.26</v>
      </c>
      <c r="S9" t="n">
        <v>30.42</v>
      </c>
      <c r="T9" t="n">
        <v>13012.39</v>
      </c>
      <c r="U9" t="n">
        <v>0.54</v>
      </c>
      <c r="V9" t="n">
        <v>0.91</v>
      </c>
      <c r="W9" t="n">
        <v>0.12</v>
      </c>
      <c r="X9" t="n">
        <v>0.77</v>
      </c>
      <c r="Y9" t="n">
        <v>1</v>
      </c>
      <c r="Z9" t="n">
        <v>10</v>
      </c>
      <c r="AA9" t="n">
        <v>51.39591435002332</v>
      </c>
      <c r="AB9" t="n">
        <v>70.32215744139197</v>
      </c>
      <c r="AC9" t="n">
        <v>63.61070943296887</v>
      </c>
      <c r="AD9" t="n">
        <v>51395.91435002332</v>
      </c>
      <c r="AE9" t="n">
        <v>70322.15744139196</v>
      </c>
      <c r="AF9" t="n">
        <v>1.215151713585087e-05</v>
      </c>
      <c r="AG9" t="n">
        <v>0.5220833333333333</v>
      </c>
      <c r="AH9" t="n">
        <v>63610.70943296887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8.130599999999999</v>
      </c>
      <c r="E10" t="n">
        <v>12.3</v>
      </c>
      <c r="F10" t="n">
        <v>9.35</v>
      </c>
      <c r="G10" t="n">
        <v>25.5</v>
      </c>
      <c r="H10" t="n">
        <v>0.35</v>
      </c>
      <c r="I10" t="n">
        <v>22</v>
      </c>
      <c r="J10" t="n">
        <v>153.23</v>
      </c>
      <c r="K10" t="n">
        <v>49.1</v>
      </c>
      <c r="L10" t="n">
        <v>3</v>
      </c>
      <c r="M10" t="n">
        <v>19</v>
      </c>
      <c r="N10" t="n">
        <v>26.13</v>
      </c>
      <c r="O10" t="n">
        <v>19131.85</v>
      </c>
      <c r="P10" t="n">
        <v>86.03</v>
      </c>
      <c r="Q10" t="n">
        <v>1326.01</v>
      </c>
      <c r="R10" t="n">
        <v>51.26</v>
      </c>
      <c r="S10" t="n">
        <v>30.42</v>
      </c>
      <c r="T10" t="n">
        <v>10527.3</v>
      </c>
      <c r="U10" t="n">
        <v>0.59</v>
      </c>
      <c r="V10" t="n">
        <v>0.92</v>
      </c>
      <c r="W10" t="n">
        <v>0.12</v>
      </c>
      <c r="X10" t="n">
        <v>0.63</v>
      </c>
      <c r="Y10" t="n">
        <v>1</v>
      </c>
      <c r="Z10" t="n">
        <v>10</v>
      </c>
      <c r="AA10" t="n">
        <v>48.84722909783201</v>
      </c>
      <c r="AB10" t="n">
        <v>66.83493383928786</v>
      </c>
      <c r="AC10" t="n">
        <v>60.4563015570994</v>
      </c>
      <c r="AD10" t="n">
        <v>48847.22909783202</v>
      </c>
      <c r="AE10" t="n">
        <v>66834.93383928786</v>
      </c>
      <c r="AF10" t="n">
        <v>1.238223925314247e-05</v>
      </c>
      <c r="AG10" t="n">
        <v>0.5125000000000001</v>
      </c>
      <c r="AH10" t="n">
        <v>60456.3015570994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8.217499999999999</v>
      </c>
      <c r="E11" t="n">
        <v>12.17</v>
      </c>
      <c r="F11" t="n">
        <v>9.279999999999999</v>
      </c>
      <c r="G11" t="n">
        <v>27.85</v>
      </c>
      <c r="H11" t="n">
        <v>0.37</v>
      </c>
      <c r="I11" t="n">
        <v>20</v>
      </c>
      <c r="J11" t="n">
        <v>153.58</v>
      </c>
      <c r="K11" t="n">
        <v>49.1</v>
      </c>
      <c r="L11" t="n">
        <v>3.25</v>
      </c>
      <c r="M11" t="n">
        <v>12</v>
      </c>
      <c r="N11" t="n">
        <v>26.23</v>
      </c>
      <c r="O11" t="n">
        <v>19175.02</v>
      </c>
      <c r="P11" t="n">
        <v>82.11</v>
      </c>
      <c r="Q11" t="n">
        <v>1325.89</v>
      </c>
      <c r="R11" t="n">
        <v>48.73</v>
      </c>
      <c r="S11" t="n">
        <v>30.42</v>
      </c>
      <c r="T11" t="n">
        <v>9271.370000000001</v>
      </c>
      <c r="U11" t="n">
        <v>0.62</v>
      </c>
      <c r="V11" t="n">
        <v>0.93</v>
      </c>
      <c r="W11" t="n">
        <v>0.12</v>
      </c>
      <c r="X11" t="n">
        <v>0.5600000000000001</v>
      </c>
      <c r="Y11" t="n">
        <v>1</v>
      </c>
      <c r="Z11" t="n">
        <v>10</v>
      </c>
      <c r="AA11" t="n">
        <v>47.06020720179596</v>
      </c>
      <c r="AB11" t="n">
        <v>64.3898516432906</v>
      </c>
      <c r="AC11" t="n">
        <v>58.24457457419292</v>
      </c>
      <c r="AD11" t="n">
        <v>47060.20720179596</v>
      </c>
      <c r="AE11" t="n">
        <v>64389.8516432906</v>
      </c>
      <c r="AF11" t="n">
        <v>1.251458085045363e-05</v>
      </c>
      <c r="AG11" t="n">
        <v>0.5070833333333333</v>
      </c>
      <c r="AH11" t="n">
        <v>58244.57457419293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8.2637</v>
      </c>
      <c r="E12" t="n">
        <v>12.1</v>
      </c>
      <c r="F12" t="n">
        <v>9.24</v>
      </c>
      <c r="G12" t="n">
        <v>29.19</v>
      </c>
      <c r="H12" t="n">
        <v>0.4</v>
      </c>
      <c r="I12" t="n">
        <v>19</v>
      </c>
      <c r="J12" t="n">
        <v>153.93</v>
      </c>
      <c r="K12" t="n">
        <v>49.1</v>
      </c>
      <c r="L12" t="n">
        <v>3.5</v>
      </c>
      <c r="M12" t="n">
        <v>0</v>
      </c>
      <c r="N12" t="n">
        <v>26.33</v>
      </c>
      <c r="O12" t="n">
        <v>19218.22</v>
      </c>
      <c r="P12" t="n">
        <v>81.91</v>
      </c>
      <c r="Q12" t="n">
        <v>1325.83</v>
      </c>
      <c r="R12" t="n">
        <v>46.95</v>
      </c>
      <c r="S12" t="n">
        <v>30.42</v>
      </c>
      <c r="T12" t="n">
        <v>8384.42</v>
      </c>
      <c r="U12" t="n">
        <v>0.65</v>
      </c>
      <c r="V12" t="n">
        <v>0.9399999999999999</v>
      </c>
      <c r="W12" t="n">
        <v>0.13</v>
      </c>
      <c r="X12" t="n">
        <v>0.52</v>
      </c>
      <c r="Y12" t="n">
        <v>1</v>
      </c>
      <c r="Z12" t="n">
        <v>10</v>
      </c>
      <c r="AA12" t="n">
        <v>46.67101578780893</v>
      </c>
      <c r="AB12" t="n">
        <v>63.8573427807604</v>
      </c>
      <c r="AC12" t="n">
        <v>57.76288761012157</v>
      </c>
      <c r="AD12" t="n">
        <v>46671.01578780893</v>
      </c>
      <c r="AE12" t="n">
        <v>63857.3427807604</v>
      </c>
      <c r="AF12" t="n">
        <v>1.258493967434057e-05</v>
      </c>
      <c r="AG12" t="n">
        <v>0.5041666666666667</v>
      </c>
      <c r="AH12" t="n">
        <v>57762.88761012157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5.2829</v>
      </c>
      <c r="E2" t="n">
        <v>18.93</v>
      </c>
      <c r="F2" t="n">
        <v>12.14</v>
      </c>
      <c r="G2" t="n">
        <v>6.28</v>
      </c>
      <c r="H2" t="n">
        <v>0.1</v>
      </c>
      <c r="I2" t="n">
        <v>116</v>
      </c>
      <c r="J2" t="n">
        <v>185.69</v>
      </c>
      <c r="K2" t="n">
        <v>53.44</v>
      </c>
      <c r="L2" t="n">
        <v>1</v>
      </c>
      <c r="M2" t="n">
        <v>114</v>
      </c>
      <c r="N2" t="n">
        <v>36.26</v>
      </c>
      <c r="O2" t="n">
        <v>23136.14</v>
      </c>
      <c r="P2" t="n">
        <v>159.05</v>
      </c>
      <c r="Q2" t="n">
        <v>1326.34</v>
      </c>
      <c r="R2" t="n">
        <v>142.56</v>
      </c>
      <c r="S2" t="n">
        <v>30.42</v>
      </c>
      <c r="T2" t="n">
        <v>55704.74</v>
      </c>
      <c r="U2" t="n">
        <v>0.21</v>
      </c>
      <c r="V2" t="n">
        <v>0.71</v>
      </c>
      <c r="W2" t="n">
        <v>0.27</v>
      </c>
      <c r="X2" t="n">
        <v>3.42</v>
      </c>
      <c r="Y2" t="n">
        <v>1</v>
      </c>
      <c r="Z2" t="n">
        <v>10</v>
      </c>
      <c r="AA2" t="n">
        <v>119.5143383153641</v>
      </c>
      <c r="AB2" t="n">
        <v>163.5247902834954</v>
      </c>
      <c r="AC2" t="n">
        <v>147.9182138073683</v>
      </c>
      <c r="AD2" t="n">
        <v>119514.3383153641</v>
      </c>
      <c r="AE2" t="n">
        <v>163524.7902834954</v>
      </c>
      <c r="AF2" t="n">
        <v>7.313719180832646e-06</v>
      </c>
      <c r="AG2" t="n">
        <v>0.78875</v>
      </c>
      <c r="AH2" t="n">
        <v>147918.2138073684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5.9774</v>
      </c>
      <c r="E3" t="n">
        <v>16.73</v>
      </c>
      <c r="F3" t="n">
        <v>11.13</v>
      </c>
      <c r="G3" t="n">
        <v>7.95</v>
      </c>
      <c r="H3" t="n">
        <v>0.12</v>
      </c>
      <c r="I3" t="n">
        <v>84</v>
      </c>
      <c r="J3" t="n">
        <v>186.07</v>
      </c>
      <c r="K3" t="n">
        <v>53.44</v>
      </c>
      <c r="L3" t="n">
        <v>1.25</v>
      </c>
      <c r="M3" t="n">
        <v>82</v>
      </c>
      <c r="N3" t="n">
        <v>36.39</v>
      </c>
      <c r="O3" t="n">
        <v>23182.76</v>
      </c>
      <c r="P3" t="n">
        <v>143.9</v>
      </c>
      <c r="Q3" t="n">
        <v>1326.16</v>
      </c>
      <c r="R3" t="n">
        <v>109.52</v>
      </c>
      <c r="S3" t="n">
        <v>30.42</v>
      </c>
      <c r="T3" t="n">
        <v>39345.59</v>
      </c>
      <c r="U3" t="n">
        <v>0.28</v>
      </c>
      <c r="V3" t="n">
        <v>0.78</v>
      </c>
      <c r="W3" t="n">
        <v>0.21</v>
      </c>
      <c r="X3" t="n">
        <v>2.41</v>
      </c>
      <c r="Y3" t="n">
        <v>1</v>
      </c>
      <c r="Z3" t="n">
        <v>10</v>
      </c>
      <c r="AA3" t="n">
        <v>96.82802092319602</v>
      </c>
      <c r="AB3" t="n">
        <v>132.4843699778596</v>
      </c>
      <c r="AC3" t="n">
        <v>119.8402476501891</v>
      </c>
      <c r="AD3" t="n">
        <v>96828.02092319602</v>
      </c>
      <c r="AE3" t="n">
        <v>132484.3699778596</v>
      </c>
      <c r="AF3" t="n">
        <v>8.275194501411926e-06</v>
      </c>
      <c r="AG3" t="n">
        <v>0.6970833333333334</v>
      </c>
      <c r="AH3" t="n">
        <v>119840.2476501891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6.4373</v>
      </c>
      <c r="E4" t="n">
        <v>15.53</v>
      </c>
      <c r="F4" t="n">
        <v>10.61</v>
      </c>
      <c r="G4" t="n">
        <v>9.640000000000001</v>
      </c>
      <c r="H4" t="n">
        <v>0.14</v>
      </c>
      <c r="I4" t="n">
        <v>66</v>
      </c>
      <c r="J4" t="n">
        <v>186.45</v>
      </c>
      <c r="K4" t="n">
        <v>53.44</v>
      </c>
      <c r="L4" t="n">
        <v>1.5</v>
      </c>
      <c r="M4" t="n">
        <v>64</v>
      </c>
      <c r="N4" t="n">
        <v>36.51</v>
      </c>
      <c r="O4" t="n">
        <v>23229.42</v>
      </c>
      <c r="P4" t="n">
        <v>135.37</v>
      </c>
      <c r="Q4" t="n">
        <v>1326.11</v>
      </c>
      <c r="R4" t="n">
        <v>92.19</v>
      </c>
      <c r="S4" t="n">
        <v>30.42</v>
      </c>
      <c r="T4" t="n">
        <v>30771.41</v>
      </c>
      <c r="U4" t="n">
        <v>0.33</v>
      </c>
      <c r="V4" t="n">
        <v>0.82</v>
      </c>
      <c r="W4" t="n">
        <v>0.18</v>
      </c>
      <c r="X4" t="n">
        <v>1.89</v>
      </c>
      <c r="Y4" t="n">
        <v>1</v>
      </c>
      <c r="Z4" t="n">
        <v>10</v>
      </c>
      <c r="AA4" t="n">
        <v>85.44419161907196</v>
      </c>
      <c r="AB4" t="n">
        <v>116.9085125048609</v>
      </c>
      <c r="AC4" t="n">
        <v>105.7509281535551</v>
      </c>
      <c r="AD4" t="n">
        <v>85444.19161907196</v>
      </c>
      <c r="AE4" t="n">
        <v>116908.5125048609</v>
      </c>
      <c r="AF4" t="n">
        <v>8.91188636596831e-06</v>
      </c>
      <c r="AG4" t="n">
        <v>0.6470833333333333</v>
      </c>
      <c r="AH4" t="n">
        <v>105750.9281535551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6.7872</v>
      </c>
      <c r="E5" t="n">
        <v>14.73</v>
      </c>
      <c r="F5" t="n">
        <v>10.26</v>
      </c>
      <c r="G5" t="n">
        <v>11.39</v>
      </c>
      <c r="H5" t="n">
        <v>0.17</v>
      </c>
      <c r="I5" t="n">
        <v>54</v>
      </c>
      <c r="J5" t="n">
        <v>186.83</v>
      </c>
      <c r="K5" t="n">
        <v>53.44</v>
      </c>
      <c r="L5" t="n">
        <v>1.75</v>
      </c>
      <c r="M5" t="n">
        <v>52</v>
      </c>
      <c r="N5" t="n">
        <v>36.64</v>
      </c>
      <c r="O5" t="n">
        <v>23276.13</v>
      </c>
      <c r="P5" t="n">
        <v>129</v>
      </c>
      <c r="Q5" t="n">
        <v>1325.99</v>
      </c>
      <c r="R5" t="n">
        <v>80.84999999999999</v>
      </c>
      <c r="S5" t="n">
        <v>30.42</v>
      </c>
      <c r="T5" t="n">
        <v>25159.85</v>
      </c>
      <c r="U5" t="n">
        <v>0.38</v>
      </c>
      <c r="V5" t="n">
        <v>0.84</v>
      </c>
      <c r="W5" t="n">
        <v>0.16</v>
      </c>
      <c r="X5" t="n">
        <v>1.53</v>
      </c>
      <c r="Y5" t="n">
        <v>1</v>
      </c>
      <c r="Z5" t="n">
        <v>10</v>
      </c>
      <c r="AA5" t="n">
        <v>77.97203146459968</v>
      </c>
      <c r="AB5" t="n">
        <v>106.6847733330764</v>
      </c>
      <c r="AC5" t="n">
        <v>96.50292829921446</v>
      </c>
      <c r="AD5" t="n">
        <v>77972.03146459968</v>
      </c>
      <c r="AE5" t="n">
        <v>106684.7733330764</v>
      </c>
      <c r="AF5" t="n">
        <v>9.396292722585577e-06</v>
      </c>
      <c r="AG5" t="n">
        <v>0.61375</v>
      </c>
      <c r="AH5" t="n">
        <v>96502.92829921446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7.0451</v>
      </c>
      <c r="E6" t="n">
        <v>14.19</v>
      </c>
      <c r="F6" t="n">
        <v>10.01</v>
      </c>
      <c r="G6" t="n">
        <v>13.06</v>
      </c>
      <c r="H6" t="n">
        <v>0.19</v>
      </c>
      <c r="I6" t="n">
        <v>46</v>
      </c>
      <c r="J6" t="n">
        <v>187.21</v>
      </c>
      <c r="K6" t="n">
        <v>53.44</v>
      </c>
      <c r="L6" t="n">
        <v>2</v>
      </c>
      <c r="M6" t="n">
        <v>44</v>
      </c>
      <c r="N6" t="n">
        <v>36.77</v>
      </c>
      <c r="O6" t="n">
        <v>23322.88</v>
      </c>
      <c r="P6" t="n">
        <v>124.19</v>
      </c>
      <c r="Q6" t="n">
        <v>1326.01</v>
      </c>
      <c r="R6" t="n">
        <v>72.69</v>
      </c>
      <c r="S6" t="n">
        <v>30.42</v>
      </c>
      <c r="T6" t="n">
        <v>21119.32</v>
      </c>
      <c r="U6" t="n">
        <v>0.42</v>
      </c>
      <c r="V6" t="n">
        <v>0.86</v>
      </c>
      <c r="W6" t="n">
        <v>0.16</v>
      </c>
      <c r="X6" t="n">
        <v>1.29</v>
      </c>
      <c r="Y6" t="n">
        <v>1</v>
      </c>
      <c r="Z6" t="n">
        <v>10</v>
      </c>
      <c r="AA6" t="n">
        <v>72.91847886170687</v>
      </c>
      <c r="AB6" t="n">
        <v>99.77027971479592</v>
      </c>
      <c r="AC6" t="n">
        <v>90.24834424730771</v>
      </c>
      <c r="AD6" t="n">
        <v>72918.47886170687</v>
      </c>
      <c r="AE6" t="n">
        <v>99770.27971479592</v>
      </c>
      <c r="AF6" t="n">
        <v>9.753333018017391e-06</v>
      </c>
      <c r="AG6" t="n">
        <v>0.5912499999999999</v>
      </c>
      <c r="AH6" t="n">
        <v>90248.34424730772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7.2461</v>
      </c>
      <c r="E7" t="n">
        <v>13.8</v>
      </c>
      <c r="F7" t="n">
        <v>9.84</v>
      </c>
      <c r="G7" t="n">
        <v>14.76</v>
      </c>
      <c r="H7" t="n">
        <v>0.21</v>
      </c>
      <c r="I7" t="n">
        <v>40</v>
      </c>
      <c r="J7" t="n">
        <v>187.59</v>
      </c>
      <c r="K7" t="n">
        <v>53.44</v>
      </c>
      <c r="L7" t="n">
        <v>2.25</v>
      </c>
      <c r="M7" t="n">
        <v>38</v>
      </c>
      <c r="N7" t="n">
        <v>36.9</v>
      </c>
      <c r="O7" t="n">
        <v>23369.68</v>
      </c>
      <c r="P7" t="n">
        <v>120.14</v>
      </c>
      <c r="Q7" t="n">
        <v>1326.15</v>
      </c>
      <c r="R7" t="n">
        <v>67.20999999999999</v>
      </c>
      <c r="S7" t="n">
        <v>30.42</v>
      </c>
      <c r="T7" t="n">
        <v>18409.91</v>
      </c>
      <c r="U7" t="n">
        <v>0.45</v>
      </c>
      <c r="V7" t="n">
        <v>0.88</v>
      </c>
      <c r="W7" t="n">
        <v>0.14</v>
      </c>
      <c r="X7" t="n">
        <v>1.12</v>
      </c>
      <c r="Y7" t="n">
        <v>1</v>
      </c>
      <c r="Z7" t="n">
        <v>10</v>
      </c>
      <c r="AA7" t="n">
        <v>69.18716689738723</v>
      </c>
      <c r="AB7" t="n">
        <v>94.66493407135034</v>
      </c>
      <c r="AC7" t="n">
        <v>85.63024562667333</v>
      </c>
      <c r="AD7" t="n">
        <v>69187.16689738723</v>
      </c>
      <c r="AE7" t="n">
        <v>94664.93407135035</v>
      </c>
      <c r="AF7" t="n">
        <v>1.003160017343343e-05</v>
      </c>
      <c r="AG7" t="n">
        <v>0.5750000000000001</v>
      </c>
      <c r="AH7" t="n">
        <v>85630.24562667334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7.4363</v>
      </c>
      <c r="E8" t="n">
        <v>13.45</v>
      </c>
      <c r="F8" t="n">
        <v>9.68</v>
      </c>
      <c r="G8" t="n">
        <v>16.59</v>
      </c>
      <c r="H8" t="n">
        <v>0.24</v>
      </c>
      <c r="I8" t="n">
        <v>35</v>
      </c>
      <c r="J8" t="n">
        <v>187.97</v>
      </c>
      <c r="K8" t="n">
        <v>53.44</v>
      </c>
      <c r="L8" t="n">
        <v>2.5</v>
      </c>
      <c r="M8" t="n">
        <v>33</v>
      </c>
      <c r="N8" t="n">
        <v>37.03</v>
      </c>
      <c r="O8" t="n">
        <v>23416.52</v>
      </c>
      <c r="P8" t="n">
        <v>116.4</v>
      </c>
      <c r="Q8" t="n">
        <v>1325.87</v>
      </c>
      <c r="R8" t="n">
        <v>61.68</v>
      </c>
      <c r="S8" t="n">
        <v>30.42</v>
      </c>
      <c r="T8" t="n">
        <v>15668.88</v>
      </c>
      <c r="U8" t="n">
        <v>0.49</v>
      </c>
      <c r="V8" t="n">
        <v>0.89</v>
      </c>
      <c r="W8" t="n">
        <v>0.14</v>
      </c>
      <c r="X8" t="n">
        <v>0.96</v>
      </c>
      <c r="Y8" t="n">
        <v>1</v>
      </c>
      <c r="Z8" t="n">
        <v>10</v>
      </c>
      <c r="AA8" t="n">
        <v>65.8739143294906</v>
      </c>
      <c r="AB8" t="n">
        <v>90.13159573756937</v>
      </c>
      <c r="AC8" t="n">
        <v>81.52956274088666</v>
      </c>
      <c r="AD8" t="n">
        <v>65873.91432949061</v>
      </c>
      <c r="AE8" t="n">
        <v>90131.59573756937</v>
      </c>
      <c r="AF8" t="n">
        <v>1.029491566079725e-05</v>
      </c>
      <c r="AG8" t="n">
        <v>0.5604166666666667</v>
      </c>
      <c r="AH8" t="n">
        <v>81529.56274088666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7.5917</v>
      </c>
      <c r="E9" t="n">
        <v>13.17</v>
      </c>
      <c r="F9" t="n">
        <v>9.550000000000001</v>
      </c>
      <c r="G9" t="n">
        <v>18.48</v>
      </c>
      <c r="H9" t="n">
        <v>0.26</v>
      </c>
      <c r="I9" t="n">
        <v>31</v>
      </c>
      <c r="J9" t="n">
        <v>188.35</v>
      </c>
      <c r="K9" t="n">
        <v>53.44</v>
      </c>
      <c r="L9" t="n">
        <v>2.75</v>
      </c>
      <c r="M9" t="n">
        <v>29</v>
      </c>
      <c r="N9" t="n">
        <v>37.16</v>
      </c>
      <c r="O9" t="n">
        <v>23463.4</v>
      </c>
      <c r="P9" t="n">
        <v>112.96</v>
      </c>
      <c r="Q9" t="n">
        <v>1325.91</v>
      </c>
      <c r="R9" t="n">
        <v>57.38</v>
      </c>
      <c r="S9" t="n">
        <v>30.42</v>
      </c>
      <c r="T9" t="n">
        <v>13541.46</v>
      </c>
      <c r="U9" t="n">
        <v>0.53</v>
      </c>
      <c r="V9" t="n">
        <v>0.91</v>
      </c>
      <c r="W9" t="n">
        <v>0.13</v>
      </c>
      <c r="X9" t="n">
        <v>0.83</v>
      </c>
      <c r="Y9" t="n">
        <v>1</v>
      </c>
      <c r="Z9" t="n">
        <v>10</v>
      </c>
      <c r="AA9" t="n">
        <v>63.16641485415439</v>
      </c>
      <c r="AB9" t="n">
        <v>86.42707550896945</v>
      </c>
      <c r="AC9" t="n">
        <v>78.17859672357635</v>
      </c>
      <c r="AD9" t="n">
        <v>63166.41485415439</v>
      </c>
      <c r="AE9" t="n">
        <v>86427.07550896946</v>
      </c>
      <c r="AF9" t="n">
        <v>1.051005355110398e-05</v>
      </c>
      <c r="AG9" t="n">
        <v>0.54875</v>
      </c>
      <c r="AH9" t="n">
        <v>78178.59672357635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7.8127</v>
      </c>
      <c r="E10" t="n">
        <v>12.8</v>
      </c>
      <c r="F10" t="n">
        <v>9.33</v>
      </c>
      <c r="G10" t="n">
        <v>20.72</v>
      </c>
      <c r="H10" t="n">
        <v>0.28</v>
      </c>
      <c r="I10" t="n">
        <v>27</v>
      </c>
      <c r="J10" t="n">
        <v>188.73</v>
      </c>
      <c r="K10" t="n">
        <v>53.44</v>
      </c>
      <c r="L10" t="n">
        <v>3</v>
      </c>
      <c r="M10" t="n">
        <v>25</v>
      </c>
      <c r="N10" t="n">
        <v>37.29</v>
      </c>
      <c r="O10" t="n">
        <v>23510.33</v>
      </c>
      <c r="P10" t="n">
        <v>107.89</v>
      </c>
      <c r="Q10" t="n">
        <v>1325.93</v>
      </c>
      <c r="R10" t="n">
        <v>50.08</v>
      </c>
      <c r="S10" t="n">
        <v>30.42</v>
      </c>
      <c r="T10" t="n">
        <v>9912.049999999999</v>
      </c>
      <c r="U10" t="n">
        <v>0.61</v>
      </c>
      <c r="V10" t="n">
        <v>0.93</v>
      </c>
      <c r="W10" t="n">
        <v>0.12</v>
      </c>
      <c r="X10" t="n">
        <v>0.61</v>
      </c>
      <c r="Y10" t="n">
        <v>1</v>
      </c>
      <c r="Z10" t="n">
        <v>10</v>
      </c>
      <c r="AA10" t="n">
        <v>59.37570810887599</v>
      </c>
      <c r="AB10" t="n">
        <v>81.24046330590333</v>
      </c>
      <c r="AC10" t="n">
        <v>73.48698750971329</v>
      </c>
      <c r="AD10" t="n">
        <v>59375.70810887599</v>
      </c>
      <c r="AE10" t="n">
        <v>81240.46330590334</v>
      </c>
      <c r="AF10" t="n">
        <v>1.081600898069076e-05</v>
      </c>
      <c r="AG10" t="n">
        <v>0.5333333333333333</v>
      </c>
      <c r="AH10" t="n">
        <v>73486.98750971329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7.7836</v>
      </c>
      <c r="E11" t="n">
        <v>12.85</v>
      </c>
      <c r="F11" t="n">
        <v>9.449999999999999</v>
      </c>
      <c r="G11" t="n">
        <v>22.68</v>
      </c>
      <c r="H11" t="n">
        <v>0.3</v>
      </c>
      <c r="I11" t="n">
        <v>25</v>
      </c>
      <c r="J11" t="n">
        <v>189.11</v>
      </c>
      <c r="K11" t="n">
        <v>53.44</v>
      </c>
      <c r="L11" t="n">
        <v>3.25</v>
      </c>
      <c r="M11" t="n">
        <v>23</v>
      </c>
      <c r="N11" t="n">
        <v>37.42</v>
      </c>
      <c r="O11" t="n">
        <v>23557.3</v>
      </c>
      <c r="P11" t="n">
        <v>108.08</v>
      </c>
      <c r="Q11" t="n">
        <v>1325.84</v>
      </c>
      <c r="R11" t="n">
        <v>54.49</v>
      </c>
      <c r="S11" t="n">
        <v>30.42</v>
      </c>
      <c r="T11" t="n">
        <v>12123.5</v>
      </c>
      <c r="U11" t="n">
        <v>0.5600000000000001</v>
      </c>
      <c r="V11" t="n">
        <v>0.92</v>
      </c>
      <c r="W11" t="n">
        <v>0.12</v>
      </c>
      <c r="X11" t="n">
        <v>0.73</v>
      </c>
      <c r="Y11" t="n">
        <v>1</v>
      </c>
      <c r="Z11" t="n">
        <v>10</v>
      </c>
      <c r="AA11" t="n">
        <v>59.90855603406046</v>
      </c>
      <c r="AB11" t="n">
        <v>81.96952934473175</v>
      </c>
      <c r="AC11" t="n">
        <v>74.14647250904676</v>
      </c>
      <c r="AD11" t="n">
        <v>59908.55603406046</v>
      </c>
      <c r="AE11" t="n">
        <v>81969.52934473175</v>
      </c>
      <c r="AF11" t="n">
        <v>1.077572254177232e-05</v>
      </c>
      <c r="AG11" t="n">
        <v>0.5354166666666667</v>
      </c>
      <c r="AH11" t="n">
        <v>74146.47250904675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7.8745</v>
      </c>
      <c r="E12" t="n">
        <v>12.7</v>
      </c>
      <c r="F12" t="n">
        <v>9.369999999999999</v>
      </c>
      <c r="G12" t="n">
        <v>24.46</v>
      </c>
      <c r="H12" t="n">
        <v>0.33</v>
      </c>
      <c r="I12" t="n">
        <v>23</v>
      </c>
      <c r="J12" t="n">
        <v>189.49</v>
      </c>
      <c r="K12" t="n">
        <v>53.44</v>
      </c>
      <c r="L12" t="n">
        <v>3.5</v>
      </c>
      <c r="M12" t="n">
        <v>21</v>
      </c>
      <c r="N12" t="n">
        <v>37.55</v>
      </c>
      <c r="O12" t="n">
        <v>23604.32</v>
      </c>
      <c r="P12" t="n">
        <v>105.02</v>
      </c>
      <c r="Q12" t="n">
        <v>1325.9</v>
      </c>
      <c r="R12" t="n">
        <v>52.04</v>
      </c>
      <c r="S12" t="n">
        <v>30.42</v>
      </c>
      <c r="T12" t="n">
        <v>10911.58</v>
      </c>
      <c r="U12" t="n">
        <v>0.58</v>
      </c>
      <c r="V12" t="n">
        <v>0.92</v>
      </c>
      <c r="W12" t="n">
        <v>0.12</v>
      </c>
      <c r="X12" t="n">
        <v>0.65</v>
      </c>
      <c r="Y12" t="n">
        <v>1</v>
      </c>
      <c r="Z12" t="n">
        <v>10</v>
      </c>
      <c r="AA12" t="n">
        <v>58.1208144307581</v>
      </c>
      <c r="AB12" t="n">
        <v>79.52346241350148</v>
      </c>
      <c r="AC12" t="n">
        <v>71.93385477265583</v>
      </c>
      <c r="AD12" t="n">
        <v>58120.8144307581</v>
      </c>
      <c r="AE12" t="n">
        <v>79523.46241350147</v>
      </c>
      <c r="AF12" t="n">
        <v>1.090156574787838e-05</v>
      </c>
      <c r="AG12" t="n">
        <v>0.5291666666666667</v>
      </c>
      <c r="AH12" t="n">
        <v>71933.85477265583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7.9646</v>
      </c>
      <c r="E13" t="n">
        <v>12.56</v>
      </c>
      <c r="F13" t="n">
        <v>9.31</v>
      </c>
      <c r="G13" t="n">
        <v>26.59</v>
      </c>
      <c r="H13" t="n">
        <v>0.35</v>
      </c>
      <c r="I13" t="n">
        <v>21</v>
      </c>
      <c r="J13" t="n">
        <v>189.87</v>
      </c>
      <c r="K13" t="n">
        <v>53.44</v>
      </c>
      <c r="L13" t="n">
        <v>3.75</v>
      </c>
      <c r="M13" t="n">
        <v>19</v>
      </c>
      <c r="N13" t="n">
        <v>37.69</v>
      </c>
      <c r="O13" t="n">
        <v>23651.38</v>
      </c>
      <c r="P13" t="n">
        <v>102.29</v>
      </c>
      <c r="Q13" t="n">
        <v>1325.95</v>
      </c>
      <c r="R13" t="n">
        <v>49.72</v>
      </c>
      <c r="S13" t="n">
        <v>30.42</v>
      </c>
      <c r="T13" t="n">
        <v>9761.120000000001</v>
      </c>
      <c r="U13" t="n">
        <v>0.61</v>
      </c>
      <c r="V13" t="n">
        <v>0.93</v>
      </c>
      <c r="W13" t="n">
        <v>0.11</v>
      </c>
      <c r="X13" t="n">
        <v>0.58</v>
      </c>
      <c r="Y13" t="n">
        <v>1</v>
      </c>
      <c r="Z13" t="n">
        <v>10</v>
      </c>
      <c r="AA13" t="n">
        <v>56.52331219520423</v>
      </c>
      <c r="AB13" t="n">
        <v>77.33768937799317</v>
      </c>
      <c r="AC13" t="n">
        <v>69.95668884790398</v>
      </c>
      <c r="AD13" t="n">
        <v>56523.31219520423</v>
      </c>
      <c r="AE13" t="n">
        <v>77337.68937799317</v>
      </c>
      <c r="AF13" t="n">
        <v>1.10263014230176e-05</v>
      </c>
      <c r="AG13" t="n">
        <v>0.5233333333333333</v>
      </c>
      <c r="AH13" t="n">
        <v>69956.68884790398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8.054399999999999</v>
      </c>
      <c r="E14" t="n">
        <v>12.42</v>
      </c>
      <c r="F14" t="n">
        <v>9.24</v>
      </c>
      <c r="G14" t="n">
        <v>29.18</v>
      </c>
      <c r="H14" t="n">
        <v>0.37</v>
      </c>
      <c r="I14" t="n">
        <v>19</v>
      </c>
      <c r="J14" t="n">
        <v>190.25</v>
      </c>
      <c r="K14" t="n">
        <v>53.44</v>
      </c>
      <c r="L14" t="n">
        <v>4</v>
      </c>
      <c r="M14" t="n">
        <v>17</v>
      </c>
      <c r="N14" t="n">
        <v>37.82</v>
      </c>
      <c r="O14" t="n">
        <v>23698.48</v>
      </c>
      <c r="P14" t="n">
        <v>99.54000000000001</v>
      </c>
      <c r="Q14" t="n">
        <v>1325.84</v>
      </c>
      <c r="R14" t="n">
        <v>47.53</v>
      </c>
      <c r="S14" t="n">
        <v>30.42</v>
      </c>
      <c r="T14" t="n">
        <v>8674.530000000001</v>
      </c>
      <c r="U14" t="n">
        <v>0.64</v>
      </c>
      <c r="V14" t="n">
        <v>0.9399999999999999</v>
      </c>
      <c r="W14" t="n">
        <v>0.11</v>
      </c>
      <c r="X14" t="n">
        <v>0.52</v>
      </c>
      <c r="Y14" t="n">
        <v>1</v>
      </c>
      <c r="Z14" t="n">
        <v>10</v>
      </c>
      <c r="AA14" t="n">
        <v>54.93557051083927</v>
      </c>
      <c r="AB14" t="n">
        <v>75.16527115922659</v>
      </c>
      <c r="AC14" t="n">
        <v>67.9916031749277</v>
      </c>
      <c r="AD14" t="n">
        <v>54935.57051083927</v>
      </c>
      <c r="AE14" t="n">
        <v>75165.2711592266</v>
      </c>
      <c r="AF14" t="n">
        <v>1.115062177404427e-05</v>
      </c>
      <c r="AG14" t="n">
        <v>0.5175</v>
      </c>
      <c r="AH14" t="n">
        <v>67991.6031749277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8.1037</v>
      </c>
      <c r="E15" t="n">
        <v>12.34</v>
      </c>
      <c r="F15" t="n">
        <v>9.199999999999999</v>
      </c>
      <c r="G15" t="n">
        <v>30.67</v>
      </c>
      <c r="H15" t="n">
        <v>0.4</v>
      </c>
      <c r="I15" t="n">
        <v>18</v>
      </c>
      <c r="J15" t="n">
        <v>190.63</v>
      </c>
      <c r="K15" t="n">
        <v>53.44</v>
      </c>
      <c r="L15" t="n">
        <v>4.25</v>
      </c>
      <c r="M15" t="n">
        <v>16</v>
      </c>
      <c r="N15" t="n">
        <v>37.95</v>
      </c>
      <c r="O15" t="n">
        <v>23745.63</v>
      </c>
      <c r="P15" t="n">
        <v>96.26000000000001</v>
      </c>
      <c r="Q15" t="n">
        <v>1325.79</v>
      </c>
      <c r="R15" t="n">
        <v>46.29</v>
      </c>
      <c r="S15" t="n">
        <v>30.42</v>
      </c>
      <c r="T15" t="n">
        <v>8061.23</v>
      </c>
      <c r="U15" t="n">
        <v>0.66</v>
      </c>
      <c r="V15" t="n">
        <v>0.9399999999999999</v>
      </c>
      <c r="W15" t="n">
        <v>0.11</v>
      </c>
      <c r="X15" t="n">
        <v>0.48</v>
      </c>
      <c r="Y15" t="n">
        <v>1</v>
      </c>
      <c r="Z15" t="n">
        <v>10</v>
      </c>
      <c r="AA15" t="n">
        <v>53.54551197249077</v>
      </c>
      <c r="AB15" t="n">
        <v>73.26333174200452</v>
      </c>
      <c r="AC15" t="n">
        <v>66.27118218629596</v>
      </c>
      <c r="AD15" t="n">
        <v>53545.51197249077</v>
      </c>
      <c r="AE15" t="n">
        <v>73263.33174200452</v>
      </c>
      <c r="AF15" t="n">
        <v>1.121887336987517e-05</v>
      </c>
      <c r="AG15" t="n">
        <v>0.5141666666666667</v>
      </c>
      <c r="AH15" t="n">
        <v>66271.18218629596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8.193899999999999</v>
      </c>
      <c r="E16" t="n">
        <v>12.2</v>
      </c>
      <c r="F16" t="n">
        <v>9.140000000000001</v>
      </c>
      <c r="G16" t="n">
        <v>34.27</v>
      </c>
      <c r="H16" t="n">
        <v>0.42</v>
      </c>
      <c r="I16" t="n">
        <v>16</v>
      </c>
      <c r="J16" t="n">
        <v>191.02</v>
      </c>
      <c r="K16" t="n">
        <v>53.44</v>
      </c>
      <c r="L16" t="n">
        <v>4.5</v>
      </c>
      <c r="M16" t="n">
        <v>12</v>
      </c>
      <c r="N16" t="n">
        <v>38.08</v>
      </c>
      <c r="O16" t="n">
        <v>23792.83</v>
      </c>
      <c r="P16" t="n">
        <v>93.40000000000001</v>
      </c>
      <c r="Q16" t="n">
        <v>1325.79</v>
      </c>
      <c r="R16" t="n">
        <v>44.22</v>
      </c>
      <c r="S16" t="n">
        <v>30.42</v>
      </c>
      <c r="T16" t="n">
        <v>7033.73</v>
      </c>
      <c r="U16" t="n">
        <v>0.6899999999999999</v>
      </c>
      <c r="V16" t="n">
        <v>0.95</v>
      </c>
      <c r="W16" t="n">
        <v>0.11</v>
      </c>
      <c r="X16" t="n">
        <v>0.42</v>
      </c>
      <c r="Y16" t="n">
        <v>1</v>
      </c>
      <c r="Z16" t="n">
        <v>10</v>
      </c>
      <c r="AA16" t="n">
        <v>52.00090148825169</v>
      </c>
      <c r="AB16" t="n">
        <v>71.14992753406443</v>
      </c>
      <c r="AC16" t="n">
        <v>64.35947830977958</v>
      </c>
      <c r="AD16" t="n">
        <v>52000.90148825169</v>
      </c>
      <c r="AE16" t="n">
        <v>71149.92753406444</v>
      </c>
      <c r="AF16" t="n">
        <v>1.134374748638525e-05</v>
      </c>
      <c r="AG16" t="n">
        <v>0.5083333333333333</v>
      </c>
      <c r="AH16" t="n">
        <v>64359.47830977957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8.177899999999999</v>
      </c>
      <c r="E17" t="n">
        <v>12.23</v>
      </c>
      <c r="F17" t="n">
        <v>9.16</v>
      </c>
      <c r="G17" t="n">
        <v>34.36</v>
      </c>
      <c r="H17" t="n">
        <v>0.44</v>
      </c>
      <c r="I17" t="n">
        <v>16</v>
      </c>
      <c r="J17" t="n">
        <v>191.4</v>
      </c>
      <c r="K17" t="n">
        <v>53.44</v>
      </c>
      <c r="L17" t="n">
        <v>4.75</v>
      </c>
      <c r="M17" t="n">
        <v>4</v>
      </c>
      <c r="N17" t="n">
        <v>38.22</v>
      </c>
      <c r="O17" t="n">
        <v>23840.07</v>
      </c>
      <c r="P17" t="n">
        <v>91.92</v>
      </c>
      <c r="Q17" t="n">
        <v>1325.85</v>
      </c>
      <c r="R17" t="n">
        <v>44.64</v>
      </c>
      <c r="S17" t="n">
        <v>30.42</v>
      </c>
      <c r="T17" t="n">
        <v>7245.23</v>
      </c>
      <c r="U17" t="n">
        <v>0.68</v>
      </c>
      <c r="V17" t="n">
        <v>0.9399999999999999</v>
      </c>
      <c r="W17" t="n">
        <v>0.12</v>
      </c>
      <c r="X17" t="n">
        <v>0.44</v>
      </c>
      <c r="Y17" t="n">
        <v>1</v>
      </c>
      <c r="Z17" t="n">
        <v>10</v>
      </c>
      <c r="AA17" t="n">
        <v>51.7057397059902</v>
      </c>
      <c r="AB17" t="n">
        <v>70.74607416195565</v>
      </c>
      <c r="AC17" t="n">
        <v>63.99416813669294</v>
      </c>
      <c r="AD17" t="n">
        <v>51705.7397059902</v>
      </c>
      <c r="AE17" t="n">
        <v>70746.07416195565</v>
      </c>
      <c r="AF17" t="n">
        <v>1.132159686704865e-05</v>
      </c>
      <c r="AG17" t="n">
        <v>0.5095833333333334</v>
      </c>
      <c r="AH17" t="n">
        <v>63994.16813669294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8.224399999999999</v>
      </c>
      <c r="E18" t="n">
        <v>12.16</v>
      </c>
      <c r="F18" t="n">
        <v>9.130000000000001</v>
      </c>
      <c r="G18" t="n">
        <v>36.53</v>
      </c>
      <c r="H18" t="n">
        <v>0.46</v>
      </c>
      <c r="I18" t="n">
        <v>15</v>
      </c>
      <c r="J18" t="n">
        <v>191.78</v>
      </c>
      <c r="K18" t="n">
        <v>53.44</v>
      </c>
      <c r="L18" t="n">
        <v>5</v>
      </c>
      <c r="M18" t="n">
        <v>0</v>
      </c>
      <c r="N18" t="n">
        <v>38.35</v>
      </c>
      <c r="O18" t="n">
        <v>23887.36</v>
      </c>
      <c r="P18" t="n">
        <v>91.43000000000001</v>
      </c>
      <c r="Q18" t="n">
        <v>1325.94</v>
      </c>
      <c r="R18" t="n">
        <v>43.46</v>
      </c>
      <c r="S18" t="n">
        <v>30.42</v>
      </c>
      <c r="T18" t="n">
        <v>6662.26</v>
      </c>
      <c r="U18" t="n">
        <v>0.7</v>
      </c>
      <c r="V18" t="n">
        <v>0.95</v>
      </c>
      <c r="W18" t="n">
        <v>0.12</v>
      </c>
      <c r="X18" t="n">
        <v>0.41</v>
      </c>
      <c r="Y18" t="n">
        <v>1</v>
      </c>
      <c r="Z18" t="n">
        <v>10</v>
      </c>
      <c r="AA18" t="n">
        <v>51.21469606936535</v>
      </c>
      <c r="AB18" t="n">
        <v>70.07420659500957</v>
      </c>
      <c r="AC18" t="n">
        <v>63.38642266736392</v>
      </c>
      <c r="AD18" t="n">
        <v>51214.69606936535</v>
      </c>
      <c r="AE18" t="n">
        <v>70074.20659500957</v>
      </c>
      <c r="AF18" t="n">
        <v>1.138597210449564e-05</v>
      </c>
      <c r="AG18" t="n">
        <v>0.5066666666666667</v>
      </c>
      <c r="AH18" t="n">
        <v>63386.42266736392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6.8488</v>
      </c>
      <c r="E2" t="n">
        <v>14.6</v>
      </c>
      <c r="F2" t="n">
        <v>10.8</v>
      </c>
      <c r="G2" t="n">
        <v>9</v>
      </c>
      <c r="H2" t="n">
        <v>0.15</v>
      </c>
      <c r="I2" t="n">
        <v>72</v>
      </c>
      <c r="J2" t="n">
        <v>116.05</v>
      </c>
      <c r="K2" t="n">
        <v>43.4</v>
      </c>
      <c r="L2" t="n">
        <v>1</v>
      </c>
      <c r="M2" t="n">
        <v>70</v>
      </c>
      <c r="N2" t="n">
        <v>16.65</v>
      </c>
      <c r="O2" t="n">
        <v>14546.17</v>
      </c>
      <c r="P2" t="n">
        <v>98.63</v>
      </c>
      <c r="Q2" t="n">
        <v>1326.03</v>
      </c>
      <c r="R2" t="n">
        <v>98.59999999999999</v>
      </c>
      <c r="S2" t="n">
        <v>30.42</v>
      </c>
      <c r="T2" t="n">
        <v>33943.44</v>
      </c>
      <c r="U2" t="n">
        <v>0.31</v>
      </c>
      <c r="V2" t="n">
        <v>0.8</v>
      </c>
      <c r="W2" t="n">
        <v>0.19</v>
      </c>
      <c r="X2" t="n">
        <v>2.08</v>
      </c>
      <c r="Y2" t="n">
        <v>1</v>
      </c>
      <c r="Z2" t="n">
        <v>10</v>
      </c>
      <c r="AA2" t="n">
        <v>62.55252306032427</v>
      </c>
      <c r="AB2" t="n">
        <v>85.58712167365698</v>
      </c>
      <c r="AC2" t="n">
        <v>77.41880690342322</v>
      </c>
      <c r="AD2" t="n">
        <v>62552.52306032427</v>
      </c>
      <c r="AE2" t="n">
        <v>85587.12167365698</v>
      </c>
      <c r="AF2" t="n">
        <v>1.182018232299052e-05</v>
      </c>
      <c r="AG2" t="n">
        <v>0.6083333333333333</v>
      </c>
      <c r="AH2" t="n">
        <v>77418.80690342322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7.371</v>
      </c>
      <c r="E3" t="n">
        <v>13.57</v>
      </c>
      <c r="F3" t="n">
        <v>10.22</v>
      </c>
      <c r="G3" t="n">
        <v>11.57</v>
      </c>
      <c r="H3" t="n">
        <v>0.19</v>
      </c>
      <c r="I3" t="n">
        <v>53</v>
      </c>
      <c r="J3" t="n">
        <v>116.37</v>
      </c>
      <c r="K3" t="n">
        <v>43.4</v>
      </c>
      <c r="L3" t="n">
        <v>1.25</v>
      </c>
      <c r="M3" t="n">
        <v>51</v>
      </c>
      <c r="N3" t="n">
        <v>16.72</v>
      </c>
      <c r="O3" t="n">
        <v>14585.96</v>
      </c>
      <c r="P3" t="n">
        <v>90.04000000000001</v>
      </c>
      <c r="Q3" t="n">
        <v>1325.92</v>
      </c>
      <c r="R3" t="n">
        <v>79.20999999999999</v>
      </c>
      <c r="S3" t="n">
        <v>30.42</v>
      </c>
      <c r="T3" t="n">
        <v>24347.24</v>
      </c>
      <c r="U3" t="n">
        <v>0.38</v>
      </c>
      <c r="V3" t="n">
        <v>0.85</v>
      </c>
      <c r="W3" t="n">
        <v>0.17</v>
      </c>
      <c r="X3" t="n">
        <v>1.5</v>
      </c>
      <c r="Y3" t="n">
        <v>1</v>
      </c>
      <c r="Z3" t="n">
        <v>10</v>
      </c>
      <c r="AA3" t="n">
        <v>54.3361708383891</v>
      </c>
      <c r="AB3" t="n">
        <v>74.34514608373345</v>
      </c>
      <c r="AC3" t="n">
        <v>67.24974968558658</v>
      </c>
      <c r="AD3" t="n">
        <v>54336.1708383891</v>
      </c>
      <c r="AE3" t="n">
        <v>74345.14608373346</v>
      </c>
      <c r="AF3" t="n">
        <v>1.272143498171404e-05</v>
      </c>
      <c r="AG3" t="n">
        <v>0.5654166666666667</v>
      </c>
      <c r="AH3" t="n">
        <v>67249.74968558658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7.7389</v>
      </c>
      <c r="E4" t="n">
        <v>12.92</v>
      </c>
      <c r="F4" t="n">
        <v>9.859999999999999</v>
      </c>
      <c r="G4" t="n">
        <v>14.43</v>
      </c>
      <c r="H4" t="n">
        <v>0.23</v>
      </c>
      <c r="I4" t="n">
        <v>41</v>
      </c>
      <c r="J4" t="n">
        <v>116.69</v>
      </c>
      <c r="K4" t="n">
        <v>43.4</v>
      </c>
      <c r="L4" t="n">
        <v>1.5</v>
      </c>
      <c r="M4" t="n">
        <v>39</v>
      </c>
      <c r="N4" t="n">
        <v>16.79</v>
      </c>
      <c r="O4" t="n">
        <v>14625.77</v>
      </c>
      <c r="P4" t="n">
        <v>83.62</v>
      </c>
      <c r="Q4" t="n">
        <v>1325.81</v>
      </c>
      <c r="R4" t="n">
        <v>67.52</v>
      </c>
      <c r="S4" t="n">
        <v>30.42</v>
      </c>
      <c r="T4" t="n">
        <v>18561.77</v>
      </c>
      <c r="U4" t="n">
        <v>0.45</v>
      </c>
      <c r="V4" t="n">
        <v>0.88</v>
      </c>
      <c r="W4" t="n">
        <v>0.15</v>
      </c>
      <c r="X4" t="n">
        <v>1.14</v>
      </c>
      <c r="Y4" t="n">
        <v>1</v>
      </c>
      <c r="Z4" t="n">
        <v>10</v>
      </c>
      <c r="AA4" t="n">
        <v>49.17858987016555</v>
      </c>
      <c r="AB4" t="n">
        <v>67.28831626659989</v>
      </c>
      <c r="AC4" t="n">
        <v>60.86641380187517</v>
      </c>
      <c r="AD4" t="n">
        <v>49178.58987016555</v>
      </c>
      <c r="AE4" t="n">
        <v>67288.3162665999</v>
      </c>
      <c r="AF4" t="n">
        <v>1.335638491113645e-05</v>
      </c>
      <c r="AG4" t="n">
        <v>0.5383333333333333</v>
      </c>
      <c r="AH4" t="n">
        <v>60866.41380187517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8.007300000000001</v>
      </c>
      <c r="E5" t="n">
        <v>12.49</v>
      </c>
      <c r="F5" t="n">
        <v>9.619999999999999</v>
      </c>
      <c r="G5" t="n">
        <v>17.48</v>
      </c>
      <c r="H5" t="n">
        <v>0.26</v>
      </c>
      <c r="I5" t="n">
        <v>33</v>
      </c>
      <c r="J5" t="n">
        <v>117.01</v>
      </c>
      <c r="K5" t="n">
        <v>43.4</v>
      </c>
      <c r="L5" t="n">
        <v>1.75</v>
      </c>
      <c r="M5" t="n">
        <v>31</v>
      </c>
      <c r="N5" t="n">
        <v>16.86</v>
      </c>
      <c r="O5" t="n">
        <v>14665.62</v>
      </c>
      <c r="P5" t="n">
        <v>78.09</v>
      </c>
      <c r="Q5" t="n">
        <v>1325.88</v>
      </c>
      <c r="R5" t="n">
        <v>59.61</v>
      </c>
      <c r="S5" t="n">
        <v>30.42</v>
      </c>
      <c r="T5" t="n">
        <v>14646.91</v>
      </c>
      <c r="U5" t="n">
        <v>0.51</v>
      </c>
      <c r="V5" t="n">
        <v>0.9</v>
      </c>
      <c r="W5" t="n">
        <v>0.14</v>
      </c>
      <c r="X5" t="n">
        <v>0.9</v>
      </c>
      <c r="Y5" t="n">
        <v>1</v>
      </c>
      <c r="Z5" t="n">
        <v>10</v>
      </c>
      <c r="AA5" t="n">
        <v>45.49932825484729</v>
      </c>
      <c r="AB5" t="n">
        <v>62.25418820695733</v>
      </c>
      <c r="AC5" t="n">
        <v>56.31273585880017</v>
      </c>
      <c r="AD5" t="n">
        <v>45499.32825484729</v>
      </c>
      <c r="AE5" t="n">
        <v>62254.18820695733</v>
      </c>
      <c r="AF5" t="n">
        <v>1.381961013825517e-05</v>
      </c>
      <c r="AG5" t="n">
        <v>0.5204166666666666</v>
      </c>
      <c r="AH5" t="n">
        <v>56312.73585880017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8.297800000000001</v>
      </c>
      <c r="E6" t="n">
        <v>12.05</v>
      </c>
      <c r="F6" t="n">
        <v>9.32</v>
      </c>
      <c r="G6" t="n">
        <v>20.72</v>
      </c>
      <c r="H6" t="n">
        <v>0.3</v>
      </c>
      <c r="I6" t="n">
        <v>27</v>
      </c>
      <c r="J6" t="n">
        <v>117.34</v>
      </c>
      <c r="K6" t="n">
        <v>43.4</v>
      </c>
      <c r="L6" t="n">
        <v>2</v>
      </c>
      <c r="M6" t="n">
        <v>20</v>
      </c>
      <c r="N6" t="n">
        <v>16.94</v>
      </c>
      <c r="O6" t="n">
        <v>14705.49</v>
      </c>
      <c r="P6" t="n">
        <v>71.45999999999999</v>
      </c>
      <c r="Q6" t="n">
        <v>1325.92</v>
      </c>
      <c r="R6" t="n">
        <v>49.77</v>
      </c>
      <c r="S6" t="n">
        <v>30.42</v>
      </c>
      <c r="T6" t="n">
        <v>9756.299999999999</v>
      </c>
      <c r="U6" t="n">
        <v>0.61</v>
      </c>
      <c r="V6" t="n">
        <v>0.93</v>
      </c>
      <c r="W6" t="n">
        <v>0.12</v>
      </c>
      <c r="X6" t="n">
        <v>0.6</v>
      </c>
      <c r="Y6" t="n">
        <v>1</v>
      </c>
      <c r="Z6" t="n">
        <v>10</v>
      </c>
      <c r="AA6" t="n">
        <v>41.53077035906787</v>
      </c>
      <c r="AB6" t="n">
        <v>56.82423221337597</v>
      </c>
      <c r="AC6" t="n">
        <v>51.40100724435424</v>
      </c>
      <c r="AD6" t="n">
        <v>41530.77035906786</v>
      </c>
      <c r="AE6" t="n">
        <v>56824.23221337597</v>
      </c>
      <c r="AF6" t="n">
        <v>1.432097723392576e-05</v>
      </c>
      <c r="AG6" t="n">
        <v>0.5020833333333333</v>
      </c>
      <c r="AH6" t="n">
        <v>51401.00724435424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8.1755</v>
      </c>
      <c r="E7" t="n">
        <v>12.23</v>
      </c>
      <c r="F7" t="n">
        <v>9.529999999999999</v>
      </c>
      <c r="G7" t="n">
        <v>21.98</v>
      </c>
      <c r="H7" t="n">
        <v>0.34</v>
      </c>
      <c r="I7" t="n">
        <v>26</v>
      </c>
      <c r="J7" t="n">
        <v>117.66</v>
      </c>
      <c r="K7" t="n">
        <v>43.4</v>
      </c>
      <c r="L7" t="n">
        <v>2.25</v>
      </c>
      <c r="M7" t="n">
        <v>2</v>
      </c>
      <c r="N7" t="n">
        <v>17.01</v>
      </c>
      <c r="O7" t="n">
        <v>14745.39</v>
      </c>
      <c r="P7" t="n">
        <v>72.04000000000001</v>
      </c>
      <c r="Q7" t="n">
        <v>1326.04</v>
      </c>
      <c r="R7" t="n">
        <v>56.26</v>
      </c>
      <c r="S7" t="n">
        <v>30.42</v>
      </c>
      <c r="T7" t="n">
        <v>13003.62</v>
      </c>
      <c r="U7" t="n">
        <v>0.54</v>
      </c>
      <c r="V7" t="n">
        <v>0.91</v>
      </c>
      <c r="W7" t="n">
        <v>0.15</v>
      </c>
      <c r="X7" t="n">
        <v>0.8100000000000001</v>
      </c>
      <c r="Y7" t="n">
        <v>1</v>
      </c>
      <c r="Z7" t="n">
        <v>10</v>
      </c>
      <c r="AA7" t="n">
        <v>42.64824241591945</v>
      </c>
      <c r="AB7" t="n">
        <v>58.35320678110817</v>
      </c>
      <c r="AC7" t="n">
        <v>52.78405862517099</v>
      </c>
      <c r="AD7" t="n">
        <v>42648.24241591945</v>
      </c>
      <c r="AE7" t="n">
        <v>58353.20678110817</v>
      </c>
      <c r="AF7" t="n">
        <v>1.410990254958664e-05</v>
      </c>
      <c r="AG7" t="n">
        <v>0.5095833333333334</v>
      </c>
      <c r="AH7" t="n">
        <v>52784.05862517099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8.186299999999999</v>
      </c>
      <c r="E8" t="n">
        <v>12.22</v>
      </c>
      <c r="F8" t="n">
        <v>9.51</v>
      </c>
      <c r="G8" t="n">
        <v>21.95</v>
      </c>
      <c r="H8" t="n">
        <v>0.37</v>
      </c>
      <c r="I8" t="n">
        <v>26</v>
      </c>
      <c r="J8" t="n">
        <v>117.98</v>
      </c>
      <c r="K8" t="n">
        <v>43.4</v>
      </c>
      <c r="L8" t="n">
        <v>2.5</v>
      </c>
      <c r="M8" t="n">
        <v>0</v>
      </c>
      <c r="N8" t="n">
        <v>17.08</v>
      </c>
      <c r="O8" t="n">
        <v>14785.31</v>
      </c>
      <c r="P8" t="n">
        <v>72.03</v>
      </c>
      <c r="Q8" t="n">
        <v>1326.04</v>
      </c>
      <c r="R8" t="n">
        <v>55.51</v>
      </c>
      <c r="S8" t="n">
        <v>30.42</v>
      </c>
      <c r="T8" t="n">
        <v>12629.28</v>
      </c>
      <c r="U8" t="n">
        <v>0.55</v>
      </c>
      <c r="V8" t="n">
        <v>0.91</v>
      </c>
      <c r="W8" t="n">
        <v>0.15</v>
      </c>
      <c r="X8" t="n">
        <v>0.79</v>
      </c>
      <c r="Y8" t="n">
        <v>1</v>
      </c>
      <c r="Z8" t="n">
        <v>10</v>
      </c>
      <c r="AA8" t="n">
        <v>42.56043483374615</v>
      </c>
      <c r="AB8" t="n">
        <v>58.23306457338161</v>
      </c>
      <c r="AC8" t="n">
        <v>52.67538262112917</v>
      </c>
      <c r="AD8" t="n">
        <v>42560.43483374615</v>
      </c>
      <c r="AE8" t="n">
        <v>58233.06457338161</v>
      </c>
      <c r="AF8" t="n">
        <v>1.412854201476131e-05</v>
      </c>
      <c r="AG8" t="n">
        <v>0.5091666666666667</v>
      </c>
      <c r="AH8" t="n">
        <v>52675.38262112917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7.5278</v>
      </c>
      <c r="E2" t="n">
        <v>13.28</v>
      </c>
      <c r="F2" t="n">
        <v>10.31</v>
      </c>
      <c r="G2" t="n">
        <v>11.24</v>
      </c>
      <c r="H2" t="n">
        <v>0.2</v>
      </c>
      <c r="I2" t="n">
        <v>55</v>
      </c>
      <c r="J2" t="n">
        <v>89.87</v>
      </c>
      <c r="K2" t="n">
        <v>37.55</v>
      </c>
      <c r="L2" t="n">
        <v>1</v>
      </c>
      <c r="M2" t="n">
        <v>53</v>
      </c>
      <c r="N2" t="n">
        <v>11.32</v>
      </c>
      <c r="O2" t="n">
        <v>11317.98</v>
      </c>
      <c r="P2" t="n">
        <v>74.15000000000001</v>
      </c>
      <c r="Q2" t="n">
        <v>1326.23</v>
      </c>
      <c r="R2" t="n">
        <v>82.27</v>
      </c>
      <c r="S2" t="n">
        <v>30.42</v>
      </c>
      <c r="T2" t="n">
        <v>25862.5</v>
      </c>
      <c r="U2" t="n">
        <v>0.37</v>
      </c>
      <c r="V2" t="n">
        <v>0.84</v>
      </c>
      <c r="W2" t="n">
        <v>0.17</v>
      </c>
      <c r="X2" t="n">
        <v>1.58</v>
      </c>
      <c r="Y2" t="n">
        <v>1</v>
      </c>
      <c r="Z2" t="n">
        <v>10</v>
      </c>
      <c r="AA2" t="n">
        <v>46.0210884249293</v>
      </c>
      <c r="AB2" t="n">
        <v>62.96808349009733</v>
      </c>
      <c r="AC2" t="n">
        <v>56.95849797807584</v>
      </c>
      <c r="AD2" t="n">
        <v>46021.0884249293</v>
      </c>
      <c r="AE2" t="n">
        <v>62968.08349009733</v>
      </c>
      <c r="AF2" t="n">
        <v>1.477286223409448e-05</v>
      </c>
      <c r="AG2" t="n">
        <v>0.5533333333333333</v>
      </c>
      <c r="AH2" t="n">
        <v>56958.49797807584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8.0055</v>
      </c>
      <c r="E3" t="n">
        <v>12.49</v>
      </c>
      <c r="F3" t="n">
        <v>9.81</v>
      </c>
      <c r="G3" t="n">
        <v>15.1</v>
      </c>
      <c r="H3" t="n">
        <v>0.24</v>
      </c>
      <c r="I3" t="n">
        <v>39</v>
      </c>
      <c r="J3" t="n">
        <v>90.18000000000001</v>
      </c>
      <c r="K3" t="n">
        <v>37.55</v>
      </c>
      <c r="L3" t="n">
        <v>1.25</v>
      </c>
      <c r="M3" t="n">
        <v>31</v>
      </c>
      <c r="N3" t="n">
        <v>11.37</v>
      </c>
      <c r="O3" t="n">
        <v>11355.7</v>
      </c>
      <c r="P3" t="n">
        <v>65.83</v>
      </c>
      <c r="Q3" t="n">
        <v>1325.91</v>
      </c>
      <c r="R3" t="n">
        <v>65.94</v>
      </c>
      <c r="S3" t="n">
        <v>30.42</v>
      </c>
      <c r="T3" t="n">
        <v>17781.8</v>
      </c>
      <c r="U3" t="n">
        <v>0.46</v>
      </c>
      <c r="V3" t="n">
        <v>0.88</v>
      </c>
      <c r="W3" t="n">
        <v>0.15</v>
      </c>
      <c r="X3" t="n">
        <v>1.09</v>
      </c>
      <c r="Y3" t="n">
        <v>1</v>
      </c>
      <c r="Z3" t="n">
        <v>10</v>
      </c>
      <c r="AA3" t="n">
        <v>40.09755015134493</v>
      </c>
      <c r="AB3" t="n">
        <v>54.86323709596586</v>
      </c>
      <c r="AC3" t="n">
        <v>49.62716674866996</v>
      </c>
      <c r="AD3" t="n">
        <v>40097.55015134493</v>
      </c>
      <c r="AE3" t="n">
        <v>54863.23709596586</v>
      </c>
      <c r="AF3" t="n">
        <v>1.571032022835933e-05</v>
      </c>
      <c r="AG3" t="n">
        <v>0.5204166666666666</v>
      </c>
      <c r="AH3" t="n">
        <v>49627.16674866997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8.110799999999999</v>
      </c>
      <c r="E4" t="n">
        <v>12.33</v>
      </c>
      <c r="F4" t="n">
        <v>9.73</v>
      </c>
      <c r="G4" t="n">
        <v>16.68</v>
      </c>
      <c r="H4" t="n">
        <v>0.29</v>
      </c>
      <c r="I4" t="n">
        <v>35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63.28</v>
      </c>
      <c r="Q4" t="n">
        <v>1325.87</v>
      </c>
      <c r="R4" t="n">
        <v>61.99</v>
      </c>
      <c r="S4" t="n">
        <v>30.42</v>
      </c>
      <c r="T4" t="n">
        <v>15824.78</v>
      </c>
      <c r="U4" t="n">
        <v>0.49</v>
      </c>
      <c r="V4" t="n">
        <v>0.89</v>
      </c>
      <c r="W4" t="n">
        <v>0.18</v>
      </c>
      <c r="X4" t="n">
        <v>1.01</v>
      </c>
      <c r="Y4" t="n">
        <v>1</v>
      </c>
      <c r="Z4" t="n">
        <v>10</v>
      </c>
      <c r="AA4" t="n">
        <v>38.71625004320025</v>
      </c>
      <c r="AB4" t="n">
        <v>52.97328134935154</v>
      </c>
      <c r="AC4" t="n">
        <v>47.91758572593733</v>
      </c>
      <c r="AD4" t="n">
        <v>38716.25004320026</v>
      </c>
      <c r="AE4" t="n">
        <v>52973.28134935154</v>
      </c>
      <c r="AF4" t="n">
        <v>1.591696524991279e-05</v>
      </c>
      <c r="AG4" t="n">
        <v>0.51375</v>
      </c>
      <c r="AH4" t="n">
        <v>47917.58572593733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4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5.1044</v>
      </c>
      <c r="E2" t="n">
        <v>19.59</v>
      </c>
      <c r="F2" t="n">
        <v>12.33</v>
      </c>
      <c r="G2" t="n">
        <v>6.06</v>
      </c>
      <c r="H2" t="n">
        <v>0.09</v>
      </c>
      <c r="I2" t="n">
        <v>122</v>
      </c>
      <c r="J2" t="n">
        <v>194.77</v>
      </c>
      <c r="K2" t="n">
        <v>54.38</v>
      </c>
      <c r="L2" t="n">
        <v>1</v>
      </c>
      <c r="M2" t="n">
        <v>120</v>
      </c>
      <c r="N2" t="n">
        <v>39.4</v>
      </c>
      <c r="O2" t="n">
        <v>24256.19</v>
      </c>
      <c r="P2" t="n">
        <v>166.95</v>
      </c>
      <c r="Q2" t="n">
        <v>1326.31</v>
      </c>
      <c r="R2" t="n">
        <v>148.69</v>
      </c>
      <c r="S2" t="n">
        <v>30.42</v>
      </c>
      <c r="T2" t="n">
        <v>58741.02</v>
      </c>
      <c r="U2" t="n">
        <v>0.2</v>
      </c>
      <c r="V2" t="n">
        <v>0.7</v>
      </c>
      <c r="W2" t="n">
        <v>0.27</v>
      </c>
      <c r="X2" t="n">
        <v>3.61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5.7833</v>
      </c>
      <c r="E3" t="n">
        <v>17.29</v>
      </c>
      <c r="F3" t="n">
        <v>11.31</v>
      </c>
      <c r="G3" t="n">
        <v>7.63</v>
      </c>
      <c r="H3" t="n">
        <v>0.11</v>
      </c>
      <c r="I3" t="n">
        <v>89</v>
      </c>
      <c r="J3" t="n">
        <v>195.16</v>
      </c>
      <c r="K3" t="n">
        <v>54.38</v>
      </c>
      <c r="L3" t="n">
        <v>1.25</v>
      </c>
      <c r="M3" t="n">
        <v>87</v>
      </c>
      <c r="N3" t="n">
        <v>39.53</v>
      </c>
      <c r="O3" t="n">
        <v>24303.87</v>
      </c>
      <c r="P3" t="n">
        <v>151.41</v>
      </c>
      <c r="Q3" t="n">
        <v>1325.97</v>
      </c>
      <c r="R3" t="n">
        <v>115.27</v>
      </c>
      <c r="S3" t="n">
        <v>30.42</v>
      </c>
      <c r="T3" t="n">
        <v>42196.61</v>
      </c>
      <c r="U3" t="n">
        <v>0.26</v>
      </c>
      <c r="V3" t="n">
        <v>0.76</v>
      </c>
      <c r="W3" t="n">
        <v>0.22</v>
      </c>
      <c r="X3" t="n">
        <v>2.59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6.2919</v>
      </c>
      <c r="E4" t="n">
        <v>15.89</v>
      </c>
      <c r="F4" t="n">
        <v>10.69</v>
      </c>
      <c r="G4" t="n">
        <v>9.300000000000001</v>
      </c>
      <c r="H4" t="n">
        <v>0.14</v>
      </c>
      <c r="I4" t="n">
        <v>69</v>
      </c>
      <c r="J4" t="n">
        <v>195.55</v>
      </c>
      <c r="K4" t="n">
        <v>54.38</v>
      </c>
      <c r="L4" t="n">
        <v>1.5</v>
      </c>
      <c r="M4" t="n">
        <v>67</v>
      </c>
      <c r="N4" t="n">
        <v>39.67</v>
      </c>
      <c r="O4" t="n">
        <v>24351.61</v>
      </c>
      <c r="P4" t="n">
        <v>141.27</v>
      </c>
      <c r="Q4" t="n">
        <v>1326.12</v>
      </c>
      <c r="R4" t="n">
        <v>95.09</v>
      </c>
      <c r="S4" t="n">
        <v>30.42</v>
      </c>
      <c r="T4" t="n">
        <v>32207.32</v>
      </c>
      <c r="U4" t="n">
        <v>0.32</v>
      </c>
      <c r="V4" t="n">
        <v>0.8100000000000001</v>
      </c>
      <c r="W4" t="n">
        <v>0.19</v>
      </c>
      <c r="X4" t="n">
        <v>1.97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6.6348</v>
      </c>
      <c r="E5" t="n">
        <v>15.07</v>
      </c>
      <c r="F5" t="n">
        <v>10.34</v>
      </c>
      <c r="G5" t="n">
        <v>10.88</v>
      </c>
      <c r="H5" t="n">
        <v>0.16</v>
      </c>
      <c r="I5" t="n">
        <v>57</v>
      </c>
      <c r="J5" t="n">
        <v>195.93</v>
      </c>
      <c r="K5" t="n">
        <v>54.38</v>
      </c>
      <c r="L5" t="n">
        <v>1.75</v>
      </c>
      <c r="M5" t="n">
        <v>55</v>
      </c>
      <c r="N5" t="n">
        <v>39.81</v>
      </c>
      <c r="O5" t="n">
        <v>24399.39</v>
      </c>
      <c r="P5" t="n">
        <v>134.93</v>
      </c>
      <c r="Q5" t="n">
        <v>1326.07</v>
      </c>
      <c r="R5" t="n">
        <v>83.41</v>
      </c>
      <c r="S5" t="n">
        <v>30.42</v>
      </c>
      <c r="T5" t="n">
        <v>26425.69</v>
      </c>
      <c r="U5" t="n">
        <v>0.36</v>
      </c>
      <c r="V5" t="n">
        <v>0.84</v>
      </c>
      <c r="W5" t="n">
        <v>0.17</v>
      </c>
      <c r="X5" t="n">
        <v>1.62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6.9208</v>
      </c>
      <c r="E6" t="n">
        <v>14.45</v>
      </c>
      <c r="F6" t="n">
        <v>10.07</v>
      </c>
      <c r="G6" t="n">
        <v>12.58</v>
      </c>
      <c r="H6" t="n">
        <v>0.18</v>
      </c>
      <c r="I6" t="n">
        <v>48</v>
      </c>
      <c r="J6" t="n">
        <v>196.32</v>
      </c>
      <c r="K6" t="n">
        <v>54.38</v>
      </c>
      <c r="L6" t="n">
        <v>2</v>
      </c>
      <c r="M6" t="n">
        <v>46</v>
      </c>
      <c r="N6" t="n">
        <v>39.95</v>
      </c>
      <c r="O6" t="n">
        <v>24447.22</v>
      </c>
      <c r="P6" t="n">
        <v>129.63</v>
      </c>
      <c r="Q6" t="n">
        <v>1325.96</v>
      </c>
      <c r="R6" t="n">
        <v>74.43000000000001</v>
      </c>
      <c r="S6" t="n">
        <v>30.42</v>
      </c>
      <c r="T6" t="n">
        <v>21979.98</v>
      </c>
      <c r="U6" t="n">
        <v>0.41</v>
      </c>
      <c r="V6" t="n">
        <v>0.86</v>
      </c>
      <c r="W6" t="n">
        <v>0.16</v>
      </c>
      <c r="X6" t="n">
        <v>1.34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7.1583</v>
      </c>
      <c r="E7" t="n">
        <v>13.97</v>
      </c>
      <c r="F7" t="n">
        <v>9.859999999999999</v>
      </c>
      <c r="G7" t="n">
        <v>14.43</v>
      </c>
      <c r="H7" t="n">
        <v>0.2</v>
      </c>
      <c r="I7" t="n">
        <v>41</v>
      </c>
      <c r="J7" t="n">
        <v>196.71</v>
      </c>
      <c r="K7" t="n">
        <v>54.38</v>
      </c>
      <c r="L7" t="n">
        <v>2.25</v>
      </c>
      <c r="M7" t="n">
        <v>39</v>
      </c>
      <c r="N7" t="n">
        <v>40.08</v>
      </c>
      <c r="O7" t="n">
        <v>24495.09</v>
      </c>
      <c r="P7" t="n">
        <v>125.31</v>
      </c>
      <c r="Q7" t="n">
        <v>1325.87</v>
      </c>
      <c r="R7" t="n">
        <v>67.66</v>
      </c>
      <c r="S7" t="n">
        <v>30.42</v>
      </c>
      <c r="T7" t="n">
        <v>18628.93</v>
      </c>
      <c r="U7" t="n">
        <v>0.45</v>
      </c>
      <c r="V7" t="n">
        <v>0.88</v>
      </c>
      <c r="W7" t="n">
        <v>0.15</v>
      </c>
      <c r="X7" t="n">
        <v>1.14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7.3374</v>
      </c>
      <c r="E8" t="n">
        <v>13.63</v>
      </c>
      <c r="F8" t="n">
        <v>9.710000000000001</v>
      </c>
      <c r="G8" t="n">
        <v>16.19</v>
      </c>
      <c r="H8" t="n">
        <v>0.23</v>
      </c>
      <c r="I8" t="n">
        <v>36</v>
      </c>
      <c r="J8" t="n">
        <v>197.1</v>
      </c>
      <c r="K8" t="n">
        <v>54.38</v>
      </c>
      <c r="L8" t="n">
        <v>2.5</v>
      </c>
      <c r="M8" t="n">
        <v>34</v>
      </c>
      <c r="N8" t="n">
        <v>40.22</v>
      </c>
      <c r="O8" t="n">
        <v>24543.01</v>
      </c>
      <c r="P8" t="n">
        <v>121.76</v>
      </c>
      <c r="Q8" t="n">
        <v>1325.94</v>
      </c>
      <c r="R8" t="n">
        <v>62.87</v>
      </c>
      <c r="S8" t="n">
        <v>30.42</v>
      </c>
      <c r="T8" t="n">
        <v>16261.36</v>
      </c>
      <c r="U8" t="n">
        <v>0.48</v>
      </c>
      <c r="V8" t="n">
        <v>0.89</v>
      </c>
      <c r="W8" t="n">
        <v>0.14</v>
      </c>
      <c r="X8" t="n">
        <v>0.99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7.4891</v>
      </c>
      <c r="E9" t="n">
        <v>13.35</v>
      </c>
      <c r="F9" t="n">
        <v>9.59</v>
      </c>
      <c r="G9" t="n">
        <v>17.98</v>
      </c>
      <c r="H9" t="n">
        <v>0.25</v>
      </c>
      <c r="I9" t="n">
        <v>32</v>
      </c>
      <c r="J9" t="n">
        <v>197.49</v>
      </c>
      <c r="K9" t="n">
        <v>54.38</v>
      </c>
      <c r="L9" t="n">
        <v>2.75</v>
      </c>
      <c r="M9" t="n">
        <v>30</v>
      </c>
      <c r="N9" t="n">
        <v>40.36</v>
      </c>
      <c r="O9" t="n">
        <v>24590.98</v>
      </c>
      <c r="P9" t="n">
        <v>118.62</v>
      </c>
      <c r="Q9" t="n">
        <v>1325.95</v>
      </c>
      <c r="R9" t="n">
        <v>58.8</v>
      </c>
      <c r="S9" t="n">
        <v>30.42</v>
      </c>
      <c r="T9" t="n">
        <v>14246.53</v>
      </c>
      <c r="U9" t="n">
        <v>0.52</v>
      </c>
      <c r="V9" t="n">
        <v>0.9</v>
      </c>
      <c r="W9" t="n">
        <v>0.13</v>
      </c>
      <c r="X9" t="n">
        <v>0.87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7.6412</v>
      </c>
      <c r="E10" t="n">
        <v>13.09</v>
      </c>
      <c r="F10" t="n">
        <v>9.44</v>
      </c>
      <c r="G10" t="n">
        <v>19.54</v>
      </c>
      <c r="H10" t="n">
        <v>0.27</v>
      </c>
      <c r="I10" t="n">
        <v>29</v>
      </c>
      <c r="J10" t="n">
        <v>197.88</v>
      </c>
      <c r="K10" t="n">
        <v>54.38</v>
      </c>
      <c r="L10" t="n">
        <v>3</v>
      </c>
      <c r="M10" t="n">
        <v>27</v>
      </c>
      <c r="N10" t="n">
        <v>40.5</v>
      </c>
      <c r="O10" t="n">
        <v>24639</v>
      </c>
      <c r="P10" t="n">
        <v>114.93</v>
      </c>
      <c r="Q10" t="n">
        <v>1326.01</v>
      </c>
      <c r="R10" t="n">
        <v>53.7</v>
      </c>
      <c r="S10" t="n">
        <v>30.42</v>
      </c>
      <c r="T10" t="n">
        <v>11710.58</v>
      </c>
      <c r="U10" t="n">
        <v>0.57</v>
      </c>
      <c r="V10" t="n">
        <v>0.92</v>
      </c>
      <c r="W10" t="n">
        <v>0.13</v>
      </c>
      <c r="X10" t="n">
        <v>0.72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7.7248</v>
      </c>
      <c r="E11" t="n">
        <v>12.95</v>
      </c>
      <c r="F11" t="n">
        <v>9.42</v>
      </c>
      <c r="G11" t="n">
        <v>21.73</v>
      </c>
      <c r="H11" t="n">
        <v>0.29</v>
      </c>
      <c r="I11" t="n">
        <v>26</v>
      </c>
      <c r="J11" t="n">
        <v>198.27</v>
      </c>
      <c r="K11" t="n">
        <v>54.38</v>
      </c>
      <c r="L11" t="n">
        <v>3.25</v>
      </c>
      <c r="M11" t="n">
        <v>24</v>
      </c>
      <c r="N11" t="n">
        <v>40.64</v>
      </c>
      <c r="O11" t="n">
        <v>24687.06</v>
      </c>
      <c r="P11" t="n">
        <v>112.73</v>
      </c>
      <c r="Q11" t="n">
        <v>1325.81</v>
      </c>
      <c r="R11" t="n">
        <v>53.84</v>
      </c>
      <c r="S11" t="n">
        <v>30.42</v>
      </c>
      <c r="T11" t="n">
        <v>11793.13</v>
      </c>
      <c r="U11" t="n">
        <v>0.5600000000000001</v>
      </c>
      <c r="V11" t="n">
        <v>0.92</v>
      </c>
      <c r="W11" t="n">
        <v>0.11</v>
      </c>
      <c r="X11" t="n">
        <v>0.7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7.7792</v>
      </c>
      <c r="E12" t="n">
        <v>12.85</v>
      </c>
      <c r="F12" t="n">
        <v>9.4</v>
      </c>
      <c r="G12" t="n">
        <v>23.51</v>
      </c>
      <c r="H12" t="n">
        <v>0.31</v>
      </c>
      <c r="I12" t="n">
        <v>24</v>
      </c>
      <c r="J12" t="n">
        <v>198.66</v>
      </c>
      <c r="K12" t="n">
        <v>54.38</v>
      </c>
      <c r="L12" t="n">
        <v>3.5</v>
      </c>
      <c r="M12" t="n">
        <v>22</v>
      </c>
      <c r="N12" t="n">
        <v>40.78</v>
      </c>
      <c r="O12" t="n">
        <v>24735.17</v>
      </c>
      <c r="P12" t="n">
        <v>111</v>
      </c>
      <c r="Q12" t="n">
        <v>1325.9</v>
      </c>
      <c r="R12" t="n">
        <v>53.02</v>
      </c>
      <c r="S12" t="n">
        <v>30.42</v>
      </c>
      <c r="T12" t="n">
        <v>11392.7</v>
      </c>
      <c r="U12" t="n">
        <v>0.57</v>
      </c>
      <c r="V12" t="n">
        <v>0.92</v>
      </c>
      <c r="W12" t="n">
        <v>0.12</v>
      </c>
      <c r="X12" t="n">
        <v>0.68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7.8694</v>
      </c>
      <c r="E13" t="n">
        <v>12.71</v>
      </c>
      <c r="F13" t="n">
        <v>9.34</v>
      </c>
      <c r="G13" t="n">
        <v>25.46</v>
      </c>
      <c r="H13" t="n">
        <v>0.33</v>
      </c>
      <c r="I13" t="n">
        <v>22</v>
      </c>
      <c r="J13" t="n">
        <v>199.05</v>
      </c>
      <c r="K13" t="n">
        <v>54.38</v>
      </c>
      <c r="L13" t="n">
        <v>3.75</v>
      </c>
      <c r="M13" t="n">
        <v>20</v>
      </c>
      <c r="N13" t="n">
        <v>40.92</v>
      </c>
      <c r="O13" t="n">
        <v>24783.33</v>
      </c>
      <c r="P13" t="n">
        <v>108.34</v>
      </c>
      <c r="Q13" t="n">
        <v>1325.92</v>
      </c>
      <c r="R13" t="n">
        <v>50.81</v>
      </c>
      <c r="S13" t="n">
        <v>30.42</v>
      </c>
      <c r="T13" t="n">
        <v>10299.9</v>
      </c>
      <c r="U13" t="n">
        <v>0.6</v>
      </c>
      <c r="V13" t="n">
        <v>0.93</v>
      </c>
      <c r="W13" t="n">
        <v>0.11</v>
      </c>
      <c r="X13" t="n">
        <v>0.61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7.9567</v>
      </c>
      <c r="E14" t="n">
        <v>12.57</v>
      </c>
      <c r="F14" t="n">
        <v>9.27</v>
      </c>
      <c r="G14" t="n">
        <v>27.82</v>
      </c>
      <c r="H14" t="n">
        <v>0.36</v>
      </c>
      <c r="I14" t="n">
        <v>20</v>
      </c>
      <c r="J14" t="n">
        <v>199.44</v>
      </c>
      <c r="K14" t="n">
        <v>54.38</v>
      </c>
      <c r="L14" t="n">
        <v>4</v>
      </c>
      <c r="M14" t="n">
        <v>18</v>
      </c>
      <c r="N14" t="n">
        <v>41.06</v>
      </c>
      <c r="O14" t="n">
        <v>24831.54</v>
      </c>
      <c r="P14" t="n">
        <v>105.36</v>
      </c>
      <c r="Q14" t="n">
        <v>1325.82</v>
      </c>
      <c r="R14" t="n">
        <v>48.64</v>
      </c>
      <c r="S14" t="n">
        <v>30.42</v>
      </c>
      <c r="T14" t="n">
        <v>9227.01</v>
      </c>
      <c r="U14" t="n">
        <v>0.63</v>
      </c>
      <c r="V14" t="n">
        <v>0.93</v>
      </c>
      <c r="W14" t="n">
        <v>0.11</v>
      </c>
      <c r="X14" t="n">
        <v>0.55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8.001099999999999</v>
      </c>
      <c r="E15" t="n">
        <v>12.5</v>
      </c>
      <c r="F15" t="n">
        <v>9.24</v>
      </c>
      <c r="G15" t="n">
        <v>29.19</v>
      </c>
      <c r="H15" t="n">
        <v>0.38</v>
      </c>
      <c r="I15" t="n">
        <v>19</v>
      </c>
      <c r="J15" t="n">
        <v>199.83</v>
      </c>
      <c r="K15" t="n">
        <v>54.38</v>
      </c>
      <c r="L15" t="n">
        <v>4.25</v>
      </c>
      <c r="M15" t="n">
        <v>17</v>
      </c>
      <c r="N15" t="n">
        <v>41.2</v>
      </c>
      <c r="O15" t="n">
        <v>24879.79</v>
      </c>
      <c r="P15" t="n">
        <v>103.24</v>
      </c>
      <c r="Q15" t="n">
        <v>1325.95</v>
      </c>
      <c r="R15" t="n">
        <v>47.61</v>
      </c>
      <c r="S15" t="n">
        <v>30.42</v>
      </c>
      <c r="T15" t="n">
        <v>8716.92</v>
      </c>
      <c r="U15" t="n">
        <v>0.64</v>
      </c>
      <c r="V15" t="n">
        <v>0.9399999999999999</v>
      </c>
      <c r="W15" t="n">
        <v>0.11</v>
      </c>
      <c r="X15" t="n">
        <v>0.52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8.093</v>
      </c>
      <c r="E16" t="n">
        <v>12.36</v>
      </c>
      <c r="F16" t="n">
        <v>9.18</v>
      </c>
      <c r="G16" t="n">
        <v>32.4</v>
      </c>
      <c r="H16" t="n">
        <v>0.4</v>
      </c>
      <c r="I16" t="n">
        <v>17</v>
      </c>
      <c r="J16" t="n">
        <v>200.22</v>
      </c>
      <c r="K16" t="n">
        <v>54.38</v>
      </c>
      <c r="L16" t="n">
        <v>4.5</v>
      </c>
      <c r="M16" t="n">
        <v>15</v>
      </c>
      <c r="N16" t="n">
        <v>41.35</v>
      </c>
      <c r="O16" t="n">
        <v>24928.09</v>
      </c>
      <c r="P16" t="n">
        <v>100.08</v>
      </c>
      <c r="Q16" t="n">
        <v>1325.81</v>
      </c>
      <c r="R16" t="n">
        <v>45.55</v>
      </c>
      <c r="S16" t="n">
        <v>30.42</v>
      </c>
      <c r="T16" t="n">
        <v>7695.47</v>
      </c>
      <c r="U16" t="n">
        <v>0.67</v>
      </c>
      <c r="V16" t="n">
        <v>0.9399999999999999</v>
      </c>
      <c r="W16" t="n">
        <v>0.11</v>
      </c>
      <c r="X16" t="n">
        <v>0.46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8.1442</v>
      </c>
      <c r="E17" t="n">
        <v>12.28</v>
      </c>
      <c r="F17" t="n">
        <v>9.140000000000001</v>
      </c>
      <c r="G17" t="n">
        <v>34.27</v>
      </c>
      <c r="H17" t="n">
        <v>0.42</v>
      </c>
      <c r="I17" t="n">
        <v>16</v>
      </c>
      <c r="J17" t="n">
        <v>200.61</v>
      </c>
      <c r="K17" t="n">
        <v>54.38</v>
      </c>
      <c r="L17" t="n">
        <v>4.75</v>
      </c>
      <c r="M17" t="n">
        <v>14</v>
      </c>
      <c r="N17" t="n">
        <v>41.49</v>
      </c>
      <c r="O17" t="n">
        <v>24976.45</v>
      </c>
      <c r="P17" t="n">
        <v>97.79000000000001</v>
      </c>
      <c r="Q17" t="n">
        <v>1325.79</v>
      </c>
      <c r="R17" t="n">
        <v>44.25</v>
      </c>
      <c r="S17" t="n">
        <v>30.42</v>
      </c>
      <c r="T17" t="n">
        <v>7048.56</v>
      </c>
      <c r="U17" t="n">
        <v>0.6899999999999999</v>
      </c>
      <c r="V17" t="n">
        <v>0.95</v>
      </c>
      <c r="W17" t="n">
        <v>0.11</v>
      </c>
      <c r="X17" t="n">
        <v>0.42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8.192600000000001</v>
      </c>
      <c r="E18" t="n">
        <v>12.21</v>
      </c>
      <c r="F18" t="n">
        <v>9.109999999999999</v>
      </c>
      <c r="G18" t="n">
        <v>36.42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7</v>
      </c>
      <c r="N18" t="n">
        <v>41.63</v>
      </c>
      <c r="O18" t="n">
        <v>25024.84</v>
      </c>
      <c r="P18" t="n">
        <v>95.23</v>
      </c>
      <c r="Q18" t="n">
        <v>1325.79</v>
      </c>
      <c r="R18" t="n">
        <v>42.8</v>
      </c>
      <c r="S18" t="n">
        <v>30.42</v>
      </c>
      <c r="T18" t="n">
        <v>6331.14</v>
      </c>
      <c r="U18" t="n">
        <v>0.71</v>
      </c>
      <c r="V18" t="n">
        <v>0.95</v>
      </c>
      <c r="W18" t="n">
        <v>0.12</v>
      </c>
      <c r="X18" t="n">
        <v>0.39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8.185499999999999</v>
      </c>
      <c r="E19" t="n">
        <v>12.22</v>
      </c>
      <c r="F19" t="n">
        <v>9.119999999999999</v>
      </c>
      <c r="G19" t="n">
        <v>36.47</v>
      </c>
      <c r="H19" t="n">
        <v>0.46</v>
      </c>
      <c r="I19" t="n">
        <v>15</v>
      </c>
      <c r="J19" t="n">
        <v>201.4</v>
      </c>
      <c r="K19" t="n">
        <v>54.38</v>
      </c>
      <c r="L19" t="n">
        <v>5.25</v>
      </c>
      <c r="M19" t="n">
        <v>1</v>
      </c>
      <c r="N19" t="n">
        <v>41.77</v>
      </c>
      <c r="O19" t="n">
        <v>25073.29</v>
      </c>
      <c r="P19" t="n">
        <v>94.45</v>
      </c>
      <c r="Q19" t="n">
        <v>1325.84</v>
      </c>
      <c r="R19" t="n">
        <v>42.9</v>
      </c>
      <c r="S19" t="n">
        <v>30.42</v>
      </c>
      <c r="T19" t="n">
        <v>6377.56</v>
      </c>
      <c r="U19" t="n">
        <v>0.71</v>
      </c>
      <c r="V19" t="n">
        <v>0.95</v>
      </c>
      <c r="W19" t="n">
        <v>0.12</v>
      </c>
      <c r="X19" t="n">
        <v>0.4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8.1859</v>
      </c>
      <c r="E20" t="n">
        <v>12.22</v>
      </c>
      <c r="F20" t="n">
        <v>9.119999999999999</v>
      </c>
      <c r="G20" t="n">
        <v>36.46</v>
      </c>
      <c r="H20" t="n">
        <v>0.48</v>
      </c>
      <c r="I20" t="n">
        <v>15</v>
      </c>
      <c r="J20" t="n">
        <v>201.79</v>
      </c>
      <c r="K20" t="n">
        <v>54.38</v>
      </c>
      <c r="L20" t="n">
        <v>5.5</v>
      </c>
      <c r="M20" t="n">
        <v>0</v>
      </c>
      <c r="N20" t="n">
        <v>41.92</v>
      </c>
      <c r="O20" t="n">
        <v>25121.79</v>
      </c>
      <c r="P20" t="n">
        <v>94.61</v>
      </c>
      <c r="Q20" t="n">
        <v>1325.79</v>
      </c>
      <c r="R20" t="n">
        <v>42.86</v>
      </c>
      <c r="S20" t="n">
        <v>30.42</v>
      </c>
      <c r="T20" t="n">
        <v>6359.58</v>
      </c>
      <c r="U20" t="n">
        <v>0.71</v>
      </c>
      <c r="V20" t="n">
        <v>0.95</v>
      </c>
      <c r="W20" t="n">
        <v>0.12</v>
      </c>
      <c r="X20" t="n">
        <v>0.4</v>
      </c>
      <c r="Y20" t="n">
        <v>1</v>
      </c>
      <c r="Z20" t="n">
        <v>10</v>
      </c>
    </row>
    <row r="21">
      <c r="A21" t="n">
        <v>0</v>
      </c>
      <c r="B21" t="n">
        <v>140</v>
      </c>
      <c r="C21" t="inlineStr">
        <is>
          <t xml:space="preserve">CONCLUIDO	</t>
        </is>
      </c>
      <c r="D21" t="n">
        <v>3.8377</v>
      </c>
      <c r="E21" t="n">
        <v>26.06</v>
      </c>
      <c r="F21" t="n">
        <v>14.02</v>
      </c>
      <c r="G21" t="n">
        <v>4.81</v>
      </c>
      <c r="H21" t="n">
        <v>0.06</v>
      </c>
      <c r="I21" t="n">
        <v>175</v>
      </c>
      <c r="J21" t="n">
        <v>274.09</v>
      </c>
      <c r="K21" t="n">
        <v>60.56</v>
      </c>
      <c r="L21" t="n">
        <v>1</v>
      </c>
      <c r="M21" t="n">
        <v>173</v>
      </c>
      <c r="N21" t="n">
        <v>72.53</v>
      </c>
      <c r="O21" t="n">
        <v>34038.11</v>
      </c>
      <c r="P21" t="n">
        <v>239.15</v>
      </c>
      <c r="Q21" t="n">
        <v>1326.34</v>
      </c>
      <c r="R21" t="n">
        <v>204.35</v>
      </c>
      <c r="S21" t="n">
        <v>30.42</v>
      </c>
      <c r="T21" t="n">
        <v>86304.37</v>
      </c>
      <c r="U21" t="n">
        <v>0.15</v>
      </c>
      <c r="V21" t="n">
        <v>0.62</v>
      </c>
      <c r="W21" t="n">
        <v>0.36</v>
      </c>
      <c r="X21" t="n">
        <v>5.29</v>
      </c>
      <c r="Y21" t="n">
        <v>1</v>
      </c>
      <c r="Z21" t="n">
        <v>10</v>
      </c>
    </row>
    <row r="22">
      <c r="A22" t="n">
        <v>1</v>
      </c>
      <c r="B22" t="n">
        <v>140</v>
      </c>
      <c r="C22" t="inlineStr">
        <is>
          <t xml:space="preserve">CONCLUIDO	</t>
        </is>
      </c>
      <c r="D22" t="n">
        <v>4.6297</v>
      </c>
      <c r="E22" t="n">
        <v>21.6</v>
      </c>
      <c r="F22" t="n">
        <v>12.33</v>
      </c>
      <c r="G22" t="n">
        <v>6.06</v>
      </c>
      <c r="H22" t="n">
        <v>0.08</v>
      </c>
      <c r="I22" t="n">
        <v>122</v>
      </c>
      <c r="J22" t="n">
        <v>274.57</v>
      </c>
      <c r="K22" t="n">
        <v>60.56</v>
      </c>
      <c r="L22" t="n">
        <v>1.25</v>
      </c>
      <c r="M22" t="n">
        <v>120</v>
      </c>
      <c r="N22" t="n">
        <v>72.76000000000001</v>
      </c>
      <c r="O22" t="n">
        <v>34097.72</v>
      </c>
      <c r="P22" t="n">
        <v>208.9</v>
      </c>
      <c r="Q22" t="n">
        <v>1326.22</v>
      </c>
      <c r="R22" t="n">
        <v>148.56</v>
      </c>
      <c r="S22" t="n">
        <v>30.42</v>
      </c>
      <c r="T22" t="n">
        <v>58676.48</v>
      </c>
      <c r="U22" t="n">
        <v>0.2</v>
      </c>
      <c r="V22" t="n">
        <v>0.7</v>
      </c>
      <c r="W22" t="n">
        <v>0.27</v>
      </c>
      <c r="X22" t="n">
        <v>3.6</v>
      </c>
      <c r="Y22" t="n">
        <v>1</v>
      </c>
      <c r="Z22" t="n">
        <v>10</v>
      </c>
    </row>
    <row r="23">
      <c r="A23" t="n">
        <v>2</v>
      </c>
      <c r="B23" t="n">
        <v>140</v>
      </c>
      <c r="C23" t="inlineStr">
        <is>
          <t xml:space="preserve">CONCLUIDO	</t>
        </is>
      </c>
      <c r="D23" t="n">
        <v>5.1878</v>
      </c>
      <c r="E23" t="n">
        <v>19.28</v>
      </c>
      <c r="F23" t="n">
        <v>11.47</v>
      </c>
      <c r="G23" t="n">
        <v>7.32</v>
      </c>
      <c r="H23" t="n">
        <v>0.1</v>
      </c>
      <c r="I23" t="n">
        <v>94</v>
      </c>
      <c r="J23" t="n">
        <v>275.05</v>
      </c>
      <c r="K23" t="n">
        <v>60.56</v>
      </c>
      <c r="L23" t="n">
        <v>1.5</v>
      </c>
      <c r="M23" t="n">
        <v>92</v>
      </c>
      <c r="N23" t="n">
        <v>73</v>
      </c>
      <c r="O23" t="n">
        <v>34157.42</v>
      </c>
      <c r="P23" t="n">
        <v>193.07</v>
      </c>
      <c r="Q23" t="n">
        <v>1326.16</v>
      </c>
      <c r="R23" t="n">
        <v>120.38</v>
      </c>
      <c r="S23" t="n">
        <v>30.42</v>
      </c>
      <c r="T23" t="n">
        <v>44727.15</v>
      </c>
      <c r="U23" t="n">
        <v>0.25</v>
      </c>
      <c r="V23" t="n">
        <v>0.75</v>
      </c>
      <c r="W23" t="n">
        <v>0.23</v>
      </c>
      <c r="X23" t="n">
        <v>2.74</v>
      </c>
      <c r="Y23" t="n">
        <v>1</v>
      </c>
      <c r="Z23" t="n">
        <v>10</v>
      </c>
    </row>
    <row r="24">
      <c r="A24" t="n">
        <v>3</v>
      </c>
      <c r="B24" t="n">
        <v>140</v>
      </c>
      <c r="C24" t="inlineStr">
        <is>
          <t xml:space="preserve">CONCLUIDO	</t>
        </is>
      </c>
      <c r="D24" t="n">
        <v>5.5975</v>
      </c>
      <c r="E24" t="n">
        <v>17.87</v>
      </c>
      <c r="F24" t="n">
        <v>10.94</v>
      </c>
      <c r="G24" t="n">
        <v>8.529999999999999</v>
      </c>
      <c r="H24" t="n">
        <v>0.11</v>
      </c>
      <c r="I24" t="n">
        <v>77</v>
      </c>
      <c r="J24" t="n">
        <v>275.54</v>
      </c>
      <c r="K24" t="n">
        <v>60.56</v>
      </c>
      <c r="L24" t="n">
        <v>1.75</v>
      </c>
      <c r="M24" t="n">
        <v>75</v>
      </c>
      <c r="N24" t="n">
        <v>73.23</v>
      </c>
      <c r="O24" t="n">
        <v>34217.22</v>
      </c>
      <c r="P24" t="n">
        <v>183.13</v>
      </c>
      <c r="Q24" t="n">
        <v>1326.33</v>
      </c>
      <c r="R24" t="n">
        <v>103.04</v>
      </c>
      <c r="S24" t="n">
        <v>30.42</v>
      </c>
      <c r="T24" t="n">
        <v>36142.27</v>
      </c>
      <c r="U24" t="n">
        <v>0.3</v>
      </c>
      <c r="V24" t="n">
        <v>0.79</v>
      </c>
      <c r="W24" t="n">
        <v>0.21</v>
      </c>
      <c r="X24" t="n">
        <v>2.22</v>
      </c>
      <c r="Y24" t="n">
        <v>1</v>
      </c>
      <c r="Z24" t="n">
        <v>10</v>
      </c>
    </row>
    <row r="25">
      <c r="A25" t="n">
        <v>4</v>
      </c>
      <c r="B25" t="n">
        <v>140</v>
      </c>
      <c r="C25" t="inlineStr">
        <is>
          <t xml:space="preserve">CONCLUIDO	</t>
        </is>
      </c>
      <c r="D25" t="n">
        <v>5.9232</v>
      </c>
      <c r="E25" t="n">
        <v>16.88</v>
      </c>
      <c r="F25" t="n">
        <v>10.59</v>
      </c>
      <c r="G25" t="n">
        <v>9.77</v>
      </c>
      <c r="H25" t="n">
        <v>0.13</v>
      </c>
      <c r="I25" t="n">
        <v>65</v>
      </c>
      <c r="J25" t="n">
        <v>276.02</v>
      </c>
      <c r="K25" t="n">
        <v>60.56</v>
      </c>
      <c r="L25" t="n">
        <v>2</v>
      </c>
      <c r="M25" t="n">
        <v>63</v>
      </c>
      <c r="N25" t="n">
        <v>73.47</v>
      </c>
      <c r="O25" t="n">
        <v>34277.1</v>
      </c>
      <c r="P25" t="n">
        <v>176.01</v>
      </c>
      <c r="Q25" t="n">
        <v>1326.06</v>
      </c>
      <c r="R25" t="n">
        <v>91.51000000000001</v>
      </c>
      <c r="S25" t="n">
        <v>30.42</v>
      </c>
      <c r="T25" t="n">
        <v>30433.6</v>
      </c>
      <c r="U25" t="n">
        <v>0.33</v>
      </c>
      <c r="V25" t="n">
        <v>0.82</v>
      </c>
      <c r="W25" t="n">
        <v>0.18</v>
      </c>
      <c r="X25" t="n">
        <v>1.86</v>
      </c>
      <c r="Y25" t="n">
        <v>1</v>
      </c>
      <c r="Z25" t="n">
        <v>10</v>
      </c>
    </row>
    <row r="26">
      <c r="A26" t="n">
        <v>5</v>
      </c>
      <c r="B26" t="n">
        <v>140</v>
      </c>
      <c r="C26" t="inlineStr">
        <is>
          <t xml:space="preserve">CONCLUIDO	</t>
        </is>
      </c>
      <c r="D26" t="n">
        <v>6.1975</v>
      </c>
      <c r="E26" t="n">
        <v>16.14</v>
      </c>
      <c r="F26" t="n">
        <v>10.31</v>
      </c>
      <c r="G26" t="n">
        <v>11.05</v>
      </c>
      <c r="H26" t="n">
        <v>0.14</v>
      </c>
      <c r="I26" t="n">
        <v>56</v>
      </c>
      <c r="J26" t="n">
        <v>276.51</v>
      </c>
      <c r="K26" t="n">
        <v>60.56</v>
      </c>
      <c r="L26" t="n">
        <v>2.25</v>
      </c>
      <c r="M26" t="n">
        <v>54</v>
      </c>
      <c r="N26" t="n">
        <v>73.70999999999999</v>
      </c>
      <c r="O26" t="n">
        <v>34337.08</v>
      </c>
      <c r="P26" t="n">
        <v>170.32</v>
      </c>
      <c r="Q26" t="n">
        <v>1325.88</v>
      </c>
      <c r="R26" t="n">
        <v>82.38</v>
      </c>
      <c r="S26" t="n">
        <v>30.42</v>
      </c>
      <c r="T26" t="n">
        <v>25914.1</v>
      </c>
      <c r="U26" t="n">
        <v>0.37</v>
      </c>
      <c r="V26" t="n">
        <v>0.84</v>
      </c>
      <c r="W26" t="n">
        <v>0.17</v>
      </c>
      <c r="X26" t="n">
        <v>1.59</v>
      </c>
      <c r="Y26" t="n">
        <v>1</v>
      </c>
      <c r="Z26" t="n">
        <v>10</v>
      </c>
    </row>
    <row r="27">
      <c r="A27" t="n">
        <v>6</v>
      </c>
      <c r="B27" t="n">
        <v>140</v>
      </c>
      <c r="C27" t="inlineStr">
        <is>
          <t xml:space="preserve">CONCLUIDO	</t>
        </is>
      </c>
      <c r="D27" t="n">
        <v>6.4328</v>
      </c>
      <c r="E27" t="n">
        <v>15.55</v>
      </c>
      <c r="F27" t="n">
        <v>10.09</v>
      </c>
      <c r="G27" t="n">
        <v>12.35</v>
      </c>
      <c r="H27" t="n">
        <v>0.16</v>
      </c>
      <c r="I27" t="n">
        <v>49</v>
      </c>
      <c r="J27" t="n">
        <v>277</v>
      </c>
      <c r="K27" t="n">
        <v>60.56</v>
      </c>
      <c r="L27" t="n">
        <v>2.5</v>
      </c>
      <c r="M27" t="n">
        <v>47</v>
      </c>
      <c r="N27" t="n">
        <v>73.94</v>
      </c>
      <c r="O27" t="n">
        <v>34397.15</v>
      </c>
      <c r="P27" t="n">
        <v>165.59</v>
      </c>
      <c r="Q27" t="n">
        <v>1326</v>
      </c>
      <c r="R27" t="n">
        <v>75.11</v>
      </c>
      <c r="S27" t="n">
        <v>30.42</v>
      </c>
      <c r="T27" t="n">
        <v>22313.08</v>
      </c>
      <c r="U27" t="n">
        <v>0.4</v>
      </c>
      <c r="V27" t="n">
        <v>0.86</v>
      </c>
      <c r="W27" t="n">
        <v>0.16</v>
      </c>
      <c r="X27" t="n">
        <v>1.36</v>
      </c>
      <c r="Y27" t="n">
        <v>1</v>
      </c>
      <c r="Z27" t="n">
        <v>10</v>
      </c>
    </row>
    <row r="28">
      <c r="A28" t="n">
        <v>7</v>
      </c>
      <c r="B28" t="n">
        <v>140</v>
      </c>
      <c r="C28" t="inlineStr">
        <is>
          <t xml:space="preserve">CONCLUIDO	</t>
        </is>
      </c>
      <c r="D28" t="n">
        <v>6.5995</v>
      </c>
      <c r="E28" t="n">
        <v>15.15</v>
      </c>
      <c r="F28" t="n">
        <v>9.949999999999999</v>
      </c>
      <c r="G28" t="n">
        <v>13.57</v>
      </c>
      <c r="H28" t="n">
        <v>0.18</v>
      </c>
      <c r="I28" t="n">
        <v>44</v>
      </c>
      <c r="J28" t="n">
        <v>277.48</v>
      </c>
      <c r="K28" t="n">
        <v>60.56</v>
      </c>
      <c r="L28" t="n">
        <v>2.75</v>
      </c>
      <c r="M28" t="n">
        <v>42</v>
      </c>
      <c r="N28" t="n">
        <v>74.18000000000001</v>
      </c>
      <c r="O28" t="n">
        <v>34457.31</v>
      </c>
      <c r="P28" t="n">
        <v>162.25</v>
      </c>
      <c r="Q28" t="n">
        <v>1325.97</v>
      </c>
      <c r="R28" t="n">
        <v>70.75</v>
      </c>
      <c r="S28" t="n">
        <v>30.42</v>
      </c>
      <c r="T28" t="n">
        <v>20161.91</v>
      </c>
      <c r="U28" t="n">
        <v>0.43</v>
      </c>
      <c r="V28" t="n">
        <v>0.87</v>
      </c>
      <c r="W28" t="n">
        <v>0.15</v>
      </c>
      <c r="X28" t="n">
        <v>1.23</v>
      </c>
      <c r="Y28" t="n">
        <v>1</v>
      </c>
      <c r="Z28" t="n">
        <v>10</v>
      </c>
    </row>
    <row r="29">
      <c r="A29" t="n">
        <v>8</v>
      </c>
      <c r="B29" t="n">
        <v>140</v>
      </c>
      <c r="C29" t="inlineStr">
        <is>
          <t xml:space="preserve">CONCLUIDO	</t>
        </is>
      </c>
      <c r="D29" t="n">
        <v>6.7806</v>
      </c>
      <c r="E29" t="n">
        <v>14.75</v>
      </c>
      <c r="F29" t="n">
        <v>9.81</v>
      </c>
      <c r="G29" t="n">
        <v>15.09</v>
      </c>
      <c r="H29" t="n">
        <v>0.19</v>
      </c>
      <c r="I29" t="n">
        <v>39</v>
      </c>
      <c r="J29" t="n">
        <v>277.97</v>
      </c>
      <c r="K29" t="n">
        <v>60.56</v>
      </c>
      <c r="L29" t="n">
        <v>3</v>
      </c>
      <c r="M29" t="n">
        <v>37</v>
      </c>
      <c r="N29" t="n">
        <v>74.42</v>
      </c>
      <c r="O29" t="n">
        <v>34517.57</v>
      </c>
      <c r="P29" t="n">
        <v>158.74</v>
      </c>
      <c r="Q29" t="n">
        <v>1325.92</v>
      </c>
      <c r="R29" t="n">
        <v>66.14</v>
      </c>
      <c r="S29" t="n">
        <v>30.42</v>
      </c>
      <c r="T29" t="n">
        <v>17881.36</v>
      </c>
      <c r="U29" t="n">
        <v>0.46</v>
      </c>
      <c r="V29" t="n">
        <v>0.88</v>
      </c>
      <c r="W29" t="n">
        <v>0.14</v>
      </c>
      <c r="X29" t="n">
        <v>1.09</v>
      </c>
      <c r="Y29" t="n">
        <v>1</v>
      </c>
      <c r="Z29" t="n">
        <v>10</v>
      </c>
    </row>
    <row r="30">
      <c r="A30" t="n">
        <v>9</v>
      </c>
      <c r="B30" t="n">
        <v>140</v>
      </c>
      <c r="C30" t="inlineStr">
        <is>
          <t xml:space="preserve">CONCLUIDO	</t>
        </is>
      </c>
      <c r="D30" t="n">
        <v>6.8979</v>
      </c>
      <c r="E30" t="n">
        <v>14.5</v>
      </c>
      <c r="F30" t="n">
        <v>9.720000000000001</v>
      </c>
      <c r="G30" t="n">
        <v>16.19</v>
      </c>
      <c r="H30" t="n">
        <v>0.21</v>
      </c>
      <c r="I30" t="n">
        <v>36</v>
      </c>
      <c r="J30" t="n">
        <v>278.46</v>
      </c>
      <c r="K30" t="n">
        <v>60.56</v>
      </c>
      <c r="L30" t="n">
        <v>3.25</v>
      </c>
      <c r="M30" t="n">
        <v>34</v>
      </c>
      <c r="N30" t="n">
        <v>74.66</v>
      </c>
      <c r="O30" t="n">
        <v>34577.92</v>
      </c>
      <c r="P30" t="n">
        <v>156.28</v>
      </c>
      <c r="Q30" t="n">
        <v>1325.83</v>
      </c>
      <c r="R30" t="n">
        <v>62.98</v>
      </c>
      <c r="S30" t="n">
        <v>30.42</v>
      </c>
      <c r="T30" t="n">
        <v>16314.7</v>
      </c>
      <c r="U30" t="n">
        <v>0.48</v>
      </c>
      <c r="V30" t="n">
        <v>0.89</v>
      </c>
      <c r="W30" t="n">
        <v>0.14</v>
      </c>
      <c r="X30" t="n">
        <v>1</v>
      </c>
      <c r="Y30" t="n">
        <v>1</v>
      </c>
      <c r="Z30" t="n">
        <v>10</v>
      </c>
    </row>
    <row r="31">
      <c r="A31" t="n">
        <v>10</v>
      </c>
      <c r="B31" t="n">
        <v>140</v>
      </c>
      <c r="C31" t="inlineStr">
        <is>
          <t xml:space="preserve">CONCLUIDO	</t>
        </is>
      </c>
      <c r="D31" t="n">
        <v>7.0221</v>
      </c>
      <c r="E31" t="n">
        <v>14.24</v>
      </c>
      <c r="F31" t="n">
        <v>9.619999999999999</v>
      </c>
      <c r="G31" t="n">
        <v>17.48</v>
      </c>
      <c r="H31" t="n">
        <v>0.22</v>
      </c>
      <c r="I31" t="n">
        <v>33</v>
      </c>
      <c r="J31" t="n">
        <v>278.95</v>
      </c>
      <c r="K31" t="n">
        <v>60.56</v>
      </c>
      <c r="L31" t="n">
        <v>3.5</v>
      </c>
      <c r="M31" t="n">
        <v>31</v>
      </c>
      <c r="N31" t="n">
        <v>74.90000000000001</v>
      </c>
      <c r="O31" t="n">
        <v>34638.36</v>
      </c>
      <c r="P31" t="n">
        <v>153.58</v>
      </c>
      <c r="Q31" t="n">
        <v>1325.83</v>
      </c>
      <c r="R31" t="n">
        <v>59.7</v>
      </c>
      <c r="S31" t="n">
        <v>30.42</v>
      </c>
      <c r="T31" t="n">
        <v>14692.42</v>
      </c>
      <c r="U31" t="n">
        <v>0.51</v>
      </c>
      <c r="V31" t="n">
        <v>0.9</v>
      </c>
      <c r="W31" t="n">
        <v>0.13</v>
      </c>
      <c r="X31" t="n">
        <v>0.9</v>
      </c>
      <c r="Y31" t="n">
        <v>1</v>
      </c>
      <c r="Z31" t="n">
        <v>10</v>
      </c>
    </row>
    <row r="32">
      <c r="A32" t="n">
        <v>11</v>
      </c>
      <c r="B32" t="n">
        <v>140</v>
      </c>
      <c r="C32" t="inlineStr">
        <is>
          <t xml:space="preserve">CONCLUIDO	</t>
        </is>
      </c>
      <c r="D32" t="n">
        <v>7.1482</v>
      </c>
      <c r="E32" t="n">
        <v>13.99</v>
      </c>
      <c r="F32" t="n">
        <v>9.52</v>
      </c>
      <c r="G32" t="n">
        <v>19.04</v>
      </c>
      <c r="H32" t="n">
        <v>0.24</v>
      </c>
      <c r="I32" t="n">
        <v>30</v>
      </c>
      <c r="J32" t="n">
        <v>279.44</v>
      </c>
      <c r="K32" t="n">
        <v>60.56</v>
      </c>
      <c r="L32" t="n">
        <v>3.75</v>
      </c>
      <c r="M32" t="n">
        <v>28</v>
      </c>
      <c r="N32" t="n">
        <v>75.14</v>
      </c>
      <c r="O32" t="n">
        <v>34698.9</v>
      </c>
      <c r="P32" t="n">
        <v>151.03</v>
      </c>
      <c r="Q32" t="n">
        <v>1325.93</v>
      </c>
      <c r="R32" t="n">
        <v>56.55</v>
      </c>
      <c r="S32" t="n">
        <v>30.42</v>
      </c>
      <c r="T32" t="n">
        <v>13131.1</v>
      </c>
      <c r="U32" t="n">
        <v>0.54</v>
      </c>
      <c r="V32" t="n">
        <v>0.91</v>
      </c>
      <c r="W32" t="n">
        <v>0.13</v>
      </c>
      <c r="X32" t="n">
        <v>0.8</v>
      </c>
      <c r="Y32" t="n">
        <v>1</v>
      </c>
      <c r="Z32" t="n">
        <v>10</v>
      </c>
    </row>
    <row r="33">
      <c r="A33" t="n">
        <v>12</v>
      </c>
      <c r="B33" t="n">
        <v>140</v>
      </c>
      <c r="C33" t="inlineStr">
        <is>
          <t xml:space="preserve">CONCLUIDO	</t>
        </is>
      </c>
      <c r="D33" t="n">
        <v>7.2966</v>
      </c>
      <c r="E33" t="n">
        <v>13.7</v>
      </c>
      <c r="F33" t="n">
        <v>9.34</v>
      </c>
      <c r="G33" t="n">
        <v>20.02</v>
      </c>
      <c r="H33" t="n">
        <v>0.25</v>
      </c>
      <c r="I33" t="n">
        <v>28</v>
      </c>
      <c r="J33" t="n">
        <v>279.94</v>
      </c>
      <c r="K33" t="n">
        <v>60.56</v>
      </c>
      <c r="L33" t="n">
        <v>4</v>
      </c>
      <c r="M33" t="n">
        <v>26</v>
      </c>
      <c r="N33" t="n">
        <v>75.38</v>
      </c>
      <c r="O33" t="n">
        <v>34759.54</v>
      </c>
      <c r="P33" t="n">
        <v>146.58</v>
      </c>
      <c r="Q33" t="n">
        <v>1325.9</v>
      </c>
      <c r="R33" t="n">
        <v>50.45</v>
      </c>
      <c r="S33" t="n">
        <v>30.42</v>
      </c>
      <c r="T33" t="n">
        <v>10088.79</v>
      </c>
      <c r="U33" t="n">
        <v>0.6</v>
      </c>
      <c r="V33" t="n">
        <v>0.93</v>
      </c>
      <c r="W33" t="n">
        <v>0.12</v>
      </c>
      <c r="X33" t="n">
        <v>0.62</v>
      </c>
      <c r="Y33" t="n">
        <v>1</v>
      </c>
      <c r="Z33" t="n">
        <v>10</v>
      </c>
    </row>
    <row r="34">
      <c r="A34" t="n">
        <v>13</v>
      </c>
      <c r="B34" t="n">
        <v>140</v>
      </c>
      <c r="C34" t="inlineStr">
        <is>
          <t xml:space="preserve">CONCLUIDO	</t>
        </is>
      </c>
      <c r="D34" t="n">
        <v>7.3064</v>
      </c>
      <c r="E34" t="n">
        <v>13.69</v>
      </c>
      <c r="F34" t="n">
        <v>9.43</v>
      </c>
      <c r="G34" t="n">
        <v>21.76</v>
      </c>
      <c r="H34" t="n">
        <v>0.27</v>
      </c>
      <c r="I34" t="n">
        <v>26</v>
      </c>
      <c r="J34" t="n">
        <v>280.43</v>
      </c>
      <c r="K34" t="n">
        <v>60.56</v>
      </c>
      <c r="L34" t="n">
        <v>4.25</v>
      </c>
      <c r="M34" t="n">
        <v>24</v>
      </c>
      <c r="N34" t="n">
        <v>75.62</v>
      </c>
      <c r="O34" t="n">
        <v>34820.27</v>
      </c>
      <c r="P34" t="n">
        <v>147.22</v>
      </c>
      <c r="Q34" t="n">
        <v>1325.88</v>
      </c>
      <c r="R34" t="n">
        <v>54.24</v>
      </c>
      <c r="S34" t="n">
        <v>30.42</v>
      </c>
      <c r="T34" t="n">
        <v>11996.03</v>
      </c>
      <c r="U34" t="n">
        <v>0.5600000000000001</v>
      </c>
      <c r="V34" t="n">
        <v>0.92</v>
      </c>
      <c r="W34" t="n">
        <v>0.11</v>
      </c>
      <c r="X34" t="n">
        <v>0.71</v>
      </c>
      <c r="Y34" t="n">
        <v>1</v>
      </c>
      <c r="Z34" t="n">
        <v>10</v>
      </c>
    </row>
    <row r="35">
      <c r="A35" t="n">
        <v>14</v>
      </c>
      <c r="B35" t="n">
        <v>140</v>
      </c>
      <c r="C35" t="inlineStr">
        <is>
          <t xml:space="preserve">CONCLUIDO	</t>
        </is>
      </c>
      <c r="D35" t="n">
        <v>7.2972</v>
      </c>
      <c r="E35" t="n">
        <v>13.7</v>
      </c>
      <c r="F35" t="n">
        <v>9.5</v>
      </c>
      <c r="G35" t="n">
        <v>22.79</v>
      </c>
      <c r="H35" t="n">
        <v>0.29</v>
      </c>
      <c r="I35" t="n">
        <v>25</v>
      </c>
      <c r="J35" t="n">
        <v>280.92</v>
      </c>
      <c r="K35" t="n">
        <v>60.56</v>
      </c>
      <c r="L35" t="n">
        <v>4.5</v>
      </c>
      <c r="M35" t="n">
        <v>23</v>
      </c>
      <c r="N35" t="n">
        <v>75.87</v>
      </c>
      <c r="O35" t="n">
        <v>34881.09</v>
      </c>
      <c r="P35" t="n">
        <v>147.7</v>
      </c>
      <c r="Q35" t="n">
        <v>1325.84</v>
      </c>
      <c r="R35" t="n">
        <v>56.37</v>
      </c>
      <c r="S35" t="n">
        <v>30.42</v>
      </c>
      <c r="T35" t="n">
        <v>13066.41</v>
      </c>
      <c r="U35" t="n">
        <v>0.54</v>
      </c>
      <c r="V35" t="n">
        <v>0.91</v>
      </c>
      <c r="W35" t="n">
        <v>0.12</v>
      </c>
      <c r="X35" t="n">
        <v>0.78</v>
      </c>
      <c r="Y35" t="n">
        <v>1</v>
      </c>
      <c r="Z35" t="n">
        <v>10</v>
      </c>
    </row>
    <row r="36">
      <c r="A36" t="n">
        <v>15</v>
      </c>
      <c r="B36" t="n">
        <v>140</v>
      </c>
      <c r="C36" t="inlineStr">
        <is>
          <t xml:space="preserve">CONCLUIDO	</t>
        </is>
      </c>
      <c r="D36" t="n">
        <v>7.4268</v>
      </c>
      <c r="E36" t="n">
        <v>13.46</v>
      </c>
      <c r="F36" t="n">
        <v>9.359999999999999</v>
      </c>
      <c r="G36" t="n">
        <v>24.42</v>
      </c>
      <c r="H36" t="n">
        <v>0.3</v>
      </c>
      <c r="I36" t="n">
        <v>23</v>
      </c>
      <c r="J36" t="n">
        <v>281.41</v>
      </c>
      <c r="K36" t="n">
        <v>60.56</v>
      </c>
      <c r="L36" t="n">
        <v>4.75</v>
      </c>
      <c r="M36" t="n">
        <v>21</v>
      </c>
      <c r="N36" t="n">
        <v>76.11</v>
      </c>
      <c r="O36" t="n">
        <v>34942.02</v>
      </c>
      <c r="P36" t="n">
        <v>143.9</v>
      </c>
      <c r="Q36" t="n">
        <v>1325.87</v>
      </c>
      <c r="R36" t="n">
        <v>51.58</v>
      </c>
      <c r="S36" t="n">
        <v>30.42</v>
      </c>
      <c r="T36" t="n">
        <v>10681.67</v>
      </c>
      <c r="U36" t="n">
        <v>0.59</v>
      </c>
      <c r="V36" t="n">
        <v>0.92</v>
      </c>
      <c r="W36" t="n">
        <v>0.12</v>
      </c>
      <c r="X36" t="n">
        <v>0.64</v>
      </c>
      <c r="Y36" t="n">
        <v>1</v>
      </c>
      <c r="Z36" t="n">
        <v>10</v>
      </c>
    </row>
    <row r="37">
      <c r="A37" t="n">
        <v>16</v>
      </c>
      <c r="B37" t="n">
        <v>140</v>
      </c>
      <c r="C37" t="inlineStr">
        <is>
          <t xml:space="preserve">CONCLUIDO	</t>
        </is>
      </c>
      <c r="D37" t="n">
        <v>7.4649</v>
      </c>
      <c r="E37" t="n">
        <v>13.4</v>
      </c>
      <c r="F37" t="n">
        <v>9.35</v>
      </c>
      <c r="G37" t="n">
        <v>25.49</v>
      </c>
      <c r="H37" t="n">
        <v>0.32</v>
      </c>
      <c r="I37" t="n">
        <v>22</v>
      </c>
      <c r="J37" t="n">
        <v>281.91</v>
      </c>
      <c r="K37" t="n">
        <v>60.56</v>
      </c>
      <c r="L37" t="n">
        <v>5</v>
      </c>
      <c r="M37" t="n">
        <v>20</v>
      </c>
      <c r="N37" t="n">
        <v>76.34999999999999</v>
      </c>
      <c r="O37" t="n">
        <v>35003.04</v>
      </c>
      <c r="P37" t="n">
        <v>142.8</v>
      </c>
      <c r="Q37" t="n">
        <v>1325.84</v>
      </c>
      <c r="R37" t="n">
        <v>51.09</v>
      </c>
      <c r="S37" t="n">
        <v>30.42</v>
      </c>
      <c r="T37" t="n">
        <v>10441.06</v>
      </c>
      <c r="U37" t="n">
        <v>0.6</v>
      </c>
      <c r="V37" t="n">
        <v>0.93</v>
      </c>
      <c r="W37" t="n">
        <v>0.12</v>
      </c>
      <c r="X37" t="n">
        <v>0.63</v>
      </c>
      <c r="Y37" t="n">
        <v>1</v>
      </c>
      <c r="Z37" t="n">
        <v>10</v>
      </c>
    </row>
    <row r="38">
      <c r="A38" t="n">
        <v>17</v>
      </c>
      <c r="B38" t="n">
        <v>140</v>
      </c>
      <c r="C38" t="inlineStr">
        <is>
          <t xml:space="preserve">CONCLUIDO	</t>
        </is>
      </c>
      <c r="D38" t="n">
        <v>7.5205</v>
      </c>
      <c r="E38" t="n">
        <v>13.3</v>
      </c>
      <c r="F38" t="n">
        <v>9.300000000000001</v>
      </c>
      <c r="G38" t="n">
        <v>26.57</v>
      </c>
      <c r="H38" t="n">
        <v>0.33</v>
      </c>
      <c r="I38" t="n">
        <v>21</v>
      </c>
      <c r="J38" t="n">
        <v>282.4</v>
      </c>
      <c r="K38" t="n">
        <v>60.56</v>
      </c>
      <c r="L38" t="n">
        <v>5.25</v>
      </c>
      <c r="M38" t="n">
        <v>19</v>
      </c>
      <c r="N38" t="n">
        <v>76.59999999999999</v>
      </c>
      <c r="O38" t="n">
        <v>35064.15</v>
      </c>
      <c r="P38" t="n">
        <v>140.74</v>
      </c>
      <c r="Q38" t="n">
        <v>1325.79</v>
      </c>
      <c r="R38" t="n">
        <v>49.58</v>
      </c>
      <c r="S38" t="n">
        <v>30.42</v>
      </c>
      <c r="T38" t="n">
        <v>9691.24</v>
      </c>
      <c r="U38" t="n">
        <v>0.61</v>
      </c>
      <c r="V38" t="n">
        <v>0.93</v>
      </c>
      <c r="W38" t="n">
        <v>0.11</v>
      </c>
      <c r="X38" t="n">
        <v>0.58</v>
      </c>
      <c r="Y38" t="n">
        <v>1</v>
      </c>
      <c r="Z38" t="n">
        <v>10</v>
      </c>
    </row>
    <row r="39">
      <c r="A39" t="n">
        <v>18</v>
      </c>
      <c r="B39" t="n">
        <v>140</v>
      </c>
      <c r="C39" t="inlineStr">
        <is>
          <t xml:space="preserve">CONCLUIDO	</t>
        </is>
      </c>
      <c r="D39" t="n">
        <v>7.563</v>
      </c>
      <c r="E39" t="n">
        <v>13.22</v>
      </c>
      <c r="F39" t="n">
        <v>9.279999999999999</v>
      </c>
      <c r="G39" t="n">
        <v>27.83</v>
      </c>
      <c r="H39" t="n">
        <v>0.35</v>
      </c>
      <c r="I39" t="n">
        <v>20</v>
      </c>
      <c r="J39" t="n">
        <v>282.9</v>
      </c>
      <c r="K39" t="n">
        <v>60.56</v>
      </c>
      <c r="L39" t="n">
        <v>5.5</v>
      </c>
      <c r="M39" t="n">
        <v>18</v>
      </c>
      <c r="N39" t="n">
        <v>76.84999999999999</v>
      </c>
      <c r="O39" t="n">
        <v>35125.37</v>
      </c>
      <c r="P39" t="n">
        <v>139.22</v>
      </c>
      <c r="Q39" t="n">
        <v>1325.82</v>
      </c>
      <c r="R39" t="n">
        <v>48.79</v>
      </c>
      <c r="S39" t="n">
        <v>30.42</v>
      </c>
      <c r="T39" t="n">
        <v>9301.889999999999</v>
      </c>
      <c r="U39" t="n">
        <v>0.62</v>
      </c>
      <c r="V39" t="n">
        <v>0.93</v>
      </c>
      <c r="W39" t="n">
        <v>0.11</v>
      </c>
      <c r="X39" t="n">
        <v>0.5600000000000001</v>
      </c>
      <c r="Y39" t="n">
        <v>1</v>
      </c>
      <c r="Z39" t="n">
        <v>10</v>
      </c>
    </row>
    <row r="40">
      <c r="A40" t="n">
        <v>19</v>
      </c>
      <c r="B40" t="n">
        <v>140</v>
      </c>
      <c r="C40" t="inlineStr">
        <is>
          <t xml:space="preserve">CONCLUIDO	</t>
        </is>
      </c>
      <c r="D40" t="n">
        <v>7.6132</v>
      </c>
      <c r="E40" t="n">
        <v>13.14</v>
      </c>
      <c r="F40" t="n">
        <v>9.24</v>
      </c>
      <c r="G40" t="n">
        <v>29.18</v>
      </c>
      <c r="H40" t="n">
        <v>0.36</v>
      </c>
      <c r="I40" t="n">
        <v>19</v>
      </c>
      <c r="J40" t="n">
        <v>283.4</v>
      </c>
      <c r="K40" t="n">
        <v>60.56</v>
      </c>
      <c r="L40" t="n">
        <v>5.75</v>
      </c>
      <c r="M40" t="n">
        <v>17</v>
      </c>
      <c r="N40" t="n">
        <v>77.09</v>
      </c>
      <c r="O40" t="n">
        <v>35186.68</v>
      </c>
      <c r="P40" t="n">
        <v>137.78</v>
      </c>
      <c r="Q40" t="n">
        <v>1325.85</v>
      </c>
      <c r="R40" t="n">
        <v>47.64</v>
      </c>
      <c r="S40" t="n">
        <v>30.42</v>
      </c>
      <c r="T40" t="n">
        <v>8727.66</v>
      </c>
      <c r="U40" t="n">
        <v>0.64</v>
      </c>
      <c r="V40" t="n">
        <v>0.9399999999999999</v>
      </c>
      <c r="W40" t="n">
        <v>0.11</v>
      </c>
      <c r="X40" t="n">
        <v>0.52</v>
      </c>
      <c r="Y40" t="n">
        <v>1</v>
      </c>
      <c r="Z40" t="n">
        <v>10</v>
      </c>
    </row>
    <row r="41">
      <c r="A41" t="n">
        <v>20</v>
      </c>
      <c r="B41" t="n">
        <v>140</v>
      </c>
      <c r="C41" t="inlineStr">
        <is>
          <t xml:space="preserve">CONCLUIDO	</t>
        </is>
      </c>
      <c r="D41" t="n">
        <v>7.6659</v>
      </c>
      <c r="E41" t="n">
        <v>13.04</v>
      </c>
      <c r="F41" t="n">
        <v>9.199999999999999</v>
      </c>
      <c r="G41" t="n">
        <v>30.68</v>
      </c>
      <c r="H41" t="n">
        <v>0.38</v>
      </c>
      <c r="I41" t="n">
        <v>18</v>
      </c>
      <c r="J41" t="n">
        <v>283.9</v>
      </c>
      <c r="K41" t="n">
        <v>60.56</v>
      </c>
      <c r="L41" t="n">
        <v>6</v>
      </c>
      <c r="M41" t="n">
        <v>16</v>
      </c>
      <c r="N41" t="n">
        <v>77.34</v>
      </c>
      <c r="O41" t="n">
        <v>35248.1</v>
      </c>
      <c r="P41" t="n">
        <v>135.67</v>
      </c>
      <c r="Q41" t="n">
        <v>1325.79</v>
      </c>
      <c r="R41" t="n">
        <v>46.36</v>
      </c>
      <c r="S41" t="n">
        <v>30.42</v>
      </c>
      <c r="T41" t="n">
        <v>8094.02</v>
      </c>
      <c r="U41" t="n">
        <v>0.66</v>
      </c>
      <c r="V41" t="n">
        <v>0.9399999999999999</v>
      </c>
      <c r="W41" t="n">
        <v>0.11</v>
      </c>
      <c r="X41" t="n">
        <v>0.48</v>
      </c>
      <c r="Y41" t="n">
        <v>1</v>
      </c>
      <c r="Z41" t="n">
        <v>10</v>
      </c>
    </row>
    <row r="42">
      <c r="A42" t="n">
        <v>21</v>
      </c>
      <c r="B42" t="n">
        <v>140</v>
      </c>
      <c r="C42" t="inlineStr">
        <is>
          <t xml:space="preserve">CONCLUIDO	</t>
        </is>
      </c>
      <c r="D42" t="n">
        <v>7.7121</v>
      </c>
      <c r="E42" t="n">
        <v>12.97</v>
      </c>
      <c r="F42" t="n">
        <v>9.18</v>
      </c>
      <c r="G42" t="n">
        <v>32.39</v>
      </c>
      <c r="H42" t="n">
        <v>0.39</v>
      </c>
      <c r="I42" t="n">
        <v>17</v>
      </c>
      <c r="J42" t="n">
        <v>284.4</v>
      </c>
      <c r="K42" t="n">
        <v>60.56</v>
      </c>
      <c r="L42" t="n">
        <v>6.25</v>
      </c>
      <c r="M42" t="n">
        <v>15</v>
      </c>
      <c r="N42" t="n">
        <v>77.59</v>
      </c>
      <c r="O42" t="n">
        <v>35309.61</v>
      </c>
      <c r="P42" t="n">
        <v>134.22</v>
      </c>
      <c r="Q42" t="n">
        <v>1325.85</v>
      </c>
      <c r="R42" t="n">
        <v>45.44</v>
      </c>
      <c r="S42" t="n">
        <v>30.42</v>
      </c>
      <c r="T42" t="n">
        <v>7639.76</v>
      </c>
      <c r="U42" t="n">
        <v>0.67</v>
      </c>
      <c r="V42" t="n">
        <v>0.9399999999999999</v>
      </c>
      <c r="W42" t="n">
        <v>0.11</v>
      </c>
      <c r="X42" t="n">
        <v>0.46</v>
      </c>
      <c r="Y42" t="n">
        <v>1</v>
      </c>
      <c r="Z42" t="n">
        <v>10</v>
      </c>
    </row>
    <row r="43">
      <c r="A43" t="n">
        <v>22</v>
      </c>
      <c r="B43" t="n">
        <v>140</v>
      </c>
      <c r="C43" t="inlineStr">
        <is>
          <t xml:space="preserve">CONCLUIDO	</t>
        </is>
      </c>
      <c r="D43" t="n">
        <v>7.7638</v>
      </c>
      <c r="E43" t="n">
        <v>12.88</v>
      </c>
      <c r="F43" t="n">
        <v>9.140000000000001</v>
      </c>
      <c r="G43" t="n">
        <v>34.29</v>
      </c>
      <c r="H43" t="n">
        <v>0.41</v>
      </c>
      <c r="I43" t="n">
        <v>16</v>
      </c>
      <c r="J43" t="n">
        <v>284.89</v>
      </c>
      <c r="K43" t="n">
        <v>60.56</v>
      </c>
      <c r="L43" t="n">
        <v>6.5</v>
      </c>
      <c r="M43" t="n">
        <v>14</v>
      </c>
      <c r="N43" t="n">
        <v>77.84</v>
      </c>
      <c r="O43" t="n">
        <v>35371.22</v>
      </c>
      <c r="P43" t="n">
        <v>132.7</v>
      </c>
      <c r="Q43" t="n">
        <v>1325.91</v>
      </c>
      <c r="R43" t="n">
        <v>44.4</v>
      </c>
      <c r="S43" t="n">
        <v>30.42</v>
      </c>
      <c r="T43" t="n">
        <v>7126.96</v>
      </c>
      <c r="U43" t="n">
        <v>0.68</v>
      </c>
      <c r="V43" t="n">
        <v>0.95</v>
      </c>
      <c r="W43" t="n">
        <v>0.1</v>
      </c>
      <c r="X43" t="n">
        <v>0.42</v>
      </c>
      <c r="Y43" t="n">
        <v>1</v>
      </c>
      <c r="Z43" t="n">
        <v>10</v>
      </c>
    </row>
    <row r="44">
      <c r="A44" t="n">
        <v>23</v>
      </c>
      <c r="B44" t="n">
        <v>140</v>
      </c>
      <c r="C44" t="inlineStr">
        <is>
          <t xml:space="preserve">CONCLUIDO	</t>
        </is>
      </c>
      <c r="D44" t="n">
        <v>7.8154</v>
      </c>
      <c r="E44" t="n">
        <v>12.8</v>
      </c>
      <c r="F44" t="n">
        <v>9.109999999999999</v>
      </c>
      <c r="G44" t="n">
        <v>36.44</v>
      </c>
      <c r="H44" t="n">
        <v>0.42</v>
      </c>
      <c r="I44" t="n">
        <v>15</v>
      </c>
      <c r="J44" t="n">
        <v>285.39</v>
      </c>
      <c r="K44" t="n">
        <v>60.56</v>
      </c>
      <c r="L44" t="n">
        <v>6.75</v>
      </c>
      <c r="M44" t="n">
        <v>13</v>
      </c>
      <c r="N44" t="n">
        <v>78.09</v>
      </c>
      <c r="O44" t="n">
        <v>35432.93</v>
      </c>
      <c r="P44" t="n">
        <v>130.64</v>
      </c>
      <c r="Q44" t="n">
        <v>1325.79</v>
      </c>
      <c r="R44" t="n">
        <v>43.29</v>
      </c>
      <c r="S44" t="n">
        <v>30.42</v>
      </c>
      <c r="T44" t="n">
        <v>6575.65</v>
      </c>
      <c r="U44" t="n">
        <v>0.7</v>
      </c>
      <c r="V44" t="n">
        <v>0.95</v>
      </c>
      <c r="W44" t="n">
        <v>0.11</v>
      </c>
      <c r="X44" t="n">
        <v>0.39</v>
      </c>
      <c r="Y44" t="n">
        <v>1</v>
      </c>
      <c r="Z44" t="n">
        <v>10</v>
      </c>
    </row>
    <row r="45">
      <c r="A45" t="n">
        <v>24</v>
      </c>
      <c r="B45" t="n">
        <v>140</v>
      </c>
      <c r="C45" t="inlineStr">
        <is>
          <t xml:space="preserve">CONCLUIDO	</t>
        </is>
      </c>
      <c r="D45" t="n">
        <v>7.8416</v>
      </c>
      <c r="E45" t="n">
        <v>12.75</v>
      </c>
      <c r="F45" t="n">
        <v>9.07</v>
      </c>
      <c r="G45" t="n">
        <v>36.27</v>
      </c>
      <c r="H45" t="n">
        <v>0.44</v>
      </c>
      <c r="I45" t="n">
        <v>15</v>
      </c>
      <c r="J45" t="n">
        <v>285.9</v>
      </c>
      <c r="K45" t="n">
        <v>60.56</v>
      </c>
      <c r="L45" t="n">
        <v>7</v>
      </c>
      <c r="M45" t="n">
        <v>13</v>
      </c>
      <c r="N45" t="n">
        <v>78.34</v>
      </c>
      <c r="O45" t="n">
        <v>35494.74</v>
      </c>
      <c r="P45" t="n">
        <v>127.96</v>
      </c>
      <c r="Q45" t="n">
        <v>1325.85</v>
      </c>
      <c r="R45" t="n">
        <v>41.7</v>
      </c>
      <c r="S45" t="n">
        <v>30.42</v>
      </c>
      <c r="T45" t="n">
        <v>5780.3</v>
      </c>
      <c r="U45" t="n">
        <v>0.73</v>
      </c>
      <c r="V45" t="n">
        <v>0.95</v>
      </c>
      <c r="W45" t="n">
        <v>0.11</v>
      </c>
      <c r="X45" t="n">
        <v>0.35</v>
      </c>
      <c r="Y45" t="n">
        <v>1</v>
      </c>
      <c r="Z45" t="n">
        <v>10</v>
      </c>
    </row>
    <row r="46">
      <c r="A46" t="n">
        <v>25</v>
      </c>
      <c r="B46" t="n">
        <v>140</v>
      </c>
      <c r="C46" t="inlineStr">
        <is>
          <t xml:space="preserve">CONCLUIDO	</t>
        </is>
      </c>
      <c r="D46" t="n">
        <v>7.8927</v>
      </c>
      <c r="E46" t="n">
        <v>12.67</v>
      </c>
      <c r="F46" t="n">
        <v>9.039999999999999</v>
      </c>
      <c r="G46" t="n">
        <v>38.73</v>
      </c>
      <c r="H46" t="n">
        <v>0.45</v>
      </c>
      <c r="I46" t="n">
        <v>14</v>
      </c>
      <c r="J46" t="n">
        <v>286.4</v>
      </c>
      <c r="K46" t="n">
        <v>60.56</v>
      </c>
      <c r="L46" t="n">
        <v>7.25</v>
      </c>
      <c r="M46" t="n">
        <v>12</v>
      </c>
      <c r="N46" t="n">
        <v>78.59</v>
      </c>
      <c r="O46" t="n">
        <v>35556.78</v>
      </c>
      <c r="P46" t="n">
        <v>126.99</v>
      </c>
      <c r="Q46" t="n">
        <v>1325.82</v>
      </c>
      <c r="R46" t="n">
        <v>41.03</v>
      </c>
      <c r="S46" t="n">
        <v>30.42</v>
      </c>
      <c r="T46" t="n">
        <v>5449.2</v>
      </c>
      <c r="U46" t="n">
        <v>0.74</v>
      </c>
      <c r="V46" t="n">
        <v>0.96</v>
      </c>
      <c r="W46" t="n">
        <v>0.1</v>
      </c>
      <c r="X46" t="n">
        <v>0.32</v>
      </c>
      <c r="Y46" t="n">
        <v>1</v>
      </c>
      <c r="Z46" t="n">
        <v>10</v>
      </c>
    </row>
    <row r="47">
      <c r="A47" t="n">
        <v>26</v>
      </c>
      <c r="B47" t="n">
        <v>140</v>
      </c>
      <c r="C47" t="inlineStr">
        <is>
          <t xml:space="preserve">CONCLUIDO	</t>
        </is>
      </c>
      <c r="D47" t="n">
        <v>7.8377</v>
      </c>
      <c r="E47" t="n">
        <v>12.76</v>
      </c>
      <c r="F47" t="n">
        <v>9.130000000000001</v>
      </c>
      <c r="G47" t="n">
        <v>39.11</v>
      </c>
      <c r="H47" t="n">
        <v>0.47</v>
      </c>
      <c r="I47" t="n">
        <v>14</v>
      </c>
      <c r="J47" t="n">
        <v>286.9</v>
      </c>
      <c r="K47" t="n">
        <v>60.56</v>
      </c>
      <c r="L47" t="n">
        <v>7.5</v>
      </c>
      <c r="M47" t="n">
        <v>12</v>
      </c>
      <c r="N47" t="n">
        <v>78.84999999999999</v>
      </c>
      <c r="O47" t="n">
        <v>35618.8</v>
      </c>
      <c r="P47" t="n">
        <v>126.54</v>
      </c>
      <c r="Q47" t="n">
        <v>1325.79</v>
      </c>
      <c r="R47" t="n">
        <v>43.88</v>
      </c>
      <c r="S47" t="n">
        <v>30.42</v>
      </c>
      <c r="T47" t="n">
        <v>6875.9</v>
      </c>
      <c r="U47" t="n">
        <v>0.6899999999999999</v>
      </c>
      <c r="V47" t="n">
        <v>0.95</v>
      </c>
      <c r="W47" t="n">
        <v>0.1</v>
      </c>
      <c r="X47" t="n">
        <v>0.41</v>
      </c>
      <c r="Y47" t="n">
        <v>1</v>
      </c>
      <c r="Z47" t="n">
        <v>10</v>
      </c>
    </row>
    <row r="48">
      <c r="A48" t="n">
        <v>27</v>
      </c>
      <c r="B48" t="n">
        <v>140</v>
      </c>
      <c r="C48" t="inlineStr">
        <is>
          <t xml:space="preserve">CONCLUIDO	</t>
        </is>
      </c>
      <c r="D48" t="n">
        <v>7.8953</v>
      </c>
      <c r="E48" t="n">
        <v>12.67</v>
      </c>
      <c r="F48" t="n">
        <v>9.09</v>
      </c>
      <c r="G48" t="n">
        <v>41.93</v>
      </c>
      <c r="H48" t="n">
        <v>0.48</v>
      </c>
      <c r="I48" t="n">
        <v>13</v>
      </c>
      <c r="J48" t="n">
        <v>287.41</v>
      </c>
      <c r="K48" t="n">
        <v>60.56</v>
      </c>
      <c r="L48" t="n">
        <v>7.75</v>
      </c>
      <c r="M48" t="n">
        <v>11</v>
      </c>
      <c r="N48" t="n">
        <v>79.09999999999999</v>
      </c>
      <c r="O48" t="n">
        <v>35680.92</v>
      </c>
      <c r="P48" t="n">
        <v>125.96</v>
      </c>
      <c r="Q48" t="n">
        <v>1325.82</v>
      </c>
      <c r="R48" t="n">
        <v>42.57</v>
      </c>
      <c r="S48" t="n">
        <v>30.42</v>
      </c>
      <c r="T48" t="n">
        <v>6226.97</v>
      </c>
      <c r="U48" t="n">
        <v>0.71</v>
      </c>
      <c r="V48" t="n">
        <v>0.95</v>
      </c>
      <c r="W48" t="n">
        <v>0.1</v>
      </c>
      <c r="X48" t="n">
        <v>0.37</v>
      </c>
      <c r="Y48" t="n">
        <v>1</v>
      </c>
      <c r="Z48" t="n">
        <v>10</v>
      </c>
    </row>
    <row r="49">
      <c r="A49" t="n">
        <v>28</v>
      </c>
      <c r="B49" t="n">
        <v>140</v>
      </c>
      <c r="C49" t="inlineStr">
        <is>
          <t xml:space="preserve">CONCLUIDO	</t>
        </is>
      </c>
      <c r="D49" t="n">
        <v>7.957</v>
      </c>
      <c r="E49" t="n">
        <v>12.57</v>
      </c>
      <c r="F49" t="n">
        <v>9.039999999999999</v>
      </c>
      <c r="G49" t="n">
        <v>45.2</v>
      </c>
      <c r="H49" t="n">
        <v>0.49</v>
      </c>
      <c r="I49" t="n">
        <v>12</v>
      </c>
      <c r="J49" t="n">
        <v>287.91</v>
      </c>
      <c r="K49" t="n">
        <v>60.56</v>
      </c>
      <c r="L49" t="n">
        <v>8</v>
      </c>
      <c r="M49" t="n">
        <v>10</v>
      </c>
      <c r="N49" t="n">
        <v>79.36</v>
      </c>
      <c r="O49" t="n">
        <v>35743.15</v>
      </c>
      <c r="P49" t="n">
        <v>122.72</v>
      </c>
      <c r="Q49" t="n">
        <v>1325.8</v>
      </c>
      <c r="R49" t="n">
        <v>40.99</v>
      </c>
      <c r="S49" t="n">
        <v>30.42</v>
      </c>
      <c r="T49" t="n">
        <v>5439.32</v>
      </c>
      <c r="U49" t="n">
        <v>0.74</v>
      </c>
      <c r="V49" t="n">
        <v>0.96</v>
      </c>
      <c r="W49" t="n">
        <v>0.1</v>
      </c>
      <c r="X49" t="n">
        <v>0.32</v>
      </c>
      <c r="Y49" t="n">
        <v>1</v>
      </c>
      <c r="Z49" t="n">
        <v>10</v>
      </c>
    </row>
    <row r="50">
      <c r="A50" t="n">
        <v>29</v>
      </c>
      <c r="B50" t="n">
        <v>140</v>
      </c>
      <c r="C50" t="inlineStr">
        <is>
          <t xml:space="preserve">CONCLUIDO	</t>
        </is>
      </c>
      <c r="D50" t="n">
        <v>7.9558</v>
      </c>
      <c r="E50" t="n">
        <v>12.57</v>
      </c>
      <c r="F50" t="n">
        <v>9.039999999999999</v>
      </c>
      <c r="G50" t="n">
        <v>45.21</v>
      </c>
      <c r="H50" t="n">
        <v>0.51</v>
      </c>
      <c r="I50" t="n">
        <v>12</v>
      </c>
      <c r="J50" t="n">
        <v>288.42</v>
      </c>
      <c r="K50" t="n">
        <v>60.56</v>
      </c>
      <c r="L50" t="n">
        <v>8.25</v>
      </c>
      <c r="M50" t="n">
        <v>10</v>
      </c>
      <c r="N50" t="n">
        <v>79.61</v>
      </c>
      <c r="O50" t="n">
        <v>35805.48</v>
      </c>
      <c r="P50" t="n">
        <v>121.8</v>
      </c>
      <c r="Q50" t="n">
        <v>1325.86</v>
      </c>
      <c r="R50" t="n">
        <v>41.11</v>
      </c>
      <c r="S50" t="n">
        <v>30.42</v>
      </c>
      <c r="T50" t="n">
        <v>5497.57</v>
      </c>
      <c r="U50" t="n">
        <v>0.74</v>
      </c>
      <c r="V50" t="n">
        <v>0.96</v>
      </c>
      <c r="W50" t="n">
        <v>0.1</v>
      </c>
      <c r="X50" t="n">
        <v>0.32</v>
      </c>
      <c r="Y50" t="n">
        <v>1</v>
      </c>
      <c r="Z50" t="n">
        <v>10</v>
      </c>
    </row>
    <row r="51">
      <c r="A51" t="n">
        <v>30</v>
      </c>
      <c r="B51" t="n">
        <v>140</v>
      </c>
      <c r="C51" t="inlineStr">
        <is>
          <t xml:space="preserve">CONCLUIDO	</t>
        </is>
      </c>
      <c r="D51" t="n">
        <v>7.9486</v>
      </c>
      <c r="E51" t="n">
        <v>12.58</v>
      </c>
      <c r="F51" t="n">
        <v>9.050000000000001</v>
      </c>
      <c r="G51" t="n">
        <v>45.27</v>
      </c>
      <c r="H51" t="n">
        <v>0.52</v>
      </c>
      <c r="I51" t="n">
        <v>12</v>
      </c>
      <c r="J51" t="n">
        <v>288.92</v>
      </c>
      <c r="K51" t="n">
        <v>60.56</v>
      </c>
      <c r="L51" t="n">
        <v>8.5</v>
      </c>
      <c r="M51" t="n">
        <v>9</v>
      </c>
      <c r="N51" t="n">
        <v>79.87</v>
      </c>
      <c r="O51" t="n">
        <v>35867.91</v>
      </c>
      <c r="P51" t="n">
        <v>120.3</v>
      </c>
      <c r="Q51" t="n">
        <v>1325.84</v>
      </c>
      <c r="R51" t="n">
        <v>41.4</v>
      </c>
      <c r="S51" t="n">
        <v>30.42</v>
      </c>
      <c r="T51" t="n">
        <v>5644.58</v>
      </c>
      <c r="U51" t="n">
        <v>0.73</v>
      </c>
      <c r="V51" t="n">
        <v>0.96</v>
      </c>
      <c r="W51" t="n">
        <v>0.1</v>
      </c>
      <c r="X51" t="n">
        <v>0.33</v>
      </c>
      <c r="Y51" t="n">
        <v>1</v>
      </c>
      <c r="Z51" t="n">
        <v>10</v>
      </c>
    </row>
    <row r="52">
      <c r="A52" t="n">
        <v>31</v>
      </c>
      <c r="B52" t="n">
        <v>140</v>
      </c>
      <c r="C52" t="inlineStr">
        <is>
          <t xml:space="preserve">CONCLUIDO	</t>
        </is>
      </c>
      <c r="D52" t="n">
        <v>8.0062</v>
      </c>
      <c r="E52" t="n">
        <v>12.49</v>
      </c>
      <c r="F52" t="n">
        <v>9.01</v>
      </c>
      <c r="G52" t="n">
        <v>49.17</v>
      </c>
      <c r="H52" t="n">
        <v>0.54</v>
      </c>
      <c r="I52" t="n">
        <v>11</v>
      </c>
      <c r="J52" t="n">
        <v>289.43</v>
      </c>
      <c r="K52" t="n">
        <v>60.56</v>
      </c>
      <c r="L52" t="n">
        <v>8.75</v>
      </c>
      <c r="M52" t="n">
        <v>4</v>
      </c>
      <c r="N52" t="n">
        <v>80.12</v>
      </c>
      <c r="O52" t="n">
        <v>35930.44</v>
      </c>
      <c r="P52" t="n">
        <v>118.3</v>
      </c>
      <c r="Q52" t="n">
        <v>1325.91</v>
      </c>
      <c r="R52" t="n">
        <v>39.97</v>
      </c>
      <c r="S52" t="n">
        <v>30.42</v>
      </c>
      <c r="T52" t="n">
        <v>4935.75</v>
      </c>
      <c r="U52" t="n">
        <v>0.76</v>
      </c>
      <c r="V52" t="n">
        <v>0.96</v>
      </c>
      <c r="W52" t="n">
        <v>0.11</v>
      </c>
      <c r="X52" t="n">
        <v>0.29</v>
      </c>
      <c r="Y52" t="n">
        <v>1</v>
      </c>
      <c r="Z52" t="n">
        <v>10</v>
      </c>
    </row>
    <row r="53">
      <c r="A53" t="n">
        <v>32</v>
      </c>
      <c r="B53" t="n">
        <v>140</v>
      </c>
      <c r="C53" t="inlineStr">
        <is>
          <t xml:space="preserve">CONCLUIDO	</t>
        </is>
      </c>
      <c r="D53" t="n">
        <v>8.002000000000001</v>
      </c>
      <c r="E53" t="n">
        <v>12.5</v>
      </c>
      <c r="F53" t="n">
        <v>9.02</v>
      </c>
      <c r="G53" t="n">
        <v>49.21</v>
      </c>
      <c r="H53" t="n">
        <v>0.55</v>
      </c>
      <c r="I53" t="n">
        <v>11</v>
      </c>
      <c r="J53" t="n">
        <v>289.94</v>
      </c>
      <c r="K53" t="n">
        <v>60.56</v>
      </c>
      <c r="L53" t="n">
        <v>9</v>
      </c>
      <c r="M53" t="n">
        <v>2</v>
      </c>
      <c r="N53" t="n">
        <v>80.38</v>
      </c>
      <c r="O53" t="n">
        <v>35993.08</v>
      </c>
      <c r="P53" t="n">
        <v>118.68</v>
      </c>
      <c r="Q53" t="n">
        <v>1325.88</v>
      </c>
      <c r="R53" t="n">
        <v>40.16</v>
      </c>
      <c r="S53" t="n">
        <v>30.42</v>
      </c>
      <c r="T53" t="n">
        <v>5028.03</v>
      </c>
      <c r="U53" t="n">
        <v>0.76</v>
      </c>
      <c r="V53" t="n">
        <v>0.96</v>
      </c>
      <c r="W53" t="n">
        <v>0.11</v>
      </c>
      <c r="X53" t="n">
        <v>0.3</v>
      </c>
      <c r="Y53" t="n">
        <v>1</v>
      </c>
      <c r="Z53" t="n">
        <v>10</v>
      </c>
    </row>
    <row r="54">
      <c r="A54" t="n">
        <v>33</v>
      </c>
      <c r="B54" t="n">
        <v>140</v>
      </c>
      <c r="C54" t="inlineStr">
        <is>
          <t xml:space="preserve">CONCLUIDO	</t>
        </is>
      </c>
      <c r="D54" t="n">
        <v>8.001200000000001</v>
      </c>
      <c r="E54" t="n">
        <v>12.5</v>
      </c>
      <c r="F54" t="n">
        <v>9.02</v>
      </c>
      <c r="G54" t="n">
        <v>49.21</v>
      </c>
      <c r="H54" t="n">
        <v>0.57</v>
      </c>
      <c r="I54" t="n">
        <v>11</v>
      </c>
      <c r="J54" t="n">
        <v>290.45</v>
      </c>
      <c r="K54" t="n">
        <v>60.56</v>
      </c>
      <c r="L54" t="n">
        <v>9.25</v>
      </c>
      <c r="M54" t="n">
        <v>0</v>
      </c>
      <c r="N54" t="n">
        <v>80.64</v>
      </c>
      <c r="O54" t="n">
        <v>36055.83</v>
      </c>
      <c r="P54" t="n">
        <v>118.77</v>
      </c>
      <c r="Q54" t="n">
        <v>1325.88</v>
      </c>
      <c r="R54" t="n">
        <v>40.07</v>
      </c>
      <c r="S54" t="n">
        <v>30.42</v>
      </c>
      <c r="T54" t="n">
        <v>4985.57</v>
      </c>
      <c r="U54" t="n">
        <v>0.76</v>
      </c>
      <c r="V54" t="n">
        <v>0.96</v>
      </c>
      <c r="W54" t="n">
        <v>0.11</v>
      </c>
      <c r="X54" t="n">
        <v>0.3</v>
      </c>
      <c r="Y54" t="n">
        <v>1</v>
      </c>
      <c r="Z54" t="n">
        <v>10</v>
      </c>
    </row>
    <row r="55">
      <c r="A55" t="n">
        <v>0</v>
      </c>
      <c r="B55" t="n">
        <v>40</v>
      </c>
      <c r="C55" t="inlineStr">
        <is>
          <t xml:space="preserve">CONCLUIDO	</t>
        </is>
      </c>
      <c r="D55" t="n">
        <v>7.5278</v>
      </c>
      <c r="E55" t="n">
        <v>13.28</v>
      </c>
      <c r="F55" t="n">
        <v>10.31</v>
      </c>
      <c r="G55" t="n">
        <v>11.24</v>
      </c>
      <c r="H55" t="n">
        <v>0.2</v>
      </c>
      <c r="I55" t="n">
        <v>55</v>
      </c>
      <c r="J55" t="n">
        <v>89.87</v>
      </c>
      <c r="K55" t="n">
        <v>37.55</v>
      </c>
      <c r="L55" t="n">
        <v>1</v>
      </c>
      <c r="M55" t="n">
        <v>53</v>
      </c>
      <c r="N55" t="n">
        <v>11.32</v>
      </c>
      <c r="O55" t="n">
        <v>11317.98</v>
      </c>
      <c r="P55" t="n">
        <v>74.15000000000001</v>
      </c>
      <c r="Q55" t="n">
        <v>1326.23</v>
      </c>
      <c r="R55" t="n">
        <v>82.27</v>
      </c>
      <c r="S55" t="n">
        <v>30.42</v>
      </c>
      <c r="T55" t="n">
        <v>25862.5</v>
      </c>
      <c r="U55" t="n">
        <v>0.37</v>
      </c>
      <c r="V55" t="n">
        <v>0.84</v>
      </c>
      <c r="W55" t="n">
        <v>0.17</v>
      </c>
      <c r="X55" t="n">
        <v>1.58</v>
      </c>
      <c r="Y55" t="n">
        <v>1</v>
      </c>
      <c r="Z55" t="n">
        <v>10</v>
      </c>
    </row>
    <row r="56">
      <c r="A56" t="n">
        <v>1</v>
      </c>
      <c r="B56" t="n">
        <v>40</v>
      </c>
      <c r="C56" t="inlineStr">
        <is>
          <t xml:space="preserve">CONCLUIDO	</t>
        </is>
      </c>
      <c r="D56" t="n">
        <v>8.0055</v>
      </c>
      <c r="E56" t="n">
        <v>12.49</v>
      </c>
      <c r="F56" t="n">
        <v>9.81</v>
      </c>
      <c r="G56" t="n">
        <v>15.1</v>
      </c>
      <c r="H56" t="n">
        <v>0.24</v>
      </c>
      <c r="I56" t="n">
        <v>39</v>
      </c>
      <c r="J56" t="n">
        <v>90.18000000000001</v>
      </c>
      <c r="K56" t="n">
        <v>37.55</v>
      </c>
      <c r="L56" t="n">
        <v>1.25</v>
      </c>
      <c r="M56" t="n">
        <v>31</v>
      </c>
      <c r="N56" t="n">
        <v>11.37</v>
      </c>
      <c r="O56" t="n">
        <v>11355.7</v>
      </c>
      <c r="P56" t="n">
        <v>65.83</v>
      </c>
      <c r="Q56" t="n">
        <v>1325.91</v>
      </c>
      <c r="R56" t="n">
        <v>65.94</v>
      </c>
      <c r="S56" t="n">
        <v>30.42</v>
      </c>
      <c r="T56" t="n">
        <v>17781.8</v>
      </c>
      <c r="U56" t="n">
        <v>0.46</v>
      </c>
      <c r="V56" t="n">
        <v>0.88</v>
      </c>
      <c r="W56" t="n">
        <v>0.15</v>
      </c>
      <c r="X56" t="n">
        <v>1.09</v>
      </c>
      <c r="Y56" t="n">
        <v>1</v>
      </c>
      <c r="Z56" t="n">
        <v>10</v>
      </c>
    </row>
    <row r="57">
      <c r="A57" t="n">
        <v>2</v>
      </c>
      <c r="B57" t="n">
        <v>40</v>
      </c>
      <c r="C57" t="inlineStr">
        <is>
          <t xml:space="preserve">CONCLUIDO	</t>
        </is>
      </c>
      <c r="D57" t="n">
        <v>8.110799999999999</v>
      </c>
      <c r="E57" t="n">
        <v>12.33</v>
      </c>
      <c r="F57" t="n">
        <v>9.73</v>
      </c>
      <c r="G57" t="n">
        <v>16.68</v>
      </c>
      <c r="H57" t="n">
        <v>0.29</v>
      </c>
      <c r="I57" t="n">
        <v>35</v>
      </c>
      <c r="J57" t="n">
        <v>90.48</v>
      </c>
      <c r="K57" t="n">
        <v>37.55</v>
      </c>
      <c r="L57" t="n">
        <v>1.5</v>
      </c>
      <c r="M57" t="n">
        <v>0</v>
      </c>
      <c r="N57" t="n">
        <v>11.43</v>
      </c>
      <c r="O57" t="n">
        <v>11393.43</v>
      </c>
      <c r="P57" t="n">
        <v>63.28</v>
      </c>
      <c r="Q57" t="n">
        <v>1325.87</v>
      </c>
      <c r="R57" t="n">
        <v>61.99</v>
      </c>
      <c r="S57" t="n">
        <v>30.42</v>
      </c>
      <c r="T57" t="n">
        <v>15824.78</v>
      </c>
      <c r="U57" t="n">
        <v>0.49</v>
      </c>
      <c r="V57" t="n">
        <v>0.89</v>
      </c>
      <c r="W57" t="n">
        <v>0.18</v>
      </c>
      <c r="X57" t="n">
        <v>1.01</v>
      </c>
      <c r="Y57" t="n">
        <v>1</v>
      </c>
      <c r="Z57" t="n">
        <v>10</v>
      </c>
    </row>
    <row r="58">
      <c r="A58" t="n">
        <v>0</v>
      </c>
      <c r="B58" t="n">
        <v>125</v>
      </c>
      <c r="C58" t="inlineStr">
        <is>
          <t xml:space="preserve">CONCLUIDO	</t>
        </is>
      </c>
      <c r="D58" t="n">
        <v>4.294</v>
      </c>
      <c r="E58" t="n">
        <v>23.29</v>
      </c>
      <c r="F58" t="n">
        <v>13.31</v>
      </c>
      <c r="G58" t="n">
        <v>5.22</v>
      </c>
      <c r="H58" t="n">
        <v>0.07000000000000001</v>
      </c>
      <c r="I58" t="n">
        <v>153</v>
      </c>
      <c r="J58" t="n">
        <v>242.64</v>
      </c>
      <c r="K58" t="n">
        <v>58.47</v>
      </c>
      <c r="L58" t="n">
        <v>1</v>
      </c>
      <c r="M58" t="n">
        <v>151</v>
      </c>
      <c r="N58" t="n">
        <v>58.17</v>
      </c>
      <c r="O58" t="n">
        <v>30160.1</v>
      </c>
      <c r="P58" t="n">
        <v>209.38</v>
      </c>
      <c r="Q58" t="n">
        <v>1326.29</v>
      </c>
      <c r="R58" t="n">
        <v>180.76</v>
      </c>
      <c r="S58" t="n">
        <v>30.42</v>
      </c>
      <c r="T58" t="n">
        <v>74619.49000000001</v>
      </c>
      <c r="U58" t="n">
        <v>0.17</v>
      </c>
      <c r="V58" t="n">
        <v>0.65</v>
      </c>
      <c r="W58" t="n">
        <v>0.33</v>
      </c>
      <c r="X58" t="n">
        <v>4.58</v>
      </c>
      <c r="Y58" t="n">
        <v>1</v>
      </c>
      <c r="Z58" t="n">
        <v>10</v>
      </c>
    </row>
    <row r="59">
      <c r="A59" t="n">
        <v>1</v>
      </c>
      <c r="B59" t="n">
        <v>125</v>
      </c>
      <c r="C59" t="inlineStr">
        <is>
          <t xml:space="preserve">CONCLUIDO	</t>
        </is>
      </c>
      <c r="D59" t="n">
        <v>5.0405</v>
      </c>
      <c r="E59" t="n">
        <v>19.84</v>
      </c>
      <c r="F59" t="n">
        <v>11.94</v>
      </c>
      <c r="G59" t="n">
        <v>6.57</v>
      </c>
      <c r="H59" t="n">
        <v>0.09</v>
      </c>
      <c r="I59" t="n">
        <v>109</v>
      </c>
      <c r="J59" t="n">
        <v>243.08</v>
      </c>
      <c r="K59" t="n">
        <v>58.47</v>
      </c>
      <c r="L59" t="n">
        <v>1.25</v>
      </c>
      <c r="M59" t="n">
        <v>107</v>
      </c>
      <c r="N59" t="n">
        <v>58.36</v>
      </c>
      <c r="O59" t="n">
        <v>30214.33</v>
      </c>
      <c r="P59" t="n">
        <v>186.28</v>
      </c>
      <c r="Q59" t="n">
        <v>1326.16</v>
      </c>
      <c r="R59" t="n">
        <v>135.73</v>
      </c>
      <c r="S59" t="n">
        <v>30.42</v>
      </c>
      <c r="T59" t="n">
        <v>52323.75</v>
      </c>
      <c r="U59" t="n">
        <v>0.22</v>
      </c>
      <c r="V59" t="n">
        <v>0.72</v>
      </c>
      <c r="W59" t="n">
        <v>0.26</v>
      </c>
      <c r="X59" t="n">
        <v>3.21</v>
      </c>
      <c r="Y59" t="n">
        <v>1</v>
      </c>
      <c r="Z59" t="n">
        <v>10</v>
      </c>
    </row>
    <row r="60">
      <c r="A60" t="n">
        <v>2</v>
      </c>
      <c r="B60" t="n">
        <v>125</v>
      </c>
      <c r="C60" t="inlineStr">
        <is>
          <t xml:space="preserve">CONCLUIDO	</t>
        </is>
      </c>
      <c r="D60" t="n">
        <v>5.5982</v>
      </c>
      <c r="E60" t="n">
        <v>17.86</v>
      </c>
      <c r="F60" t="n">
        <v>11.14</v>
      </c>
      <c r="G60" t="n">
        <v>7.96</v>
      </c>
      <c r="H60" t="n">
        <v>0.11</v>
      </c>
      <c r="I60" t="n">
        <v>84</v>
      </c>
      <c r="J60" t="n">
        <v>243.52</v>
      </c>
      <c r="K60" t="n">
        <v>58.47</v>
      </c>
      <c r="L60" t="n">
        <v>1.5</v>
      </c>
      <c r="M60" t="n">
        <v>82</v>
      </c>
      <c r="N60" t="n">
        <v>58.55</v>
      </c>
      <c r="O60" t="n">
        <v>30268.64</v>
      </c>
      <c r="P60" t="n">
        <v>172.46</v>
      </c>
      <c r="Q60" t="n">
        <v>1325.89</v>
      </c>
      <c r="R60" t="n">
        <v>109.64</v>
      </c>
      <c r="S60" t="n">
        <v>30.42</v>
      </c>
      <c r="T60" t="n">
        <v>39404.43</v>
      </c>
      <c r="U60" t="n">
        <v>0.28</v>
      </c>
      <c r="V60" t="n">
        <v>0.78</v>
      </c>
      <c r="W60" t="n">
        <v>0.21</v>
      </c>
      <c r="X60" t="n">
        <v>2.42</v>
      </c>
      <c r="Y60" t="n">
        <v>1</v>
      </c>
      <c r="Z60" t="n">
        <v>10</v>
      </c>
    </row>
    <row r="61">
      <c r="A61" t="n">
        <v>3</v>
      </c>
      <c r="B61" t="n">
        <v>125</v>
      </c>
      <c r="C61" t="inlineStr">
        <is>
          <t xml:space="preserve">CONCLUIDO	</t>
        </is>
      </c>
      <c r="D61" t="n">
        <v>5.9802</v>
      </c>
      <c r="E61" t="n">
        <v>16.72</v>
      </c>
      <c r="F61" t="n">
        <v>10.71</v>
      </c>
      <c r="G61" t="n">
        <v>9.31</v>
      </c>
      <c r="H61" t="n">
        <v>0.13</v>
      </c>
      <c r="I61" t="n">
        <v>69</v>
      </c>
      <c r="J61" t="n">
        <v>243.96</v>
      </c>
      <c r="K61" t="n">
        <v>58.47</v>
      </c>
      <c r="L61" t="n">
        <v>1.75</v>
      </c>
      <c r="M61" t="n">
        <v>67</v>
      </c>
      <c r="N61" t="n">
        <v>58.74</v>
      </c>
      <c r="O61" t="n">
        <v>30323.01</v>
      </c>
      <c r="P61" t="n">
        <v>164.44</v>
      </c>
      <c r="Q61" t="n">
        <v>1325.95</v>
      </c>
      <c r="R61" t="n">
        <v>95.52</v>
      </c>
      <c r="S61" t="n">
        <v>30.42</v>
      </c>
      <c r="T61" t="n">
        <v>32419.34</v>
      </c>
      <c r="U61" t="n">
        <v>0.32</v>
      </c>
      <c r="V61" t="n">
        <v>0.8100000000000001</v>
      </c>
      <c r="W61" t="n">
        <v>0.19</v>
      </c>
      <c r="X61" t="n">
        <v>1.99</v>
      </c>
      <c r="Y61" t="n">
        <v>1</v>
      </c>
      <c r="Z61" t="n">
        <v>10</v>
      </c>
    </row>
    <row r="62">
      <c r="A62" t="n">
        <v>4</v>
      </c>
      <c r="B62" t="n">
        <v>125</v>
      </c>
      <c r="C62" t="inlineStr">
        <is>
          <t xml:space="preserve">CONCLUIDO	</t>
        </is>
      </c>
      <c r="D62" t="n">
        <v>6.3023</v>
      </c>
      <c r="E62" t="n">
        <v>15.87</v>
      </c>
      <c r="F62" t="n">
        <v>10.37</v>
      </c>
      <c r="G62" t="n">
        <v>10.73</v>
      </c>
      <c r="H62" t="n">
        <v>0.15</v>
      </c>
      <c r="I62" t="n">
        <v>58</v>
      </c>
      <c r="J62" t="n">
        <v>244.41</v>
      </c>
      <c r="K62" t="n">
        <v>58.47</v>
      </c>
      <c r="L62" t="n">
        <v>2</v>
      </c>
      <c r="M62" t="n">
        <v>56</v>
      </c>
      <c r="N62" t="n">
        <v>58.93</v>
      </c>
      <c r="O62" t="n">
        <v>30377.45</v>
      </c>
      <c r="P62" t="n">
        <v>157.97</v>
      </c>
      <c r="Q62" t="n">
        <v>1326.13</v>
      </c>
      <c r="R62" t="n">
        <v>84.36</v>
      </c>
      <c r="S62" t="n">
        <v>30.42</v>
      </c>
      <c r="T62" t="n">
        <v>26893.72</v>
      </c>
      <c r="U62" t="n">
        <v>0.36</v>
      </c>
      <c r="V62" t="n">
        <v>0.83</v>
      </c>
      <c r="W62" t="n">
        <v>0.17</v>
      </c>
      <c r="X62" t="n">
        <v>1.65</v>
      </c>
      <c r="Y62" t="n">
        <v>1</v>
      </c>
      <c r="Z62" t="n">
        <v>10</v>
      </c>
    </row>
    <row r="63">
      <c r="A63" t="n">
        <v>5</v>
      </c>
      <c r="B63" t="n">
        <v>125</v>
      </c>
      <c r="C63" t="inlineStr">
        <is>
          <t xml:space="preserve">CONCLUIDO	</t>
        </is>
      </c>
      <c r="D63" t="n">
        <v>6.5677</v>
      </c>
      <c r="E63" t="n">
        <v>15.23</v>
      </c>
      <c r="F63" t="n">
        <v>10.11</v>
      </c>
      <c r="G63" t="n">
        <v>12.13</v>
      </c>
      <c r="H63" t="n">
        <v>0.16</v>
      </c>
      <c r="I63" t="n">
        <v>50</v>
      </c>
      <c r="J63" t="n">
        <v>244.85</v>
      </c>
      <c r="K63" t="n">
        <v>58.47</v>
      </c>
      <c r="L63" t="n">
        <v>2.25</v>
      </c>
      <c r="M63" t="n">
        <v>48</v>
      </c>
      <c r="N63" t="n">
        <v>59.12</v>
      </c>
      <c r="O63" t="n">
        <v>30431.96</v>
      </c>
      <c r="P63" t="n">
        <v>152.68</v>
      </c>
      <c r="Q63" t="n">
        <v>1326.12</v>
      </c>
      <c r="R63" t="n">
        <v>75.75</v>
      </c>
      <c r="S63" t="n">
        <v>30.42</v>
      </c>
      <c r="T63" t="n">
        <v>22630.79</v>
      </c>
      <c r="U63" t="n">
        <v>0.4</v>
      </c>
      <c r="V63" t="n">
        <v>0.86</v>
      </c>
      <c r="W63" t="n">
        <v>0.16</v>
      </c>
      <c r="X63" t="n">
        <v>1.39</v>
      </c>
      <c r="Y63" t="n">
        <v>1</v>
      </c>
      <c r="Z63" t="n">
        <v>10</v>
      </c>
    </row>
    <row r="64">
      <c r="A64" t="n">
        <v>6</v>
      </c>
      <c r="B64" t="n">
        <v>125</v>
      </c>
      <c r="C64" t="inlineStr">
        <is>
          <t xml:space="preserve">CONCLUIDO	</t>
        </is>
      </c>
      <c r="D64" t="n">
        <v>6.7598</v>
      </c>
      <c r="E64" t="n">
        <v>14.79</v>
      </c>
      <c r="F64" t="n">
        <v>9.960000000000001</v>
      </c>
      <c r="G64" t="n">
        <v>13.58</v>
      </c>
      <c r="H64" t="n">
        <v>0.18</v>
      </c>
      <c r="I64" t="n">
        <v>44</v>
      </c>
      <c r="J64" t="n">
        <v>245.29</v>
      </c>
      <c r="K64" t="n">
        <v>58.47</v>
      </c>
      <c r="L64" t="n">
        <v>2.5</v>
      </c>
      <c r="M64" t="n">
        <v>42</v>
      </c>
      <c r="N64" t="n">
        <v>59.32</v>
      </c>
      <c r="O64" t="n">
        <v>30486.54</v>
      </c>
      <c r="P64" t="n">
        <v>149.24</v>
      </c>
      <c r="Q64" t="n">
        <v>1326.08</v>
      </c>
      <c r="R64" t="n">
        <v>70.97</v>
      </c>
      <c r="S64" t="n">
        <v>30.42</v>
      </c>
      <c r="T64" t="n">
        <v>20270.49</v>
      </c>
      <c r="U64" t="n">
        <v>0.43</v>
      </c>
      <c r="V64" t="n">
        <v>0.87</v>
      </c>
      <c r="W64" t="n">
        <v>0.15</v>
      </c>
      <c r="X64" t="n">
        <v>1.24</v>
      </c>
      <c r="Y64" t="n">
        <v>1</v>
      </c>
      <c r="Z64" t="n">
        <v>10</v>
      </c>
    </row>
    <row r="65">
      <c r="A65" t="n">
        <v>7</v>
      </c>
      <c r="B65" t="n">
        <v>125</v>
      </c>
      <c r="C65" t="inlineStr">
        <is>
          <t xml:space="preserve">CONCLUIDO	</t>
        </is>
      </c>
      <c r="D65" t="n">
        <v>6.941</v>
      </c>
      <c r="E65" t="n">
        <v>14.41</v>
      </c>
      <c r="F65" t="n">
        <v>9.81</v>
      </c>
      <c r="G65" t="n">
        <v>15.09</v>
      </c>
      <c r="H65" t="n">
        <v>0.2</v>
      </c>
      <c r="I65" t="n">
        <v>39</v>
      </c>
      <c r="J65" t="n">
        <v>245.73</v>
      </c>
      <c r="K65" t="n">
        <v>58.47</v>
      </c>
      <c r="L65" t="n">
        <v>2.75</v>
      </c>
      <c r="M65" t="n">
        <v>37</v>
      </c>
      <c r="N65" t="n">
        <v>59.51</v>
      </c>
      <c r="O65" t="n">
        <v>30541.19</v>
      </c>
      <c r="P65" t="n">
        <v>145.55</v>
      </c>
      <c r="Q65" t="n">
        <v>1325.81</v>
      </c>
      <c r="R65" t="n">
        <v>66.12</v>
      </c>
      <c r="S65" t="n">
        <v>30.42</v>
      </c>
      <c r="T65" t="n">
        <v>17867.85</v>
      </c>
      <c r="U65" t="n">
        <v>0.46</v>
      </c>
      <c r="V65" t="n">
        <v>0.88</v>
      </c>
      <c r="W65" t="n">
        <v>0.14</v>
      </c>
      <c r="X65" t="n">
        <v>1.09</v>
      </c>
      <c r="Y65" t="n">
        <v>1</v>
      </c>
      <c r="Z65" t="n">
        <v>10</v>
      </c>
    </row>
    <row r="66">
      <c r="A66" t="n">
        <v>8</v>
      </c>
      <c r="B66" t="n">
        <v>125</v>
      </c>
      <c r="C66" t="inlineStr">
        <is>
          <t xml:space="preserve">CONCLUIDO	</t>
        </is>
      </c>
      <c r="D66" t="n">
        <v>7.0547</v>
      </c>
      <c r="E66" t="n">
        <v>14.18</v>
      </c>
      <c r="F66" t="n">
        <v>9.720000000000001</v>
      </c>
      <c r="G66" t="n">
        <v>16.2</v>
      </c>
      <c r="H66" t="n">
        <v>0.22</v>
      </c>
      <c r="I66" t="n">
        <v>36</v>
      </c>
      <c r="J66" t="n">
        <v>246.18</v>
      </c>
      <c r="K66" t="n">
        <v>58.47</v>
      </c>
      <c r="L66" t="n">
        <v>3</v>
      </c>
      <c r="M66" t="n">
        <v>34</v>
      </c>
      <c r="N66" t="n">
        <v>59.7</v>
      </c>
      <c r="O66" t="n">
        <v>30595.91</v>
      </c>
      <c r="P66" t="n">
        <v>142.89</v>
      </c>
      <c r="Q66" t="n">
        <v>1325.93</v>
      </c>
      <c r="R66" t="n">
        <v>62.97</v>
      </c>
      <c r="S66" t="n">
        <v>30.42</v>
      </c>
      <c r="T66" t="n">
        <v>16311.25</v>
      </c>
      <c r="U66" t="n">
        <v>0.48</v>
      </c>
      <c r="V66" t="n">
        <v>0.89</v>
      </c>
      <c r="W66" t="n">
        <v>0.14</v>
      </c>
      <c r="X66" t="n">
        <v>1</v>
      </c>
      <c r="Y66" t="n">
        <v>1</v>
      </c>
      <c r="Z66" t="n">
        <v>10</v>
      </c>
    </row>
    <row r="67">
      <c r="A67" t="n">
        <v>9</v>
      </c>
      <c r="B67" t="n">
        <v>125</v>
      </c>
      <c r="C67" t="inlineStr">
        <is>
          <t xml:space="preserve">CONCLUIDO	</t>
        </is>
      </c>
      <c r="D67" t="n">
        <v>7.2169</v>
      </c>
      <c r="E67" t="n">
        <v>13.86</v>
      </c>
      <c r="F67" t="n">
        <v>9.59</v>
      </c>
      <c r="G67" t="n">
        <v>17.98</v>
      </c>
      <c r="H67" t="n">
        <v>0.23</v>
      </c>
      <c r="I67" t="n">
        <v>32</v>
      </c>
      <c r="J67" t="n">
        <v>246.62</v>
      </c>
      <c r="K67" t="n">
        <v>58.47</v>
      </c>
      <c r="L67" t="n">
        <v>3.25</v>
      </c>
      <c r="M67" t="n">
        <v>30</v>
      </c>
      <c r="N67" t="n">
        <v>59.9</v>
      </c>
      <c r="O67" t="n">
        <v>30650.7</v>
      </c>
      <c r="P67" t="n">
        <v>139.93</v>
      </c>
      <c r="Q67" t="n">
        <v>1325.95</v>
      </c>
      <c r="R67" t="n">
        <v>58.83</v>
      </c>
      <c r="S67" t="n">
        <v>30.42</v>
      </c>
      <c r="T67" t="n">
        <v>14261.61</v>
      </c>
      <c r="U67" t="n">
        <v>0.52</v>
      </c>
      <c r="V67" t="n">
        <v>0.9</v>
      </c>
      <c r="W67" t="n">
        <v>0.13</v>
      </c>
      <c r="X67" t="n">
        <v>0.87</v>
      </c>
      <c r="Y67" t="n">
        <v>1</v>
      </c>
      <c r="Z67" t="n">
        <v>10</v>
      </c>
    </row>
    <row r="68">
      <c r="A68" t="n">
        <v>10</v>
      </c>
      <c r="B68" t="n">
        <v>125</v>
      </c>
      <c r="C68" t="inlineStr">
        <is>
          <t xml:space="preserve">CONCLUIDO	</t>
        </is>
      </c>
      <c r="D68" t="n">
        <v>7.354</v>
      </c>
      <c r="E68" t="n">
        <v>13.6</v>
      </c>
      <c r="F68" t="n">
        <v>9.470000000000001</v>
      </c>
      <c r="G68" t="n">
        <v>19.6</v>
      </c>
      <c r="H68" t="n">
        <v>0.25</v>
      </c>
      <c r="I68" t="n">
        <v>29</v>
      </c>
      <c r="J68" t="n">
        <v>247.07</v>
      </c>
      <c r="K68" t="n">
        <v>58.47</v>
      </c>
      <c r="L68" t="n">
        <v>3.5</v>
      </c>
      <c r="M68" t="n">
        <v>27</v>
      </c>
      <c r="N68" t="n">
        <v>60.09</v>
      </c>
      <c r="O68" t="n">
        <v>30705.56</v>
      </c>
      <c r="P68" t="n">
        <v>136.59</v>
      </c>
      <c r="Q68" t="n">
        <v>1325.89</v>
      </c>
      <c r="R68" t="n">
        <v>54.91</v>
      </c>
      <c r="S68" t="n">
        <v>30.42</v>
      </c>
      <c r="T68" t="n">
        <v>12313.14</v>
      </c>
      <c r="U68" t="n">
        <v>0.55</v>
      </c>
      <c r="V68" t="n">
        <v>0.91</v>
      </c>
      <c r="W68" t="n">
        <v>0.13</v>
      </c>
      <c r="X68" t="n">
        <v>0.75</v>
      </c>
      <c r="Y68" t="n">
        <v>1</v>
      </c>
      <c r="Z68" t="n">
        <v>10</v>
      </c>
    </row>
    <row r="69">
      <c r="A69" t="n">
        <v>11</v>
      </c>
      <c r="B69" t="n">
        <v>125</v>
      </c>
      <c r="C69" t="inlineStr">
        <is>
          <t xml:space="preserve">CONCLUIDO	</t>
        </is>
      </c>
      <c r="D69" t="n">
        <v>7.4889</v>
      </c>
      <c r="E69" t="n">
        <v>13.35</v>
      </c>
      <c r="F69" t="n">
        <v>9.32</v>
      </c>
      <c r="G69" t="n">
        <v>20.71</v>
      </c>
      <c r="H69" t="n">
        <v>0.27</v>
      </c>
      <c r="I69" t="n">
        <v>27</v>
      </c>
      <c r="J69" t="n">
        <v>247.51</v>
      </c>
      <c r="K69" t="n">
        <v>58.47</v>
      </c>
      <c r="L69" t="n">
        <v>3.75</v>
      </c>
      <c r="M69" t="n">
        <v>25</v>
      </c>
      <c r="N69" t="n">
        <v>60.29</v>
      </c>
      <c r="O69" t="n">
        <v>30760.49</v>
      </c>
      <c r="P69" t="n">
        <v>133.08</v>
      </c>
      <c r="Q69" t="n">
        <v>1325.95</v>
      </c>
      <c r="R69" t="n">
        <v>49.93</v>
      </c>
      <c r="S69" t="n">
        <v>30.42</v>
      </c>
      <c r="T69" t="n">
        <v>9835.84</v>
      </c>
      <c r="U69" t="n">
        <v>0.61</v>
      </c>
      <c r="V69" t="n">
        <v>0.93</v>
      </c>
      <c r="W69" t="n">
        <v>0.12</v>
      </c>
      <c r="X69" t="n">
        <v>0.6</v>
      </c>
      <c r="Y69" t="n">
        <v>1</v>
      </c>
      <c r="Z69" t="n">
        <v>10</v>
      </c>
    </row>
    <row r="70">
      <c r="A70" t="n">
        <v>12</v>
      </c>
      <c r="B70" t="n">
        <v>125</v>
      </c>
      <c r="C70" t="inlineStr">
        <is>
          <t xml:space="preserve">CONCLUIDO	</t>
        </is>
      </c>
      <c r="D70" t="n">
        <v>7.3629</v>
      </c>
      <c r="E70" t="n">
        <v>13.58</v>
      </c>
      <c r="F70" t="n">
        <v>9.6</v>
      </c>
      <c r="G70" t="n">
        <v>22.15</v>
      </c>
      <c r="H70" t="n">
        <v>0.29</v>
      </c>
      <c r="I70" t="n">
        <v>26</v>
      </c>
      <c r="J70" t="n">
        <v>247.96</v>
      </c>
      <c r="K70" t="n">
        <v>58.47</v>
      </c>
      <c r="L70" t="n">
        <v>4</v>
      </c>
      <c r="M70" t="n">
        <v>24</v>
      </c>
      <c r="N70" t="n">
        <v>60.48</v>
      </c>
      <c r="O70" t="n">
        <v>30815.5</v>
      </c>
      <c r="P70" t="n">
        <v>136.55</v>
      </c>
      <c r="Q70" t="n">
        <v>1325.82</v>
      </c>
      <c r="R70" t="n">
        <v>59.67</v>
      </c>
      <c r="S70" t="n">
        <v>30.42</v>
      </c>
      <c r="T70" t="n">
        <v>14710.06</v>
      </c>
      <c r="U70" t="n">
        <v>0.51</v>
      </c>
      <c r="V70" t="n">
        <v>0.9</v>
      </c>
      <c r="W70" t="n">
        <v>0.12</v>
      </c>
      <c r="X70" t="n">
        <v>0.88</v>
      </c>
      <c r="Y70" t="n">
        <v>1</v>
      </c>
      <c r="Z70" t="n">
        <v>10</v>
      </c>
    </row>
    <row r="71">
      <c r="A71" t="n">
        <v>13</v>
      </c>
      <c r="B71" t="n">
        <v>125</v>
      </c>
      <c r="C71" t="inlineStr">
        <is>
          <t xml:space="preserve">CONCLUIDO	</t>
        </is>
      </c>
      <c r="D71" t="n">
        <v>7.5089</v>
      </c>
      <c r="E71" t="n">
        <v>13.32</v>
      </c>
      <c r="F71" t="n">
        <v>9.43</v>
      </c>
      <c r="G71" t="n">
        <v>23.57</v>
      </c>
      <c r="H71" t="n">
        <v>0.3</v>
      </c>
      <c r="I71" t="n">
        <v>24</v>
      </c>
      <c r="J71" t="n">
        <v>248.4</v>
      </c>
      <c r="K71" t="n">
        <v>58.47</v>
      </c>
      <c r="L71" t="n">
        <v>4.25</v>
      </c>
      <c r="M71" t="n">
        <v>22</v>
      </c>
      <c r="N71" t="n">
        <v>60.68</v>
      </c>
      <c r="O71" t="n">
        <v>30870.57</v>
      </c>
      <c r="P71" t="n">
        <v>132.63</v>
      </c>
      <c r="Q71" t="n">
        <v>1325.89</v>
      </c>
      <c r="R71" t="n">
        <v>53.86</v>
      </c>
      <c r="S71" t="n">
        <v>30.42</v>
      </c>
      <c r="T71" t="n">
        <v>11812.57</v>
      </c>
      <c r="U71" t="n">
        <v>0.5600000000000001</v>
      </c>
      <c r="V71" t="n">
        <v>0.92</v>
      </c>
      <c r="W71" t="n">
        <v>0.12</v>
      </c>
      <c r="X71" t="n">
        <v>0.71</v>
      </c>
      <c r="Y71" t="n">
        <v>1</v>
      </c>
      <c r="Z71" t="n">
        <v>10</v>
      </c>
    </row>
    <row r="72">
      <c r="A72" t="n">
        <v>14</v>
      </c>
      <c r="B72" t="n">
        <v>125</v>
      </c>
      <c r="C72" t="inlineStr">
        <is>
          <t xml:space="preserve">CONCLUIDO	</t>
        </is>
      </c>
      <c r="D72" t="n">
        <v>7.6149</v>
      </c>
      <c r="E72" t="n">
        <v>13.13</v>
      </c>
      <c r="F72" t="n">
        <v>9.34</v>
      </c>
      <c r="G72" t="n">
        <v>25.46</v>
      </c>
      <c r="H72" t="n">
        <v>0.32</v>
      </c>
      <c r="I72" t="n">
        <v>22</v>
      </c>
      <c r="J72" t="n">
        <v>248.85</v>
      </c>
      <c r="K72" t="n">
        <v>58.47</v>
      </c>
      <c r="L72" t="n">
        <v>4.5</v>
      </c>
      <c r="M72" t="n">
        <v>20</v>
      </c>
      <c r="N72" t="n">
        <v>60.88</v>
      </c>
      <c r="O72" t="n">
        <v>30925.72</v>
      </c>
      <c r="P72" t="n">
        <v>129.67</v>
      </c>
      <c r="Q72" t="n">
        <v>1325.85</v>
      </c>
      <c r="R72" t="n">
        <v>50.73</v>
      </c>
      <c r="S72" t="n">
        <v>30.42</v>
      </c>
      <c r="T72" t="n">
        <v>10261.05</v>
      </c>
      <c r="U72" t="n">
        <v>0.6</v>
      </c>
      <c r="V72" t="n">
        <v>0.93</v>
      </c>
      <c r="W72" t="n">
        <v>0.12</v>
      </c>
      <c r="X72" t="n">
        <v>0.62</v>
      </c>
      <c r="Y72" t="n">
        <v>1</v>
      </c>
      <c r="Z72" t="n">
        <v>10</v>
      </c>
    </row>
    <row r="73">
      <c r="A73" t="n">
        <v>15</v>
      </c>
      <c r="B73" t="n">
        <v>125</v>
      </c>
      <c r="C73" t="inlineStr">
        <is>
          <t xml:space="preserve">CONCLUIDO	</t>
        </is>
      </c>
      <c r="D73" t="n">
        <v>7.6606</v>
      </c>
      <c r="E73" t="n">
        <v>13.05</v>
      </c>
      <c r="F73" t="n">
        <v>9.31</v>
      </c>
      <c r="G73" t="n">
        <v>26.59</v>
      </c>
      <c r="H73" t="n">
        <v>0.34</v>
      </c>
      <c r="I73" t="n">
        <v>21</v>
      </c>
      <c r="J73" t="n">
        <v>249.3</v>
      </c>
      <c r="K73" t="n">
        <v>58.47</v>
      </c>
      <c r="L73" t="n">
        <v>4.75</v>
      </c>
      <c r="M73" t="n">
        <v>19</v>
      </c>
      <c r="N73" t="n">
        <v>61.07</v>
      </c>
      <c r="O73" t="n">
        <v>30980.93</v>
      </c>
      <c r="P73" t="n">
        <v>127.8</v>
      </c>
      <c r="Q73" t="n">
        <v>1325.89</v>
      </c>
      <c r="R73" t="n">
        <v>49.58</v>
      </c>
      <c r="S73" t="n">
        <v>30.42</v>
      </c>
      <c r="T73" t="n">
        <v>9687.84</v>
      </c>
      <c r="U73" t="n">
        <v>0.61</v>
      </c>
      <c r="V73" t="n">
        <v>0.93</v>
      </c>
      <c r="W73" t="n">
        <v>0.12</v>
      </c>
      <c r="X73" t="n">
        <v>0.58</v>
      </c>
      <c r="Y73" t="n">
        <v>1</v>
      </c>
      <c r="Z73" t="n">
        <v>10</v>
      </c>
    </row>
    <row r="74">
      <c r="A74" t="n">
        <v>16</v>
      </c>
      <c r="B74" t="n">
        <v>125</v>
      </c>
      <c r="C74" t="inlineStr">
        <is>
          <t xml:space="preserve">CONCLUIDO	</t>
        </is>
      </c>
      <c r="D74" t="n">
        <v>7.7566</v>
      </c>
      <c r="E74" t="n">
        <v>12.89</v>
      </c>
      <c r="F74" t="n">
        <v>9.24</v>
      </c>
      <c r="G74" t="n">
        <v>29.17</v>
      </c>
      <c r="H74" t="n">
        <v>0.36</v>
      </c>
      <c r="I74" t="n">
        <v>19</v>
      </c>
      <c r="J74" t="n">
        <v>249.75</v>
      </c>
      <c r="K74" t="n">
        <v>58.47</v>
      </c>
      <c r="L74" t="n">
        <v>5</v>
      </c>
      <c r="M74" t="n">
        <v>17</v>
      </c>
      <c r="N74" t="n">
        <v>61.27</v>
      </c>
      <c r="O74" t="n">
        <v>31036.22</v>
      </c>
      <c r="P74" t="n">
        <v>125.27</v>
      </c>
      <c r="Q74" t="n">
        <v>1325.83</v>
      </c>
      <c r="R74" t="n">
        <v>47.51</v>
      </c>
      <c r="S74" t="n">
        <v>30.42</v>
      </c>
      <c r="T74" t="n">
        <v>8665.73</v>
      </c>
      <c r="U74" t="n">
        <v>0.64</v>
      </c>
      <c r="V74" t="n">
        <v>0.9399999999999999</v>
      </c>
      <c r="W74" t="n">
        <v>0.11</v>
      </c>
      <c r="X74" t="n">
        <v>0.52</v>
      </c>
      <c r="Y74" t="n">
        <v>1</v>
      </c>
      <c r="Z74" t="n">
        <v>10</v>
      </c>
    </row>
    <row r="75">
      <c r="A75" t="n">
        <v>17</v>
      </c>
      <c r="B75" t="n">
        <v>125</v>
      </c>
      <c r="C75" t="inlineStr">
        <is>
          <t xml:space="preserve">CONCLUIDO	</t>
        </is>
      </c>
      <c r="D75" t="n">
        <v>7.7963</v>
      </c>
      <c r="E75" t="n">
        <v>12.83</v>
      </c>
      <c r="F75" t="n">
        <v>9.220000000000001</v>
      </c>
      <c r="G75" t="n">
        <v>30.73</v>
      </c>
      <c r="H75" t="n">
        <v>0.37</v>
      </c>
      <c r="I75" t="n">
        <v>18</v>
      </c>
      <c r="J75" t="n">
        <v>250.2</v>
      </c>
      <c r="K75" t="n">
        <v>58.47</v>
      </c>
      <c r="L75" t="n">
        <v>5.25</v>
      </c>
      <c r="M75" t="n">
        <v>16</v>
      </c>
      <c r="N75" t="n">
        <v>61.47</v>
      </c>
      <c r="O75" t="n">
        <v>31091.59</v>
      </c>
      <c r="P75" t="n">
        <v>123.69</v>
      </c>
      <c r="Q75" t="n">
        <v>1325.79</v>
      </c>
      <c r="R75" t="n">
        <v>46.95</v>
      </c>
      <c r="S75" t="n">
        <v>30.42</v>
      </c>
      <c r="T75" t="n">
        <v>8389.25</v>
      </c>
      <c r="U75" t="n">
        <v>0.65</v>
      </c>
      <c r="V75" t="n">
        <v>0.9399999999999999</v>
      </c>
      <c r="W75" t="n">
        <v>0.11</v>
      </c>
      <c r="X75" t="n">
        <v>0.5</v>
      </c>
      <c r="Y75" t="n">
        <v>1</v>
      </c>
      <c r="Z75" t="n">
        <v>10</v>
      </c>
    </row>
    <row r="76">
      <c r="A76" t="n">
        <v>18</v>
      </c>
      <c r="B76" t="n">
        <v>125</v>
      </c>
      <c r="C76" t="inlineStr">
        <is>
          <t xml:space="preserve">CONCLUIDO	</t>
        </is>
      </c>
      <c r="D76" t="n">
        <v>7.8544</v>
      </c>
      <c r="E76" t="n">
        <v>12.73</v>
      </c>
      <c r="F76" t="n">
        <v>9.17</v>
      </c>
      <c r="G76" t="n">
        <v>32.37</v>
      </c>
      <c r="H76" t="n">
        <v>0.39</v>
      </c>
      <c r="I76" t="n">
        <v>17</v>
      </c>
      <c r="J76" t="n">
        <v>250.64</v>
      </c>
      <c r="K76" t="n">
        <v>58.47</v>
      </c>
      <c r="L76" t="n">
        <v>5.5</v>
      </c>
      <c r="M76" t="n">
        <v>15</v>
      </c>
      <c r="N76" t="n">
        <v>61.67</v>
      </c>
      <c r="O76" t="n">
        <v>31147.02</v>
      </c>
      <c r="P76" t="n">
        <v>121.82</v>
      </c>
      <c r="Q76" t="n">
        <v>1325.89</v>
      </c>
      <c r="R76" t="n">
        <v>45.34</v>
      </c>
      <c r="S76" t="n">
        <v>30.42</v>
      </c>
      <c r="T76" t="n">
        <v>7591.25</v>
      </c>
      <c r="U76" t="n">
        <v>0.67</v>
      </c>
      <c r="V76" t="n">
        <v>0.9399999999999999</v>
      </c>
      <c r="W76" t="n">
        <v>0.11</v>
      </c>
      <c r="X76" t="n">
        <v>0.45</v>
      </c>
      <c r="Y76" t="n">
        <v>1</v>
      </c>
      <c r="Z76" t="n">
        <v>10</v>
      </c>
    </row>
    <row r="77">
      <c r="A77" t="n">
        <v>19</v>
      </c>
      <c r="B77" t="n">
        <v>125</v>
      </c>
      <c r="C77" t="inlineStr">
        <is>
          <t xml:space="preserve">CONCLUIDO	</t>
        </is>
      </c>
      <c r="D77" t="n">
        <v>7.9025</v>
      </c>
      <c r="E77" t="n">
        <v>12.65</v>
      </c>
      <c r="F77" t="n">
        <v>9.140000000000001</v>
      </c>
      <c r="G77" t="n">
        <v>34.28</v>
      </c>
      <c r="H77" t="n">
        <v>0.41</v>
      </c>
      <c r="I77" t="n">
        <v>16</v>
      </c>
      <c r="J77" t="n">
        <v>251.09</v>
      </c>
      <c r="K77" t="n">
        <v>58.47</v>
      </c>
      <c r="L77" t="n">
        <v>5.75</v>
      </c>
      <c r="M77" t="n">
        <v>14</v>
      </c>
      <c r="N77" t="n">
        <v>61.87</v>
      </c>
      <c r="O77" t="n">
        <v>31202.53</v>
      </c>
      <c r="P77" t="n">
        <v>119.54</v>
      </c>
      <c r="Q77" t="n">
        <v>1325.87</v>
      </c>
      <c r="R77" t="n">
        <v>44.23</v>
      </c>
      <c r="S77" t="n">
        <v>30.42</v>
      </c>
      <c r="T77" t="n">
        <v>7041.09</v>
      </c>
      <c r="U77" t="n">
        <v>0.6899999999999999</v>
      </c>
      <c r="V77" t="n">
        <v>0.95</v>
      </c>
      <c r="W77" t="n">
        <v>0.11</v>
      </c>
      <c r="X77" t="n">
        <v>0.42</v>
      </c>
      <c r="Y77" t="n">
        <v>1</v>
      </c>
      <c r="Z77" t="n">
        <v>10</v>
      </c>
    </row>
    <row r="78">
      <c r="A78" t="n">
        <v>20</v>
      </c>
      <c r="B78" t="n">
        <v>125</v>
      </c>
      <c r="C78" t="inlineStr">
        <is>
          <t xml:space="preserve">CONCLUIDO	</t>
        </is>
      </c>
      <c r="D78" t="n">
        <v>7.9507</v>
      </c>
      <c r="E78" t="n">
        <v>12.58</v>
      </c>
      <c r="F78" t="n">
        <v>9.109999999999999</v>
      </c>
      <c r="G78" t="n">
        <v>36.45</v>
      </c>
      <c r="H78" t="n">
        <v>0.42</v>
      </c>
      <c r="I78" t="n">
        <v>15</v>
      </c>
      <c r="J78" t="n">
        <v>251.55</v>
      </c>
      <c r="K78" t="n">
        <v>58.47</v>
      </c>
      <c r="L78" t="n">
        <v>6</v>
      </c>
      <c r="M78" t="n">
        <v>13</v>
      </c>
      <c r="N78" t="n">
        <v>62.07</v>
      </c>
      <c r="O78" t="n">
        <v>31258.11</v>
      </c>
      <c r="P78" t="n">
        <v>117.13</v>
      </c>
      <c r="Q78" t="n">
        <v>1325.85</v>
      </c>
      <c r="R78" t="n">
        <v>43.37</v>
      </c>
      <c r="S78" t="n">
        <v>30.42</v>
      </c>
      <c r="T78" t="n">
        <v>6613.56</v>
      </c>
      <c r="U78" t="n">
        <v>0.7</v>
      </c>
      <c r="V78" t="n">
        <v>0.95</v>
      </c>
      <c r="W78" t="n">
        <v>0.1</v>
      </c>
      <c r="X78" t="n">
        <v>0.39</v>
      </c>
      <c r="Y78" t="n">
        <v>1</v>
      </c>
      <c r="Z78" t="n">
        <v>10</v>
      </c>
    </row>
    <row r="79">
      <c r="A79" t="n">
        <v>21</v>
      </c>
      <c r="B79" t="n">
        <v>125</v>
      </c>
      <c r="C79" t="inlineStr">
        <is>
          <t xml:space="preserve">CONCLUIDO	</t>
        </is>
      </c>
      <c r="D79" t="n">
        <v>7.975</v>
      </c>
      <c r="E79" t="n">
        <v>12.54</v>
      </c>
      <c r="F79" t="n">
        <v>9.07</v>
      </c>
      <c r="G79" t="n">
        <v>36.3</v>
      </c>
      <c r="H79" t="n">
        <v>0.44</v>
      </c>
      <c r="I79" t="n">
        <v>15</v>
      </c>
      <c r="J79" t="n">
        <v>252</v>
      </c>
      <c r="K79" t="n">
        <v>58.47</v>
      </c>
      <c r="L79" t="n">
        <v>6.25</v>
      </c>
      <c r="M79" t="n">
        <v>13</v>
      </c>
      <c r="N79" t="n">
        <v>62.27</v>
      </c>
      <c r="O79" t="n">
        <v>31313.77</v>
      </c>
      <c r="P79" t="n">
        <v>114.55</v>
      </c>
      <c r="Q79" t="n">
        <v>1325.92</v>
      </c>
      <c r="R79" t="n">
        <v>41.78</v>
      </c>
      <c r="S79" t="n">
        <v>30.42</v>
      </c>
      <c r="T79" t="n">
        <v>5817.8</v>
      </c>
      <c r="U79" t="n">
        <v>0.73</v>
      </c>
      <c r="V79" t="n">
        <v>0.95</v>
      </c>
      <c r="W79" t="n">
        <v>0.11</v>
      </c>
      <c r="X79" t="n">
        <v>0.35</v>
      </c>
      <c r="Y79" t="n">
        <v>1</v>
      </c>
      <c r="Z79" t="n">
        <v>10</v>
      </c>
    </row>
    <row r="80">
      <c r="A80" t="n">
        <v>22</v>
      </c>
      <c r="B80" t="n">
        <v>125</v>
      </c>
      <c r="C80" t="inlineStr">
        <is>
          <t xml:space="preserve">CONCLUIDO	</t>
        </is>
      </c>
      <c r="D80" t="n">
        <v>8.016</v>
      </c>
      <c r="E80" t="n">
        <v>12.48</v>
      </c>
      <c r="F80" t="n">
        <v>9.06</v>
      </c>
      <c r="G80" t="n">
        <v>38.82</v>
      </c>
      <c r="H80" t="n">
        <v>0.46</v>
      </c>
      <c r="I80" t="n">
        <v>14</v>
      </c>
      <c r="J80" t="n">
        <v>252.45</v>
      </c>
      <c r="K80" t="n">
        <v>58.47</v>
      </c>
      <c r="L80" t="n">
        <v>6.5</v>
      </c>
      <c r="M80" t="n">
        <v>12</v>
      </c>
      <c r="N80" t="n">
        <v>62.47</v>
      </c>
      <c r="O80" t="n">
        <v>31369.49</v>
      </c>
      <c r="P80" t="n">
        <v>113.69</v>
      </c>
      <c r="Q80" t="n">
        <v>1325.92</v>
      </c>
      <c r="R80" t="n">
        <v>41.75</v>
      </c>
      <c r="S80" t="n">
        <v>30.42</v>
      </c>
      <c r="T80" t="n">
        <v>5809.86</v>
      </c>
      <c r="U80" t="n">
        <v>0.73</v>
      </c>
      <c r="V80" t="n">
        <v>0.95</v>
      </c>
      <c r="W80" t="n">
        <v>0.1</v>
      </c>
      <c r="X80" t="n">
        <v>0.34</v>
      </c>
      <c r="Y80" t="n">
        <v>1</v>
      </c>
      <c r="Z80" t="n">
        <v>10</v>
      </c>
    </row>
    <row r="81">
      <c r="A81" t="n">
        <v>23</v>
      </c>
      <c r="B81" t="n">
        <v>125</v>
      </c>
      <c r="C81" t="inlineStr">
        <is>
          <t xml:space="preserve">CONCLUIDO	</t>
        </is>
      </c>
      <c r="D81" t="n">
        <v>8.045199999999999</v>
      </c>
      <c r="E81" t="n">
        <v>12.43</v>
      </c>
      <c r="F81" t="n">
        <v>9.06</v>
      </c>
      <c r="G81" t="n">
        <v>41.81</v>
      </c>
      <c r="H81" t="n">
        <v>0.47</v>
      </c>
      <c r="I81" t="n">
        <v>13</v>
      </c>
      <c r="J81" t="n">
        <v>252.9</v>
      </c>
      <c r="K81" t="n">
        <v>58.47</v>
      </c>
      <c r="L81" t="n">
        <v>6.75</v>
      </c>
      <c r="M81" t="n">
        <v>11</v>
      </c>
      <c r="N81" t="n">
        <v>62.68</v>
      </c>
      <c r="O81" t="n">
        <v>31425.3</v>
      </c>
      <c r="P81" t="n">
        <v>111.92</v>
      </c>
      <c r="Q81" t="n">
        <v>1325.79</v>
      </c>
      <c r="R81" t="n">
        <v>41.7</v>
      </c>
      <c r="S81" t="n">
        <v>30.42</v>
      </c>
      <c r="T81" t="n">
        <v>5789.23</v>
      </c>
      <c r="U81" t="n">
        <v>0.73</v>
      </c>
      <c r="V81" t="n">
        <v>0.95</v>
      </c>
      <c r="W81" t="n">
        <v>0.1</v>
      </c>
      <c r="X81" t="n">
        <v>0.34</v>
      </c>
      <c r="Y81" t="n">
        <v>1</v>
      </c>
      <c r="Z81" t="n">
        <v>10</v>
      </c>
    </row>
    <row r="82">
      <c r="A82" t="n">
        <v>24</v>
      </c>
      <c r="B82" t="n">
        <v>125</v>
      </c>
      <c r="C82" t="inlineStr">
        <is>
          <t xml:space="preserve">CONCLUIDO	</t>
        </is>
      </c>
      <c r="D82" t="n">
        <v>8.036300000000001</v>
      </c>
      <c r="E82" t="n">
        <v>12.44</v>
      </c>
      <c r="F82" t="n">
        <v>9.07</v>
      </c>
      <c r="G82" t="n">
        <v>41.87</v>
      </c>
      <c r="H82" t="n">
        <v>0.49</v>
      </c>
      <c r="I82" t="n">
        <v>13</v>
      </c>
      <c r="J82" t="n">
        <v>253.35</v>
      </c>
      <c r="K82" t="n">
        <v>58.47</v>
      </c>
      <c r="L82" t="n">
        <v>7</v>
      </c>
      <c r="M82" t="n">
        <v>10</v>
      </c>
      <c r="N82" t="n">
        <v>62.88</v>
      </c>
      <c r="O82" t="n">
        <v>31481.17</v>
      </c>
      <c r="P82" t="n">
        <v>111.18</v>
      </c>
      <c r="Q82" t="n">
        <v>1325.85</v>
      </c>
      <c r="R82" t="n">
        <v>42.13</v>
      </c>
      <c r="S82" t="n">
        <v>30.42</v>
      </c>
      <c r="T82" t="n">
        <v>6005.64</v>
      </c>
      <c r="U82" t="n">
        <v>0.72</v>
      </c>
      <c r="V82" t="n">
        <v>0.95</v>
      </c>
      <c r="W82" t="n">
        <v>0.1</v>
      </c>
      <c r="X82" t="n">
        <v>0.35</v>
      </c>
      <c r="Y82" t="n">
        <v>1</v>
      </c>
      <c r="Z82" t="n">
        <v>10</v>
      </c>
    </row>
    <row r="83">
      <c r="A83" t="n">
        <v>25</v>
      </c>
      <c r="B83" t="n">
        <v>125</v>
      </c>
      <c r="C83" t="inlineStr">
        <is>
          <t xml:space="preserve">CONCLUIDO	</t>
        </is>
      </c>
      <c r="D83" t="n">
        <v>8.0853</v>
      </c>
      <c r="E83" t="n">
        <v>12.37</v>
      </c>
      <c r="F83" t="n">
        <v>9.039999999999999</v>
      </c>
      <c r="G83" t="n">
        <v>45.22</v>
      </c>
      <c r="H83" t="n">
        <v>0.51</v>
      </c>
      <c r="I83" t="n">
        <v>12</v>
      </c>
      <c r="J83" t="n">
        <v>253.81</v>
      </c>
      <c r="K83" t="n">
        <v>58.47</v>
      </c>
      <c r="L83" t="n">
        <v>7.25</v>
      </c>
      <c r="M83" t="n">
        <v>5</v>
      </c>
      <c r="N83" t="n">
        <v>63.08</v>
      </c>
      <c r="O83" t="n">
        <v>31537.13</v>
      </c>
      <c r="P83" t="n">
        <v>108.37</v>
      </c>
      <c r="Q83" t="n">
        <v>1325.79</v>
      </c>
      <c r="R83" t="n">
        <v>41.08</v>
      </c>
      <c r="S83" t="n">
        <v>30.42</v>
      </c>
      <c r="T83" t="n">
        <v>5486.29</v>
      </c>
      <c r="U83" t="n">
        <v>0.74</v>
      </c>
      <c r="V83" t="n">
        <v>0.96</v>
      </c>
      <c r="W83" t="n">
        <v>0.1</v>
      </c>
      <c r="X83" t="n">
        <v>0.32</v>
      </c>
      <c r="Y83" t="n">
        <v>1</v>
      </c>
      <c r="Z83" t="n">
        <v>10</v>
      </c>
    </row>
    <row r="84">
      <c r="A84" t="n">
        <v>26</v>
      </c>
      <c r="B84" t="n">
        <v>125</v>
      </c>
      <c r="C84" t="inlineStr">
        <is>
          <t xml:space="preserve">CONCLUIDO	</t>
        </is>
      </c>
      <c r="D84" t="n">
        <v>8.077400000000001</v>
      </c>
      <c r="E84" t="n">
        <v>12.38</v>
      </c>
      <c r="F84" t="n">
        <v>9.06</v>
      </c>
      <c r="G84" t="n">
        <v>45.28</v>
      </c>
      <c r="H84" t="n">
        <v>0.52</v>
      </c>
      <c r="I84" t="n">
        <v>12</v>
      </c>
      <c r="J84" t="n">
        <v>254.26</v>
      </c>
      <c r="K84" t="n">
        <v>58.47</v>
      </c>
      <c r="L84" t="n">
        <v>7.5</v>
      </c>
      <c r="M84" t="n">
        <v>0</v>
      </c>
      <c r="N84" t="n">
        <v>63.29</v>
      </c>
      <c r="O84" t="n">
        <v>31593.16</v>
      </c>
      <c r="P84" t="n">
        <v>108.94</v>
      </c>
      <c r="Q84" t="n">
        <v>1325.91</v>
      </c>
      <c r="R84" t="n">
        <v>41.13</v>
      </c>
      <c r="S84" t="n">
        <v>30.42</v>
      </c>
      <c r="T84" t="n">
        <v>5511.11</v>
      </c>
      <c r="U84" t="n">
        <v>0.74</v>
      </c>
      <c r="V84" t="n">
        <v>0.95</v>
      </c>
      <c r="W84" t="n">
        <v>0.11</v>
      </c>
      <c r="X84" t="n">
        <v>0.34</v>
      </c>
      <c r="Y84" t="n">
        <v>1</v>
      </c>
      <c r="Z84" t="n">
        <v>10</v>
      </c>
    </row>
    <row r="85">
      <c r="A85" t="n">
        <v>0</v>
      </c>
      <c r="B85" t="n">
        <v>30</v>
      </c>
      <c r="C85" t="inlineStr">
        <is>
          <t xml:space="preserve">CONCLUIDO	</t>
        </is>
      </c>
      <c r="D85" t="n">
        <v>7.9231</v>
      </c>
      <c r="E85" t="n">
        <v>12.62</v>
      </c>
      <c r="F85" t="n">
        <v>10.06</v>
      </c>
      <c r="G85" t="n">
        <v>13.12</v>
      </c>
      <c r="H85" t="n">
        <v>0.24</v>
      </c>
      <c r="I85" t="n">
        <v>46</v>
      </c>
      <c r="J85" t="n">
        <v>71.52</v>
      </c>
      <c r="K85" t="n">
        <v>32.27</v>
      </c>
      <c r="L85" t="n">
        <v>1</v>
      </c>
      <c r="M85" t="n">
        <v>5</v>
      </c>
      <c r="N85" t="n">
        <v>8.25</v>
      </c>
      <c r="O85" t="n">
        <v>9054.6</v>
      </c>
      <c r="P85" t="n">
        <v>57.09</v>
      </c>
      <c r="Q85" t="n">
        <v>1326.11</v>
      </c>
      <c r="R85" t="n">
        <v>72.63</v>
      </c>
      <c r="S85" t="n">
        <v>30.42</v>
      </c>
      <c r="T85" t="n">
        <v>21089.11</v>
      </c>
      <c r="U85" t="n">
        <v>0.42</v>
      </c>
      <c r="V85" t="n">
        <v>0.86</v>
      </c>
      <c r="W85" t="n">
        <v>0.21</v>
      </c>
      <c r="X85" t="n">
        <v>1.34</v>
      </c>
      <c r="Y85" t="n">
        <v>1</v>
      </c>
      <c r="Z85" t="n">
        <v>10</v>
      </c>
    </row>
    <row r="86">
      <c r="A86" t="n">
        <v>1</v>
      </c>
      <c r="B86" t="n">
        <v>30</v>
      </c>
      <c r="C86" t="inlineStr">
        <is>
          <t xml:space="preserve">CONCLUIDO	</t>
        </is>
      </c>
      <c r="D86" t="n">
        <v>7.9213</v>
      </c>
      <c r="E86" t="n">
        <v>12.62</v>
      </c>
      <c r="F86" t="n">
        <v>10.06</v>
      </c>
      <c r="G86" t="n">
        <v>13.13</v>
      </c>
      <c r="H86" t="n">
        <v>0.3</v>
      </c>
      <c r="I86" t="n">
        <v>46</v>
      </c>
      <c r="J86" t="n">
        <v>71.81</v>
      </c>
      <c r="K86" t="n">
        <v>32.27</v>
      </c>
      <c r="L86" t="n">
        <v>1.25</v>
      </c>
      <c r="M86" t="n">
        <v>0</v>
      </c>
      <c r="N86" t="n">
        <v>8.289999999999999</v>
      </c>
      <c r="O86" t="n">
        <v>9090.98</v>
      </c>
      <c r="P86" t="n">
        <v>57.24</v>
      </c>
      <c r="Q86" t="n">
        <v>1326</v>
      </c>
      <c r="R86" t="n">
        <v>72.56</v>
      </c>
      <c r="S86" t="n">
        <v>30.42</v>
      </c>
      <c r="T86" t="n">
        <v>21056.57</v>
      </c>
      <c r="U86" t="n">
        <v>0.42</v>
      </c>
      <c r="V86" t="n">
        <v>0.86</v>
      </c>
      <c r="W86" t="n">
        <v>0.21</v>
      </c>
      <c r="X86" t="n">
        <v>1.34</v>
      </c>
      <c r="Y86" t="n">
        <v>1</v>
      </c>
      <c r="Z86" t="n">
        <v>10</v>
      </c>
    </row>
    <row r="87">
      <c r="A87" t="n">
        <v>0</v>
      </c>
      <c r="B87" t="n">
        <v>15</v>
      </c>
      <c r="C87" t="inlineStr">
        <is>
          <t xml:space="preserve">CONCLUIDO	</t>
        </is>
      </c>
      <c r="D87" t="n">
        <v>7.0985</v>
      </c>
      <c r="E87" t="n">
        <v>14.09</v>
      </c>
      <c r="F87" t="n">
        <v>11.39</v>
      </c>
      <c r="G87" t="n">
        <v>7.59</v>
      </c>
      <c r="H87" t="n">
        <v>0.43</v>
      </c>
      <c r="I87" t="n">
        <v>90</v>
      </c>
      <c r="J87" t="n">
        <v>39.78</v>
      </c>
      <c r="K87" t="n">
        <v>19.54</v>
      </c>
      <c r="L87" t="n">
        <v>1</v>
      </c>
      <c r="M87" t="n">
        <v>0</v>
      </c>
      <c r="N87" t="n">
        <v>4.24</v>
      </c>
      <c r="O87" t="n">
        <v>5140</v>
      </c>
      <c r="P87" t="n">
        <v>44.71</v>
      </c>
      <c r="Q87" t="n">
        <v>1325.96</v>
      </c>
      <c r="R87" t="n">
        <v>113.87</v>
      </c>
      <c r="S87" t="n">
        <v>30.42</v>
      </c>
      <c r="T87" t="n">
        <v>41489.83</v>
      </c>
      <c r="U87" t="n">
        <v>0.27</v>
      </c>
      <c r="V87" t="n">
        <v>0.76</v>
      </c>
      <c r="W87" t="n">
        <v>0.34</v>
      </c>
      <c r="X87" t="n">
        <v>2.67</v>
      </c>
      <c r="Y87" t="n">
        <v>1</v>
      </c>
      <c r="Z87" t="n">
        <v>10</v>
      </c>
    </row>
    <row r="88">
      <c r="A88" t="n">
        <v>0</v>
      </c>
      <c r="B88" t="n">
        <v>70</v>
      </c>
      <c r="C88" t="inlineStr">
        <is>
          <t xml:space="preserve">CONCLUIDO	</t>
        </is>
      </c>
      <c r="D88" t="n">
        <v>6.2075</v>
      </c>
      <c r="E88" t="n">
        <v>16.11</v>
      </c>
      <c r="F88" t="n">
        <v>11.31</v>
      </c>
      <c r="G88" t="n">
        <v>7.62</v>
      </c>
      <c r="H88" t="n">
        <v>0.12</v>
      </c>
      <c r="I88" t="n">
        <v>89</v>
      </c>
      <c r="J88" t="n">
        <v>141.81</v>
      </c>
      <c r="K88" t="n">
        <v>47.83</v>
      </c>
      <c r="L88" t="n">
        <v>1</v>
      </c>
      <c r="M88" t="n">
        <v>87</v>
      </c>
      <c r="N88" t="n">
        <v>22.98</v>
      </c>
      <c r="O88" t="n">
        <v>17723.39</v>
      </c>
      <c r="P88" t="n">
        <v>121.55</v>
      </c>
      <c r="Q88" t="n">
        <v>1326.06</v>
      </c>
      <c r="R88" t="n">
        <v>115.05</v>
      </c>
      <c r="S88" t="n">
        <v>30.42</v>
      </c>
      <c r="T88" t="n">
        <v>42085.09</v>
      </c>
      <c r="U88" t="n">
        <v>0.26</v>
      </c>
      <c r="V88" t="n">
        <v>0.76</v>
      </c>
      <c r="W88" t="n">
        <v>0.23</v>
      </c>
      <c r="X88" t="n">
        <v>2.59</v>
      </c>
      <c r="Y88" t="n">
        <v>1</v>
      </c>
      <c r="Z88" t="n">
        <v>10</v>
      </c>
    </row>
    <row r="89">
      <c r="A89" t="n">
        <v>1</v>
      </c>
      <c r="B89" t="n">
        <v>70</v>
      </c>
      <c r="C89" t="inlineStr">
        <is>
          <t xml:space="preserve">CONCLUIDO	</t>
        </is>
      </c>
      <c r="D89" t="n">
        <v>6.8065</v>
      </c>
      <c r="E89" t="n">
        <v>14.69</v>
      </c>
      <c r="F89" t="n">
        <v>10.59</v>
      </c>
      <c r="G89" t="n">
        <v>9.77</v>
      </c>
      <c r="H89" t="n">
        <v>0.16</v>
      </c>
      <c r="I89" t="n">
        <v>65</v>
      </c>
      <c r="J89" t="n">
        <v>142.15</v>
      </c>
      <c r="K89" t="n">
        <v>47.83</v>
      </c>
      <c r="L89" t="n">
        <v>1.25</v>
      </c>
      <c r="M89" t="n">
        <v>63</v>
      </c>
      <c r="N89" t="n">
        <v>23.07</v>
      </c>
      <c r="O89" t="n">
        <v>17765.46</v>
      </c>
      <c r="P89" t="n">
        <v>111.15</v>
      </c>
      <c r="Q89" t="n">
        <v>1326.01</v>
      </c>
      <c r="R89" t="n">
        <v>91.25</v>
      </c>
      <c r="S89" t="n">
        <v>30.42</v>
      </c>
      <c r="T89" t="n">
        <v>30304.28</v>
      </c>
      <c r="U89" t="n">
        <v>0.33</v>
      </c>
      <c r="V89" t="n">
        <v>0.82</v>
      </c>
      <c r="W89" t="n">
        <v>0.19</v>
      </c>
      <c r="X89" t="n">
        <v>1.86</v>
      </c>
      <c r="Y89" t="n">
        <v>1</v>
      </c>
      <c r="Z89" t="n">
        <v>10</v>
      </c>
    </row>
    <row r="90">
      <c r="A90" t="n">
        <v>2</v>
      </c>
      <c r="B90" t="n">
        <v>70</v>
      </c>
      <c r="C90" t="inlineStr">
        <is>
          <t xml:space="preserve">CONCLUIDO	</t>
        </is>
      </c>
      <c r="D90" t="n">
        <v>7.1697</v>
      </c>
      <c r="E90" t="n">
        <v>13.95</v>
      </c>
      <c r="F90" t="n">
        <v>10.22</v>
      </c>
      <c r="G90" t="n">
        <v>11.79</v>
      </c>
      <c r="H90" t="n">
        <v>0.19</v>
      </c>
      <c r="I90" t="n">
        <v>52</v>
      </c>
      <c r="J90" t="n">
        <v>142.49</v>
      </c>
      <c r="K90" t="n">
        <v>47.83</v>
      </c>
      <c r="L90" t="n">
        <v>1.5</v>
      </c>
      <c r="M90" t="n">
        <v>50</v>
      </c>
      <c r="N90" t="n">
        <v>23.16</v>
      </c>
      <c r="O90" t="n">
        <v>17807.56</v>
      </c>
      <c r="P90" t="n">
        <v>104.85</v>
      </c>
      <c r="Q90" t="n">
        <v>1326.05</v>
      </c>
      <c r="R90" t="n">
        <v>79.51000000000001</v>
      </c>
      <c r="S90" t="n">
        <v>30.42</v>
      </c>
      <c r="T90" t="n">
        <v>24498.03</v>
      </c>
      <c r="U90" t="n">
        <v>0.38</v>
      </c>
      <c r="V90" t="n">
        <v>0.85</v>
      </c>
      <c r="W90" t="n">
        <v>0.16</v>
      </c>
      <c r="X90" t="n">
        <v>1.49</v>
      </c>
      <c r="Y90" t="n">
        <v>1</v>
      </c>
      <c r="Z90" t="n">
        <v>10</v>
      </c>
    </row>
    <row r="91">
      <c r="A91" t="n">
        <v>3</v>
      </c>
      <c r="B91" t="n">
        <v>70</v>
      </c>
      <c r="C91" t="inlineStr">
        <is>
          <t xml:space="preserve">CONCLUIDO	</t>
        </is>
      </c>
      <c r="D91" t="n">
        <v>7.5002</v>
      </c>
      <c r="E91" t="n">
        <v>13.33</v>
      </c>
      <c r="F91" t="n">
        <v>9.890000000000001</v>
      </c>
      <c r="G91" t="n">
        <v>14.13</v>
      </c>
      <c r="H91" t="n">
        <v>0.22</v>
      </c>
      <c r="I91" t="n">
        <v>42</v>
      </c>
      <c r="J91" t="n">
        <v>142.83</v>
      </c>
      <c r="K91" t="n">
        <v>47.83</v>
      </c>
      <c r="L91" t="n">
        <v>1.75</v>
      </c>
      <c r="M91" t="n">
        <v>40</v>
      </c>
      <c r="N91" t="n">
        <v>23.25</v>
      </c>
      <c r="O91" t="n">
        <v>17849.7</v>
      </c>
      <c r="P91" t="n">
        <v>98.97</v>
      </c>
      <c r="Q91" t="n">
        <v>1325.97</v>
      </c>
      <c r="R91" t="n">
        <v>68.75</v>
      </c>
      <c r="S91" t="n">
        <v>30.42</v>
      </c>
      <c r="T91" t="n">
        <v>19168.02</v>
      </c>
      <c r="U91" t="n">
        <v>0.44</v>
      </c>
      <c r="V91" t="n">
        <v>0.87</v>
      </c>
      <c r="W91" t="n">
        <v>0.15</v>
      </c>
      <c r="X91" t="n">
        <v>1.17</v>
      </c>
      <c r="Y91" t="n">
        <v>1</v>
      </c>
      <c r="Z91" t="n">
        <v>10</v>
      </c>
    </row>
    <row r="92">
      <c r="A92" t="n">
        <v>4</v>
      </c>
      <c r="B92" t="n">
        <v>70</v>
      </c>
      <c r="C92" t="inlineStr">
        <is>
          <t xml:space="preserve">CONCLUIDO	</t>
        </is>
      </c>
      <c r="D92" t="n">
        <v>7.7376</v>
      </c>
      <c r="E92" t="n">
        <v>12.92</v>
      </c>
      <c r="F92" t="n">
        <v>9.68</v>
      </c>
      <c r="G92" t="n">
        <v>16.6</v>
      </c>
      <c r="H92" t="n">
        <v>0.25</v>
      </c>
      <c r="I92" t="n">
        <v>35</v>
      </c>
      <c r="J92" t="n">
        <v>143.17</v>
      </c>
      <c r="K92" t="n">
        <v>47.83</v>
      </c>
      <c r="L92" t="n">
        <v>2</v>
      </c>
      <c r="M92" t="n">
        <v>33</v>
      </c>
      <c r="N92" t="n">
        <v>23.34</v>
      </c>
      <c r="O92" t="n">
        <v>17891.86</v>
      </c>
      <c r="P92" t="n">
        <v>94.11</v>
      </c>
      <c r="Q92" t="n">
        <v>1325.99</v>
      </c>
      <c r="R92" t="n">
        <v>61.93</v>
      </c>
      <c r="S92" t="n">
        <v>30.42</v>
      </c>
      <c r="T92" t="n">
        <v>15793.07</v>
      </c>
      <c r="U92" t="n">
        <v>0.49</v>
      </c>
      <c r="V92" t="n">
        <v>0.89</v>
      </c>
      <c r="W92" t="n">
        <v>0.14</v>
      </c>
      <c r="X92" t="n">
        <v>0.96</v>
      </c>
      <c r="Y92" t="n">
        <v>1</v>
      </c>
      <c r="Z92" t="n">
        <v>10</v>
      </c>
    </row>
    <row r="93">
      <c r="A93" t="n">
        <v>5</v>
      </c>
      <c r="B93" t="n">
        <v>70</v>
      </c>
      <c r="C93" t="inlineStr">
        <is>
          <t xml:space="preserve">CONCLUIDO	</t>
        </is>
      </c>
      <c r="D93" t="n">
        <v>7.936</v>
      </c>
      <c r="E93" t="n">
        <v>12.6</v>
      </c>
      <c r="F93" t="n">
        <v>9.51</v>
      </c>
      <c r="G93" t="n">
        <v>19.01</v>
      </c>
      <c r="H93" t="n">
        <v>0.28</v>
      </c>
      <c r="I93" t="n">
        <v>30</v>
      </c>
      <c r="J93" t="n">
        <v>143.51</v>
      </c>
      <c r="K93" t="n">
        <v>47.83</v>
      </c>
      <c r="L93" t="n">
        <v>2.25</v>
      </c>
      <c r="M93" t="n">
        <v>28</v>
      </c>
      <c r="N93" t="n">
        <v>23.44</v>
      </c>
      <c r="O93" t="n">
        <v>17934.06</v>
      </c>
      <c r="P93" t="n">
        <v>89.43000000000001</v>
      </c>
      <c r="Q93" t="n">
        <v>1325.91</v>
      </c>
      <c r="R93" t="n">
        <v>56.06</v>
      </c>
      <c r="S93" t="n">
        <v>30.42</v>
      </c>
      <c r="T93" t="n">
        <v>12884.29</v>
      </c>
      <c r="U93" t="n">
        <v>0.54</v>
      </c>
      <c r="V93" t="n">
        <v>0.91</v>
      </c>
      <c r="W93" t="n">
        <v>0.13</v>
      </c>
      <c r="X93" t="n">
        <v>0.78</v>
      </c>
      <c r="Y93" t="n">
        <v>1</v>
      </c>
      <c r="Z93" t="n">
        <v>10</v>
      </c>
    </row>
    <row r="94">
      <c r="A94" t="n">
        <v>6</v>
      </c>
      <c r="B94" t="n">
        <v>70</v>
      </c>
      <c r="C94" t="inlineStr">
        <is>
          <t xml:space="preserve">CONCLUIDO	</t>
        </is>
      </c>
      <c r="D94" t="n">
        <v>8.036799999999999</v>
      </c>
      <c r="E94" t="n">
        <v>12.44</v>
      </c>
      <c r="F94" t="n">
        <v>9.460000000000001</v>
      </c>
      <c r="G94" t="n">
        <v>21.84</v>
      </c>
      <c r="H94" t="n">
        <v>0.31</v>
      </c>
      <c r="I94" t="n">
        <v>26</v>
      </c>
      <c r="J94" t="n">
        <v>143.86</v>
      </c>
      <c r="K94" t="n">
        <v>47.83</v>
      </c>
      <c r="L94" t="n">
        <v>2.5</v>
      </c>
      <c r="M94" t="n">
        <v>24</v>
      </c>
      <c r="N94" t="n">
        <v>23.53</v>
      </c>
      <c r="O94" t="n">
        <v>17976.29</v>
      </c>
      <c r="P94" t="n">
        <v>86.59</v>
      </c>
      <c r="Q94" t="n">
        <v>1325.88</v>
      </c>
      <c r="R94" t="n">
        <v>55.48</v>
      </c>
      <c r="S94" t="n">
        <v>30.42</v>
      </c>
      <c r="T94" t="n">
        <v>12614.5</v>
      </c>
      <c r="U94" t="n">
        <v>0.55</v>
      </c>
      <c r="V94" t="n">
        <v>0.91</v>
      </c>
      <c r="W94" t="n">
        <v>0.11</v>
      </c>
      <c r="X94" t="n">
        <v>0.74</v>
      </c>
      <c r="Y94" t="n">
        <v>1</v>
      </c>
      <c r="Z94" t="n">
        <v>10</v>
      </c>
    </row>
    <row r="95">
      <c r="A95" t="n">
        <v>7</v>
      </c>
      <c r="B95" t="n">
        <v>70</v>
      </c>
      <c r="C95" t="inlineStr">
        <is>
          <t xml:space="preserve">CONCLUIDO	</t>
        </is>
      </c>
      <c r="D95" t="n">
        <v>8.15</v>
      </c>
      <c r="E95" t="n">
        <v>12.27</v>
      </c>
      <c r="F95" t="n">
        <v>9.380000000000001</v>
      </c>
      <c r="G95" t="n">
        <v>24.46</v>
      </c>
      <c r="H95" t="n">
        <v>0.34</v>
      </c>
      <c r="I95" t="n">
        <v>23</v>
      </c>
      <c r="J95" t="n">
        <v>144.2</v>
      </c>
      <c r="K95" t="n">
        <v>47.83</v>
      </c>
      <c r="L95" t="n">
        <v>2.75</v>
      </c>
      <c r="M95" t="n">
        <v>20</v>
      </c>
      <c r="N95" t="n">
        <v>23.62</v>
      </c>
      <c r="O95" t="n">
        <v>18018.55</v>
      </c>
      <c r="P95" t="n">
        <v>82.55</v>
      </c>
      <c r="Q95" t="n">
        <v>1325.98</v>
      </c>
      <c r="R95" t="n">
        <v>52.08</v>
      </c>
      <c r="S95" t="n">
        <v>30.42</v>
      </c>
      <c r="T95" t="n">
        <v>10927.99</v>
      </c>
      <c r="U95" t="n">
        <v>0.58</v>
      </c>
      <c r="V95" t="n">
        <v>0.92</v>
      </c>
      <c r="W95" t="n">
        <v>0.12</v>
      </c>
      <c r="X95" t="n">
        <v>0.66</v>
      </c>
      <c r="Y95" t="n">
        <v>1</v>
      </c>
      <c r="Z95" t="n">
        <v>10</v>
      </c>
    </row>
    <row r="96">
      <c r="A96" t="n">
        <v>8</v>
      </c>
      <c r="B96" t="n">
        <v>70</v>
      </c>
      <c r="C96" t="inlineStr">
        <is>
          <t xml:space="preserve">CONCLUIDO	</t>
        </is>
      </c>
      <c r="D96" t="n">
        <v>8.2295</v>
      </c>
      <c r="E96" t="n">
        <v>12.15</v>
      </c>
      <c r="F96" t="n">
        <v>9.32</v>
      </c>
      <c r="G96" t="n">
        <v>26.62</v>
      </c>
      <c r="H96" t="n">
        <v>0.37</v>
      </c>
      <c r="I96" t="n">
        <v>21</v>
      </c>
      <c r="J96" t="n">
        <v>144.54</v>
      </c>
      <c r="K96" t="n">
        <v>47.83</v>
      </c>
      <c r="L96" t="n">
        <v>3</v>
      </c>
      <c r="M96" t="n">
        <v>9</v>
      </c>
      <c r="N96" t="n">
        <v>23.71</v>
      </c>
      <c r="O96" t="n">
        <v>18060.85</v>
      </c>
      <c r="P96" t="n">
        <v>79.52</v>
      </c>
      <c r="Q96" t="n">
        <v>1325.79</v>
      </c>
      <c r="R96" t="n">
        <v>49.63</v>
      </c>
      <c r="S96" t="n">
        <v>30.42</v>
      </c>
      <c r="T96" t="n">
        <v>9712.84</v>
      </c>
      <c r="U96" t="n">
        <v>0.61</v>
      </c>
      <c r="V96" t="n">
        <v>0.93</v>
      </c>
      <c r="W96" t="n">
        <v>0.13</v>
      </c>
      <c r="X96" t="n">
        <v>0.6</v>
      </c>
      <c r="Y96" t="n">
        <v>1</v>
      </c>
      <c r="Z96" t="n">
        <v>10</v>
      </c>
    </row>
    <row r="97">
      <c r="A97" t="n">
        <v>9</v>
      </c>
      <c r="B97" t="n">
        <v>70</v>
      </c>
      <c r="C97" t="inlineStr">
        <is>
          <t xml:space="preserve">CONCLUIDO	</t>
        </is>
      </c>
      <c r="D97" t="n">
        <v>8.2622</v>
      </c>
      <c r="E97" t="n">
        <v>12.1</v>
      </c>
      <c r="F97" t="n">
        <v>9.300000000000001</v>
      </c>
      <c r="G97" t="n">
        <v>27.89</v>
      </c>
      <c r="H97" t="n">
        <v>0.4</v>
      </c>
      <c r="I97" t="n">
        <v>20</v>
      </c>
      <c r="J97" t="n">
        <v>144.89</v>
      </c>
      <c r="K97" t="n">
        <v>47.83</v>
      </c>
      <c r="L97" t="n">
        <v>3.25</v>
      </c>
      <c r="M97" t="n">
        <v>0</v>
      </c>
      <c r="N97" t="n">
        <v>23.81</v>
      </c>
      <c r="O97" t="n">
        <v>18103.18</v>
      </c>
      <c r="P97" t="n">
        <v>79.17</v>
      </c>
      <c r="Q97" t="n">
        <v>1326.01</v>
      </c>
      <c r="R97" t="n">
        <v>48.68</v>
      </c>
      <c r="S97" t="n">
        <v>30.42</v>
      </c>
      <c r="T97" t="n">
        <v>9243.139999999999</v>
      </c>
      <c r="U97" t="n">
        <v>0.62</v>
      </c>
      <c r="V97" t="n">
        <v>0.93</v>
      </c>
      <c r="W97" t="n">
        <v>0.14</v>
      </c>
      <c r="X97" t="n">
        <v>0.58</v>
      </c>
      <c r="Y97" t="n">
        <v>1</v>
      </c>
      <c r="Z97" t="n">
        <v>10</v>
      </c>
    </row>
    <row r="98">
      <c r="A98" t="n">
        <v>0</v>
      </c>
      <c r="B98" t="n">
        <v>90</v>
      </c>
      <c r="C98" t="inlineStr">
        <is>
          <t xml:space="preserve">CONCLUIDO	</t>
        </is>
      </c>
      <c r="D98" t="n">
        <v>5.4507</v>
      </c>
      <c r="E98" t="n">
        <v>18.35</v>
      </c>
      <c r="F98" t="n">
        <v>11.98</v>
      </c>
      <c r="G98" t="n">
        <v>6.48</v>
      </c>
      <c r="H98" t="n">
        <v>0.1</v>
      </c>
      <c r="I98" t="n">
        <v>111</v>
      </c>
      <c r="J98" t="n">
        <v>176.73</v>
      </c>
      <c r="K98" t="n">
        <v>52.44</v>
      </c>
      <c r="L98" t="n">
        <v>1</v>
      </c>
      <c r="M98" t="n">
        <v>109</v>
      </c>
      <c r="N98" t="n">
        <v>33.29</v>
      </c>
      <c r="O98" t="n">
        <v>22031.19</v>
      </c>
      <c r="P98" t="n">
        <v>151.42</v>
      </c>
      <c r="Q98" t="n">
        <v>1326.31</v>
      </c>
      <c r="R98" t="n">
        <v>137.23</v>
      </c>
      <c r="S98" t="n">
        <v>30.42</v>
      </c>
      <c r="T98" t="n">
        <v>53063.59</v>
      </c>
      <c r="U98" t="n">
        <v>0.22</v>
      </c>
      <c r="V98" t="n">
        <v>0.72</v>
      </c>
      <c r="W98" t="n">
        <v>0.26</v>
      </c>
      <c r="X98" t="n">
        <v>3.26</v>
      </c>
      <c r="Y98" t="n">
        <v>1</v>
      </c>
      <c r="Z98" t="n">
        <v>10</v>
      </c>
    </row>
    <row r="99">
      <c r="A99" t="n">
        <v>1</v>
      </c>
      <c r="B99" t="n">
        <v>90</v>
      </c>
      <c r="C99" t="inlineStr">
        <is>
          <t xml:space="preserve">CONCLUIDO	</t>
        </is>
      </c>
      <c r="D99" t="n">
        <v>6.106</v>
      </c>
      <c r="E99" t="n">
        <v>16.38</v>
      </c>
      <c r="F99" t="n">
        <v>11.08</v>
      </c>
      <c r="G99" t="n">
        <v>8.199999999999999</v>
      </c>
      <c r="H99" t="n">
        <v>0.13</v>
      </c>
      <c r="I99" t="n">
        <v>81</v>
      </c>
      <c r="J99" t="n">
        <v>177.1</v>
      </c>
      <c r="K99" t="n">
        <v>52.44</v>
      </c>
      <c r="L99" t="n">
        <v>1.25</v>
      </c>
      <c r="M99" t="n">
        <v>79</v>
      </c>
      <c r="N99" t="n">
        <v>33.41</v>
      </c>
      <c r="O99" t="n">
        <v>22076.81</v>
      </c>
      <c r="P99" t="n">
        <v>138.07</v>
      </c>
      <c r="Q99" t="n">
        <v>1325.89</v>
      </c>
      <c r="R99" t="n">
        <v>107.78</v>
      </c>
      <c r="S99" t="n">
        <v>30.42</v>
      </c>
      <c r="T99" t="n">
        <v>38487.79</v>
      </c>
      <c r="U99" t="n">
        <v>0.28</v>
      </c>
      <c r="V99" t="n">
        <v>0.78</v>
      </c>
      <c r="W99" t="n">
        <v>0.2</v>
      </c>
      <c r="X99" t="n">
        <v>2.35</v>
      </c>
      <c r="Y99" t="n">
        <v>1</v>
      </c>
      <c r="Z99" t="n">
        <v>10</v>
      </c>
    </row>
    <row r="100">
      <c r="A100" t="n">
        <v>2</v>
      </c>
      <c r="B100" t="n">
        <v>90</v>
      </c>
      <c r="C100" t="inlineStr">
        <is>
          <t xml:space="preserve">CONCLUIDO	</t>
        </is>
      </c>
      <c r="D100" t="n">
        <v>6.5847</v>
      </c>
      <c r="E100" t="n">
        <v>15.19</v>
      </c>
      <c r="F100" t="n">
        <v>10.53</v>
      </c>
      <c r="G100" t="n">
        <v>10.02</v>
      </c>
      <c r="H100" t="n">
        <v>0.15</v>
      </c>
      <c r="I100" t="n">
        <v>63</v>
      </c>
      <c r="J100" t="n">
        <v>177.47</v>
      </c>
      <c r="K100" t="n">
        <v>52.44</v>
      </c>
      <c r="L100" t="n">
        <v>1.5</v>
      </c>
      <c r="M100" t="n">
        <v>61</v>
      </c>
      <c r="N100" t="n">
        <v>33.53</v>
      </c>
      <c r="O100" t="n">
        <v>22122.46</v>
      </c>
      <c r="P100" t="n">
        <v>129.17</v>
      </c>
      <c r="Q100" t="n">
        <v>1326.14</v>
      </c>
      <c r="R100" t="n">
        <v>89.38</v>
      </c>
      <c r="S100" t="n">
        <v>30.42</v>
      </c>
      <c r="T100" t="n">
        <v>29378.2</v>
      </c>
      <c r="U100" t="n">
        <v>0.34</v>
      </c>
      <c r="V100" t="n">
        <v>0.82</v>
      </c>
      <c r="W100" t="n">
        <v>0.18</v>
      </c>
      <c r="X100" t="n">
        <v>1.8</v>
      </c>
      <c r="Y100" t="n">
        <v>1</v>
      </c>
      <c r="Z100" t="n">
        <v>10</v>
      </c>
    </row>
    <row r="101">
      <c r="A101" t="n">
        <v>3</v>
      </c>
      <c r="B101" t="n">
        <v>90</v>
      </c>
      <c r="C101" t="inlineStr">
        <is>
          <t xml:space="preserve">CONCLUIDO	</t>
        </is>
      </c>
      <c r="D101" t="n">
        <v>6.918</v>
      </c>
      <c r="E101" t="n">
        <v>14.46</v>
      </c>
      <c r="F101" t="n">
        <v>10.19</v>
      </c>
      <c r="G101" t="n">
        <v>11.75</v>
      </c>
      <c r="H101" t="n">
        <v>0.17</v>
      </c>
      <c r="I101" t="n">
        <v>52</v>
      </c>
      <c r="J101" t="n">
        <v>177.84</v>
      </c>
      <c r="K101" t="n">
        <v>52.44</v>
      </c>
      <c r="L101" t="n">
        <v>1.75</v>
      </c>
      <c r="M101" t="n">
        <v>50</v>
      </c>
      <c r="N101" t="n">
        <v>33.65</v>
      </c>
      <c r="O101" t="n">
        <v>22168.15</v>
      </c>
      <c r="P101" t="n">
        <v>123.05</v>
      </c>
      <c r="Q101" t="n">
        <v>1325.89</v>
      </c>
      <c r="R101" t="n">
        <v>78.3</v>
      </c>
      <c r="S101" t="n">
        <v>30.42</v>
      </c>
      <c r="T101" t="n">
        <v>23894.77</v>
      </c>
      <c r="U101" t="n">
        <v>0.39</v>
      </c>
      <c r="V101" t="n">
        <v>0.85</v>
      </c>
      <c r="W101" t="n">
        <v>0.16</v>
      </c>
      <c r="X101" t="n">
        <v>1.46</v>
      </c>
      <c r="Y101" t="n">
        <v>1</v>
      </c>
      <c r="Z101" t="n">
        <v>10</v>
      </c>
    </row>
    <row r="102">
      <c r="A102" t="n">
        <v>4</v>
      </c>
      <c r="B102" t="n">
        <v>90</v>
      </c>
      <c r="C102" t="inlineStr">
        <is>
          <t xml:space="preserve">CONCLUIDO	</t>
        </is>
      </c>
      <c r="D102" t="n">
        <v>7.1745</v>
      </c>
      <c r="E102" t="n">
        <v>13.94</v>
      </c>
      <c r="F102" t="n">
        <v>9.949999999999999</v>
      </c>
      <c r="G102" t="n">
        <v>13.57</v>
      </c>
      <c r="H102" t="n">
        <v>0.2</v>
      </c>
      <c r="I102" t="n">
        <v>44</v>
      </c>
      <c r="J102" t="n">
        <v>178.21</v>
      </c>
      <c r="K102" t="n">
        <v>52.44</v>
      </c>
      <c r="L102" t="n">
        <v>2</v>
      </c>
      <c r="M102" t="n">
        <v>42</v>
      </c>
      <c r="N102" t="n">
        <v>33.77</v>
      </c>
      <c r="O102" t="n">
        <v>22213.89</v>
      </c>
      <c r="P102" t="n">
        <v>118.43</v>
      </c>
      <c r="Q102" t="n">
        <v>1326.09</v>
      </c>
      <c r="R102" t="n">
        <v>70.78</v>
      </c>
      <c r="S102" t="n">
        <v>30.42</v>
      </c>
      <c r="T102" t="n">
        <v>20173.35</v>
      </c>
      <c r="U102" t="n">
        <v>0.43</v>
      </c>
      <c r="V102" t="n">
        <v>0.87</v>
      </c>
      <c r="W102" t="n">
        <v>0.15</v>
      </c>
      <c r="X102" t="n">
        <v>1.23</v>
      </c>
      <c r="Y102" t="n">
        <v>1</v>
      </c>
      <c r="Z102" t="n">
        <v>10</v>
      </c>
    </row>
    <row r="103">
      <c r="A103" t="n">
        <v>5</v>
      </c>
      <c r="B103" t="n">
        <v>90</v>
      </c>
      <c r="C103" t="inlineStr">
        <is>
          <t xml:space="preserve">CONCLUIDO	</t>
        </is>
      </c>
      <c r="D103" t="n">
        <v>7.3781</v>
      </c>
      <c r="E103" t="n">
        <v>13.55</v>
      </c>
      <c r="F103" t="n">
        <v>9.779999999999999</v>
      </c>
      <c r="G103" t="n">
        <v>15.45</v>
      </c>
      <c r="H103" t="n">
        <v>0.22</v>
      </c>
      <c r="I103" t="n">
        <v>38</v>
      </c>
      <c r="J103" t="n">
        <v>178.59</v>
      </c>
      <c r="K103" t="n">
        <v>52.44</v>
      </c>
      <c r="L103" t="n">
        <v>2.25</v>
      </c>
      <c r="M103" t="n">
        <v>36</v>
      </c>
      <c r="N103" t="n">
        <v>33.89</v>
      </c>
      <c r="O103" t="n">
        <v>22259.66</v>
      </c>
      <c r="P103" t="n">
        <v>114.38</v>
      </c>
      <c r="Q103" t="n">
        <v>1325.94</v>
      </c>
      <c r="R103" t="n">
        <v>65.23999999999999</v>
      </c>
      <c r="S103" t="n">
        <v>30.42</v>
      </c>
      <c r="T103" t="n">
        <v>17434.57</v>
      </c>
      <c r="U103" t="n">
        <v>0.47</v>
      </c>
      <c r="V103" t="n">
        <v>0.88</v>
      </c>
      <c r="W103" t="n">
        <v>0.14</v>
      </c>
      <c r="X103" t="n">
        <v>1.06</v>
      </c>
      <c r="Y103" t="n">
        <v>1</v>
      </c>
      <c r="Z103" t="n">
        <v>10</v>
      </c>
    </row>
    <row r="104">
      <c r="A104" t="n">
        <v>6</v>
      </c>
      <c r="B104" t="n">
        <v>90</v>
      </c>
      <c r="C104" t="inlineStr">
        <is>
          <t xml:space="preserve">CONCLUIDO	</t>
        </is>
      </c>
      <c r="D104" t="n">
        <v>7.5686</v>
      </c>
      <c r="E104" t="n">
        <v>13.21</v>
      </c>
      <c r="F104" t="n">
        <v>9.619999999999999</v>
      </c>
      <c r="G104" t="n">
        <v>17.49</v>
      </c>
      <c r="H104" t="n">
        <v>0.25</v>
      </c>
      <c r="I104" t="n">
        <v>33</v>
      </c>
      <c r="J104" t="n">
        <v>178.96</v>
      </c>
      <c r="K104" t="n">
        <v>52.44</v>
      </c>
      <c r="L104" t="n">
        <v>2.5</v>
      </c>
      <c r="M104" t="n">
        <v>31</v>
      </c>
      <c r="N104" t="n">
        <v>34.02</v>
      </c>
      <c r="O104" t="n">
        <v>22305.48</v>
      </c>
      <c r="P104" t="n">
        <v>110.65</v>
      </c>
      <c r="Q104" t="n">
        <v>1325.91</v>
      </c>
      <c r="R104" t="n">
        <v>59.84</v>
      </c>
      <c r="S104" t="n">
        <v>30.42</v>
      </c>
      <c r="T104" t="n">
        <v>14761.94</v>
      </c>
      <c r="U104" t="n">
        <v>0.51</v>
      </c>
      <c r="V104" t="n">
        <v>0.9</v>
      </c>
      <c r="W104" t="n">
        <v>0.13</v>
      </c>
      <c r="X104" t="n">
        <v>0.9</v>
      </c>
      <c r="Y104" t="n">
        <v>1</v>
      </c>
      <c r="Z104" t="n">
        <v>10</v>
      </c>
    </row>
    <row r="105">
      <c r="A105" t="n">
        <v>7</v>
      </c>
      <c r="B105" t="n">
        <v>90</v>
      </c>
      <c r="C105" t="inlineStr">
        <is>
          <t xml:space="preserve">CONCLUIDO	</t>
        </is>
      </c>
      <c r="D105" t="n">
        <v>7.7431</v>
      </c>
      <c r="E105" t="n">
        <v>12.91</v>
      </c>
      <c r="F105" t="n">
        <v>9.460000000000001</v>
      </c>
      <c r="G105" t="n">
        <v>19.58</v>
      </c>
      <c r="H105" t="n">
        <v>0.27</v>
      </c>
      <c r="I105" t="n">
        <v>29</v>
      </c>
      <c r="J105" t="n">
        <v>179.33</v>
      </c>
      <c r="K105" t="n">
        <v>52.44</v>
      </c>
      <c r="L105" t="n">
        <v>2.75</v>
      </c>
      <c r="M105" t="n">
        <v>27</v>
      </c>
      <c r="N105" t="n">
        <v>34.14</v>
      </c>
      <c r="O105" t="n">
        <v>22351.34</v>
      </c>
      <c r="P105" t="n">
        <v>106.83</v>
      </c>
      <c r="Q105" t="n">
        <v>1325.79</v>
      </c>
      <c r="R105" t="n">
        <v>54.6</v>
      </c>
      <c r="S105" t="n">
        <v>30.42</v>
      </c>
      <c r="T105" t="n">
        <v>12161.58</v>
      </c>
      <c r="U105" t="n">
        <v>0.5600000000000001</v>
      </c>
      <c r="V105" t="n">
        <v>0.91</v>
      </c>
      <c r="W105" t="n">
        <v>0.13</v>
      </c>
      <c r="X105" t="n">
        <v>0.74</v>
      </c>
      <c r="Y105" t="n">
        <v>1</v>
      </c>
      <c r="Z105" t="n">
        <v>10</v>
      </c>
    </row>
    <row r="106">
      <c r="A106" t="n">
        <v>8</v>
      </c>
      <c r="B106" t="n">
        <v>90</v>
      </c>
      <c r="C106" t="inlineStr">
        <is>
          <t xml:space="preserve">CONCLUIDO	</t>
        </is>
      </c>
      <c r="D106" t="n">
        <v>7.8358</v>
      </c>
      <c r="E106" t="n">
        <v>12.76</v>
      </c>
      <c r="F106" t="n">
        <v>9.42</v>
      </c>
      <c r="G106" t="n">
        <v>21.73</v>
      </c>
      <c r="H106" t="n">
        <v>0.3</v>
      </c>
      <c r="I106" t="n">
        <v>26</v>
      </c>
      <c r="J106" t="n">
        <v>179.7</v>
      </c>
      <c r="K106" t="n">
        <v>52.44</v>
      </c>
      <c r="L106" t="n">
        <v>3</v>
      </c>
      <c r="M106" t="n">
        <v>24</v>
      </c>
      <c r="N106" t="n">
        <v>34.26</v>
      </c>
      <c r="O106" t="n">
        <v>22397.24</v>
      </c>
      <c r="P106" t="n">
        <v>104.09</v>
      </c>
      <c r="Q106" t="n">
        <v>1325.9</v>
      </c>
      <c r="R106" t="n">
        <v>53.82</v>
      </c>
      <c r="S106" t="n">
        <v>30.42</v>
      </c>
      <c r="T106" t="n">
        <v>11787.14</v>
      </c>
      <c r="U106" t="n">
        <v>0.57</v>
      </c>
      <c r="V106" t="n">
        <v>0.92</v>
      </c>
      <c r="W106" t="n">
        <v>0.11</v>
      </c>
      <c r="X106" t="n">
        <v>0.7</v>
      </c>
      <c r="Y106" t="n">
        <v>1</v>
      </c>
      <c r="Z106" t="n">
        <v>10</v>
      </c>
    </row>
    <row r="107">
      <c r="A107" t="n">
        <v>9</v>
      </c>
      <c r="B107" t="n">
        <v>90</v>
      </c>
      <c r="C107" t="inlineStr">
        <is>
          <t xml:space="preserve">CONCLUIDO	</t>
        </is>
      </c>
      <c r="D107" t="n">
        <v>7.8809</v>
      </c>
      <c r="E107" t="n">
        <v>12.69</v>
      </c>
      <c r="F107" t="n">
        <v>9.41</v>
      </c>
      <c r="G107" t="n">
        <v>23.54</v>
      </c>
      <c r="H107" t="n">
        <v>0.32</v>
      </c>
      <c r="I107" t="n">
        <v>24</v>
      </c>
      <c r="J107" t="n">
        <v>180.07</v>
      </c>
      <c r="K107" t="n">
        <v>52.44</v>
      </c>
      <c r="L107" t="n">
        <v>3.25</v>
      </c>
      <c r="M107" t="n">
        <v>22</v>
      </c>
      <c r="N107" t="n">
        <v>34.38</v>
      </c>
      <c r="O107" t="n">
        <v>22443.18</v>
      </c>
      <c r="P107" t="n">
        <v>102.42</v>
      </c>
      <c r="Q107" t="n">
        <v>1325.81</v>
      </c>
      <c r="R107" t="n">
        <v>53.43</v>
      </c>
      <c r="S107" t="n">
        <v>30.42</v>
      </c>
      <c r="T107" t="n">
        <v>11600.54</v>
      </c>
      <c r="U107" t="n">
        <v>0.57</v>
      </c>
      <c r="V107" t="n">
        <v>0.92</v>
      </c>
      <c r="W107" t="n">
        <v>0.12</v>
      </c>
      <c r="X107" t="n">
        <v>0.6899999999999999</v>
      </c>
      <c r="Y107" t="n">
        <v>1</v>
      </c>
      <c r="Z107" t="n">
        <v>10</v>
      </c>
    </row>
    <row r="108">
      <c r="A108" t="n">
        <v>10</v>
      </c>
      <c r="B108" t="n">
        <v>90</v>
      </c>
      <c r="C108" t="inlineStr">
        <is>
          <t xml:space="preserve">CONCLUIDO	</t>
        </is>
      </c>
      <c r="D108" t="n">
        <v>7.971</v>
      </c>
      <c r="E108" t="n">
        <v>12.55</v>
      </c>
      <c r="F108" t="n">
        <v>9.34</v>
      </c>
      <c r="G108" t="n">
        <v>25.48</v>
      </c>
      <c r="H108" t="n">
        <v>0.34</v>
      </c>
      <c r="I108" t="n">
        <v>22</v>
      </c>
      <c r="J108" t="n">
        <v>180.45</v>
      </c>
      <c r="K108" t="n">
        <v>52.44</v>
      </c>
      <c r="L108" t="n">
        <v>3.5</v>
      </c>
      <c r="M108" t="n">
        <v>20</v>
      </c>
      <c r="N108" t="n">
        <v>34.51</v>
      </c>
      <c r="O108" t="n">
        <v>22489.16</v>
      </c>
      <c r="P108" t="n">
        <v>99.31</v>
      </c>
      <c r="Q108" t="n">
        <v>1325.79</v>
      </c>
      <c r="R108" t="n">
        <v>50.98</v>
      </c>
      <c r="S108" t="n">
        <v>30.42</v>
      </c>
      <c r="T108" t="n">
        <v>10384.43</v>
      </c>
      <c r="U108" t="n">
        <v>0.6</v>
      </c>
      <c r="V108" t="n">
        <v>0.93</v>
      </c>
      <c r="W108" t="n">
        <v>0.12</v>
      </c>
      <c r="X108" t="n">
        <v>0.62</v>
      </c>
      <c r="Y108" t="n">
        <v>1</v>
      </c>
      <c r="Z108" t="n">
        <v>10</v>
      </c>
    </row>
    <row r="109">
      <c r="A109" t="n">
        <v>11</v>
      </c>
      <c r="B109" t="n">
        <v>90</v>
      </c>
      <c r="C109" t="inlineStr">
        <is>
          <t xml:space="preserve">CONCLUIDO	</t>
        </is>
      </c>
      <c r="D109" t="n">
        <v>8.060499999999999</v>
      </c>
      <c r="E109" t="n">
        <v>12.41</v>
      </c>
      <c r="F109" t="n">
        <v>9.27</v>
      </c>
      <c r="G109" t="n">
        <v>27.82</v>
      </c>
      <c r="H109" t="n">
        <v>0.37</v>
      </c>
      <c r="I109" t="n">
        <v>20</v>
      </c>
      <c r="J109" t="n">
        <v>180.82</v>
      </c>
      <c r="K109" t="n">
        <v>52.44</v>
      </c>
      <c r="L109" t="n">
        <v>3.75</v>
      </c>
      <c r="M109" t="n">
        <v>18</v>
      </c>
      <c r="N109" t="n">
        <v>34.63</v>
      </c>
      <c r="O109" t="n">
        <v>22535.19</v>
      </c>
      <c r="P109" t="n">
        <v>95.56</v>
      </c>
      <c r="Q109" t="n">
        <v>1326.04</v>
      </c>
      <c r="R109" t="n">
        <v>48.73</v>
      </c>
      <c r="S109" t="n">
        <v>30.42</v>
      </c>
      <c r="T109" t="n">
        <v>9271.530000000001</v>
      </c>
      <c r="U109" t="n">
        <v>0.62</v>
      </c>
      <c r="V109" t="n">
        <v>0.93</v>
      </c>
      <c r="W109" t="n">
        <v>0.11</v>
      </c>
      <c r="X109" t="n">
        <v>0.55</v>
      </c>
      <c r="Y109" t="n">
        <v>1</v>
      </c>
      <c r="Z109" t="n">
        <v>10</v>
      </c>
    </row>
    <row r="110">
      <c r="A110" t="n">
        <v>12</v>
      </c>
      <c r="B110" t="n">
        <v>90</v>
      </c>
      <c r="C110" t="inlineStr">
        <is>
          <t xml:space="preserve">CONCLUIDO	</t>
        </is>
      </c>
      <c r="D110" t="n">
        <v>8.1546</v>
      </c>
      <c r="E110" t="n">
        <v>12.26</v>
      </c>
      <c r="F110" t="n">
        <v>9.199999999999999</v>
      </c>
      <c r="G110" t="n">
        <v>30.68</v>
      </c>
      <c r="H110" t="n">
        <v>0.39</v>
      </c>
      <c r="I110" t="n">
        <v>18</v>
      </c>
      <c r="J110" t="n">
        <v>181.19</v>
      </c>
      <c r="K110" t="n">
        <v>52.44</v>
      </c>
      <c r="L110" t="n">
        <v>4</v>
      </c>
      <c r="M110" t="n">
        <v>16</v>
      </c>
      <c r="N110" t="n">
        <v>34.75</v>
      </c>
      <c r="O110" t="n">
        <v>22581.25</v>
      </c>
      <c r="P110" t="n">
        <v>92.67</v>
      </c>
      <c r="Q110" t="n">
        <v>1326</v>
      </c>
      <c r="R110" t="n">
        <v>46.22</v>
      </c>
      <c r="S110" t="n">
        <v>30.42</v>
      </c>
      <c r="T110" t="n">
        <v>8024.01</v>
      </c>
      <c r="U110" t="n">
        <v>0.66</v>
      </c>
      <c r="V110" t="n">
        <v>0.9399999999999999</v>
      </c>
      <c r="W110" t="n">
        <v>0.11</v>
      </c>
      <c r="X110" t="n">
        <v>0.48</v>
      </c>
      <c r="Y110" t="n">
        <v>1</v>
      </c>
      <c r="Z110" t="n">
        <v>10</v>
      </c>
    </row>
    <row r="111">
      <c r="A111" t="n">
        <v>13</v>
      </c>
      <c r="B111" t="n">
        <v>90</v>
      </c>
      <c r="C111" t="inlineStr">
        <is>
          <t xml:space="preserve">CONCLUIDO	</t>
        </is>
      </c>
      <c r="D111" t="n">
        <v>8.189299999999999</v>
      </c>
      <c r="E111" t="n">
        <v>12.21</v>
      </c>
      <c r="F111" t="n">
        <v>9.19</v>
      </c>
      <c r="G111" t="n">
        <v>32.42</v>
      </c>
      <c r="H111" t="n">
        <v>0.42</v>
      </c>
      <c r="I111" t="n">
        <v>17</v>
      </c>
      <c r="J111" t="n">
        <v>181.57</v>
      </c>
      <c r="K111" t="n">
        <v>52.44</v>
      </c>
      <c r="L111" t="n">
        <v>4.25</v>
      </c>
      <c r="M111" t="n">
        <v>9</v>
      </c>
      <c r="N111" t="n">
        <v>34.88</v>
      </c>
      <c r="O111" t="n">
        <v>22627.36</v>
      </c>
      <c r="P111" t="n">
        <v>89.92</v>
      </c>
      <c r="Q111" t="n">
        <v>1325.84</v>
      </c>
      <c r="R111" t="n">
        <v>45.5</v>
      </c>
      <c r="S111" t="n">
        <v>30.42</v>
      </c>
      <c r="T111" t="n">
        <v>7667.5</v>
      </c>
      <c r="U111" t="n">
        <v>0.67</v>
      </c>
      <c r="V111" t="n">
        <v>0.9399999999999999</v>
      </c>
      <c r="W111" t="n">
        <v>0.12</v>
      </c>
      <c r="X111" t="n">
        <v>0.47</v>
      </c>
      <c r="Y111" t="n">
        <v>1</v>
      </c>
      <c r="Z111" t="n">
        <v>10</v>
      </c>
    </row>
    <row r="112">
      <c r="A112" t="n">
        <v>14</v>
      </c>
      <c r="B112" t="n">
        <v>90</v>
      </c>
      <c r="C112" t="inlineStr">
        <is>
          <t xml:space="preserve">CONCLUIDO	</t>
        </is>
      </c>
      <c r="D112" t="n">
        <v>8.227399999999999</v>
      </c>
      <c r="E112" t="n">
        <v>12.15</v>
      </c>
      <c r="F112" t="n">
        <v>9.16</v>
      </c>
      <c r="G112" t="n">
        <v>34.37</v>
      </c>
      <c r="H112" t="n">
        <v>0.44</v>
      </c>
      <c r="I112" t="n">
        <v>16</v>
      </c>
      <c r="J112" t="n">
        <v>181.94</v>
      </c>
      <c r="K112" t="n">
        <v>52.44</v>
      </c>
      <c r="L112" t="n">
        <v>4.5</v>
      </c>
      <c r="M112" t="n">
        <v>0</v>
      </c>
      <c r="N112" t="n">
        <v>35</v>
      </c>
      <c r="O112" t="n">
        <v>22673.63</v>
      </c>
      <c r="P112" t="n">
        <v>89.31</v>
      </c>
      <c r="Q112" t="n">
        <v>1325.86</v>
      </c>
      <c r="R112" t="n">
        <v>44.42</v>
      </c>
      <c r="S112" t="n">
        <v>30.42</v>
      </c>
      <c r="T112" t="n">
        <v>7136.1</v>
      </c>
      <c r="U112" t="n">
        <v>0.68</v>
      </c>
      <c r="V112" t="n">
        <v>0.9399999999999999</v>
      </c>
      <c r="W112" t="n">
        <v>0.13</v>
      </c>
      <c r="X112" t="n">
        <v>0.44</v>
      </c>
      <c r="Y112" t="n">
        <v>1</v>
      </c>
      <c r="Z112" t="n">
        <v>10</v>
      </c>
    </row>
    <row r="113">
      <c r="A113" t="n">
        <v>0</v>
      </c>
      <c r="B113" t="n">
        <v>110</v>
      </c>
      <c r="C113" t="inlineStr">
        <is>
          <t xml:space="preserve">CONCLUIDO	</t>
        </is>
      </c>
      <c r="D113" t="n">
        <v>4.7664</v>
      </c>
      <c r="E113" t="n">
        <v>20.98</v>
      </c>
      <c r="F113" t="n">
        <v>12.71</v>
      </c>
      <c r="G113" t="n">
        <v>5.69</v>
      </c>
      <c r="H113" t="n">
        <v>0.08</v>
      </c>
      <c r="I113" t="n">
        <v>134</v>
      </c>
      <c r="J113" t="n">
        <v>213.37</v>
      </c>
      <c r="K113" t="n">
        <v>56.13</v>
      </c>
      <c r="L113" t="n">
        <v>1</v>
      </c>
      <c r="M113" t="n">
        <v>132</v>
      </c>
      <c r="N113" t="n">
        <v>46.25</v>
      </c>
      <c r="O113" t="n">
        <v>26550.29</v>
      </c>
      <c r="P113" t="n">
        <v>183.33</v>
      </c>
      <c r="Q113" t="n">
        <v>1326.42</v>
      </c>
      <c r="R113" t="n">
        <v>161.12</v>
      </c>
      <c r="S113" t="n">
        <v>30.42</v>
      </c>
      <c r="T113" t="n">
        <v>64896.39</v>
      </c>
      <c r="U113" t="n">
        <v>0.19</v>
      </c>
      <c r="V113" t="n">
        <v>0.68</v>
      </c>
      <c r="W113" t="n">
        <v>0.3</v>
      </c>
      <c r="X113" t="n">
        <v>3.98</v>
      </c>
      <c r="Y113" t="n">
        <v>1</v>
      </c>
      <c r="Z113" t="n">
        <v>10</v>
      </c>
    </row>
    <row r="114">
      <c r="A114" t="n">
        <v>1</v>
      </c>
      <c r="B114" t="n">
        <v>110</v>
      </c>
      <c r="C114" t="inlineStr">
        <is>
          <t xml:space="preserve">CONCLUIDO	</t>
        </is>
      </c>
      <c r="D114" t="n">
        <v>5.4988</v>
      </c>
      <c r="E114" t="n">
        <v>18.19</v>
      </c>
      <c r="F114" t="n">
        <v>11.52</v>
      </c>
      <c r="G114" t="n">
        <v>7.2</v>
      </c>
      <c r="H114" t="n">
        <v>0.1</v>
      </c>
      <c r="I114" t="n">
        <v>96</v>
      </c>
      <c r="J114" t="n">
        <v>213.78</v>
      </c>
      <c r="K114" t="n">
        <v>56.13</v>
      </c>
      <c r="L114" t="n">
        <v>1.25</v>
      </c>
      <c r="M114" t="n">
        <v>94</v>
      </c>
      <c r="N114" t="n">
        <v>46.4</v>
      </c>
      <c r="O114" t="n">
        <v>26600.32</v>
      </c>
      <c r="P114" t="n">
        <v>164.48</v>
      </c>
      <c r="Q114" t="n">
        <v>1326.28</v>
      </c>
      <c r="R114" t="n">
        <v>122.01</v>
      </c>
      <c r="S114" t="n">
        <v>30.42</v>
      </c>
      <c r="T114" t="n">
        <v>45527.72</v>
      </c>
      <c r="U114" t="n">
        <v>0.25</v>
      </c>
      <c r="V114" t="n">
        <v>0.75</v>
      </c>
      <c r="W114" t="n">
        <v>0.24</v>
      </c>
      <c r="X114" t="n">
        <v>2.8</v>
      </c>
      <c r="Y114" t="n">
        <v>1</v>
      </c>
      <c r="Z114" t="n">
        <v>10</v>
      </c>
    </row>
    <row r="115">
      <c r="A115" t="n">
        <v>2</v>
      </c>
      <c r="B115" t="n">
        <v>110</v>
      </c>
      <c r="C115" t="inlineStr">
        <is>
          <t xml:space="preserve">CONCLUIDO	</t>
        </is>
      </c>
      <c r="D115" t="n">
        <v>5.9987</v>
      </c>
      <c r="E115" t="n">
        <v>16.67</v>
      </c>
      <c r="F115" t="n">
        <v>10.89</v>
      </c>
      <c r="G115" t="n">
        <v>8.710000000000001</v>
      </c>
      <c r="H115" t="n">
        <v>0.12</v>
      </c>
      <c r="I115" t="n">
        <v>75</v>
      </c>
      <c r="J115" t="n">
        <v>214.19</v>
      </c>
      <c r="K115" t="n">
        <v>56.13</v>
      </c>
      <c r="L115" t="n">
        <v>1.5</v>
      </c>
      <c r="M115" t="n">
        <v>73</v>
      </c>
      <c r="N115" t="n">
        <v>46.56</v>
      </c>
      <c r="O115" t="n">
        <v>26650.41</v>
      </c>
      <c r="P115" t="n">
        <v>153.88</v>
      </c>
      <c r="Q115" t="n">
        <v>1325.97</v>
      </c>
      <c r="R115" t="n">
        <v>101.46</v>
      </c>
      <c r="S115" t="n">
        <v>30.42</v>
      </c>
      <c r="T115" t="n">
        <v>35358.49</v>
      </c>
      <c r="U115" t="n">
        <v>0.3</v>
      </c>
      <c r="V115" t="n">
        <v>0.79</v>
      </c>
      <c r="W115" t="n">
        <v>0.2</v>
      </c>
      <c r="X115" t="n">
        <v>2.17</v>
      </c>
      <c r="Y115" t="n">
        <v>1</v>
      </c>
      <c r="Z115" t="n">
        <v>10</v>
      </c>
    </row>
    <row r="116">
      <c r="A116" t="n">
        <v>3</v>
      </c>
      <c r="B116" t="n">
        <v>110</v>
      </c>
      <c r="C116" t="inlineStr">
        <is>
          <t xml:space="preserve">CONCLUIDO	</t>
        </is>
      </c>
      <c r="D116" t="n">
        <v>6.3584</v>
      </c>
      <c r="E116" t="n">
        <v>15.73</v>
      </c>
      <c r="F116" t="n">
        <v>10.5</v>
      </c>
      <c r="G116" t="n">
        <v>10.16</v>
      </c>
      <c r="H116" t="n">
        <v>0.14</v>
      </c>
      <c r="I116" t="n">
        <v>62</v>
      </c>
      <c r="J116" t="n">
        <v>214.59</v>
      </c>
      <c r="K116" t="n">
        <v>56.13</v>
      </c>
      <c r="L116" t="n">
        <v>1.75</v>
      </c>
      <c r="M116" t="n">
        <v>60</v>
      </c>
      <c r="N116" t="n">
        <v>46.72</v>
      </c>
      <c r="O116" t="n">
        <v>26700.55</v>
      </c>
      <c r="P116" t="n">
        <v>146.85</v>
      </c>
      <c r="Q116" t="n">
        <v>1326.05</v>
      </c>
      <c r="R116" t="n">
        <v>88.54000000000001</v>
      </c>
      <c r="S116" t="n">
        <v>30.42</v>
      </c>
      <c r="T116" t="n">
        <v>28967.21</v>
      </c>
      <c r="U116" t="n">
        <v>0.34</v>
      </c>
      <c r="V116" t="n">
        <v>0.82</v>
      </c>
      <c r="W116" t="n">
        <v>0.18</v>
      </c>
      <c r="X116" t="n">
        <v>1.77</v>
      </c>
      <c r="Y116" t="n">
        <v>1</v>
      </c>
      <c r="Z116" t="n">
        <v>10</v>
      </c>
    </row>
    <row r="117">
      <c r="A117" t="n">
        <v>4</v>
      </c>
      <c r="B117" t="n">
        <v>110</v>
      </c>
      <c r="C117" t="inlineStr">
        <is>
          <t xml:space="preserve">CONCLUIDO	</t>
        </is>
      </c>
      <c r="D117" t="n">
        <v>6.6737</v>
      </c>
      <c r="E117" t="n">
        <v>14.98</v>
      </c>
      <c r="F117" t="n">
        <v>10.18</v>
      </c>
      <c r="G117" t="n">
        <v>11.74</v>
      </c>
      <c r="H117" t="n">
        <v>0.17</v>
      </c>
      <c r="I117" t="n">
        <v>52</v>
      </c>
      <c r="J117" t="n">
        <v>215</v>
      </c>
      <c r="K117" t="n">
        <v>56.13</v>
      </c>
      <c r="L117" t="n">
        <v>2</v>
      </c>
      <c r="M117" t="n">
        <v>50</v>
      </c>
      <c r="N117" t="n">
        <v>46.87</v>
      </c>
      <c r="O117" t="n">
        <v>26750.75</v>
      </c>
      <c r="P117" t="n">
        <v>140.73</v>
      </c>
      <c r="Q117" t="n">
        <v>1325.9</v>
      </c>
      <c r="R117" t="n">
        <v>78.03</v>
      </c>
      <c r="S117" t="n">
        <v>30.42</v>
      </c>
      <c r="T117" t="n">
        <v>23759.85</v>
      </c>
      <c r="U117" t="n">
        <v>0.39</v>
      </c>
      <c r="V117" t="n">
        <v>0.85</v>
      </c>
      <c r="W117" t="n">
        <v>0.16</v>
      </c>
      <c r="X117" t="n">
        <v>1.45</v>
      </c>
      <c r="Y117" t="n">
        <v>1</v>
      </c>
      <c r="Z117" t="n">
        <v>10</v>
      </c>
    </row>
    <row r="118">
      <c r="A118" t="n">
        <v>5</v>
      </c>
      <c r="B118" t="n">
        <v>110</v>
      </c>
      <c r="C118" t="inlineStr">
        <is>
          <t xml:space="preserve">CONCLUIDO	</t>
        </is>
      </c>
      <c r="D118" t="n">
        <v>6.8958</v>
      </c>
      <c r="E118" t="n">
        <v>14.5</v>
      </c>
      <c r="F118" t="n">
        <v>9.99</v>
      </c>
      <c r="G118" t="n">
        <v>13.32</v>
      </c>
      <c r="H118" t="n">
        <v>0.19</v>
      </c>
      <c r="I118" t="n">
        <v>45</v>
      </c>
      <c r="J118" t="n">
        <v>215.41</v>
      </c>
      <c r="K118" t="n">
        <v>56.13</v>
      </c>
      <c r="L118" t="n">
        <v>2.25</v>
      </c>
      <c r="M118" t="n">
        <v>43</v>
      </c>
      <c r="N118" t="n">
        <v>47.03</v>
      </c>
      <c r="O118" t="n">
        <v>26801</v>
      </c>
      <c r="P118" t="n">
        <v>136.69</v>
      </c>
      <c r="Q118" t="n">
        <v>1326.31</v>
      </c>
      <c r="R118" t="n">
        <v>71.81999999999999</v>
      </c>
      <c r="S118" t="n">
        <v>30.42</v>
      </c>
      <c r="T118" t="n">
        <v>20688.57</v>
      </c>
      <c r="U118" t="n">
        <v>0.42</v>
      </c>
      <c r="V118" t="n">
        <v>0.87</v>
      </c>
      <c r="W118" t="n">
        <v>0.15</v>
      </c>
      <c r="X118" t="n">
        <v>1.27</v>
      </c>
      <c r="Y118" t="n">
        <v>1</v>
      </c>
      <c r="Z118" t="n">
        <v>10</v>
      </c>
    </row>
    <row r="119">
      <c r="A119" t="n">
        <v>6</v>
      </c>
      <c r="B119" t="n">
        <v>110</v>
      </c>
      <c r="C119" t="inlineStr">
        <is>
          <t xml:space="preserve">CONCLUIDO	</t>
        </is>
      </c>
      <c r="D119" t="n">
        <v>7.068</v>
      </c>
      <c r="E119" t="n">
        <v>14.15</v>
      </c>
      <c r="F119" t="n">
        <v>9.85</v>
      </c>
      <c r="G119" t="n">
        <v>14.77</v>
      </c>
      <c r="H119" t="n">
        <v>0.21</v>
      </c>
      <c r="I119" t="n">
        <v>40</v>
      </c>
      <c r="J119" t="n">
        <v>215.82</v>
      </c>
      <c r="K119" t="n">
        <v>56.13</v>
      </c>
      <c r="L119" t="n">
        <v>2.5</v>
      </c>
      <c r="M119" t="n">
        <v>38</v>
      </c>
      <c r="N119" t="n">
        <v>47.19</v>
      </c>
      <c r="O119" t="n">
        <v>26851.31</v>
      </c>
      <c r="P119" t="n">
        <v>133.16</v>
      </c>
      <c r="Q119" t="n">
        <v>1325.87</v>
      </c>
      <c r="R119" t="n">
        <v>67.25</v>
      </c>
      <c r="S119" t="n">
        <v>30.42</v>
      </c>
      <c r="T119" t="n">
        <v>18427.95</v>
      </c>
      <c r="U119" t="n">
        <v>0.45</v>
      </c>
      <c r="V119" t="n">
        <v>0.88</v>
      </c>
      <c r="W119" t="n">
        <v>0.15</v>
      </c>
      <c r="X119" t="n">
        <v>1.13</v>
      </c>
      <c r="Y119" t="n">
        <v>1</v>
      </c>
      <c r="Z119" t="n">
        <v>10</v>
      </c>
    </row>
    <row r="120">
      <c r="A120" t="n">
        <v>7</v>
      </c>
      <c r="B120" t="n">
        <v>110</v>
      </c>
      <c r="C120" t="inlineStr">
        <is>
          <t xml:space="preserve">CONCLUIDO	</t>
        </is>
      </c>
      <c r="D120" t="n">
        <v>7.2582</v>
      </c>
      <c r="E120" t="n">
        <v>13.78</v>
      </c>
      <c r="F120" t="n">
        <v>9.69</v>
      </c>
      <c r="G120" t="n">
        <v>16.61</v>
      </c>
      <c r="H120" t="n">
        <v>0.23</v>
      </c>
      <c r="I120" t="n">
        <v>35</v>
      </c>
      <c r="J120" t="n">
        <v>216.22</v>
      </c>
      <c r="K120" t="n">
        <v>56.13</v>
      </c>
      <c r="L120" t="n">
        <v>2.75</v>
      </c>
      <c r="M120" t="n">
        <v>33</v>
      </c>
      <c r="N120" t="n">
        <v>47.35</v>
      </c>
      <c r="O120" t="n">
        <v>26901.66</v>
      </c>
      <c r="P120" t="n">
        <v>129.45</v>
      </c>
      <c r="Q120" t="n">
        <v>1325.93</v>
      </c>
      <c r="R120" t="n">
        <v>61.98</v>
      </c>
      <c r="S120" t="n">
        <v>30.42</v>
      </c>
      <c r="T120" t="n">
        <v>15818.99</v>
      </c>
      <c r="U120" t="n">
        <v>0.49</v>
      </c>
      <c r="V120" t="n">
        <v>0.89</v>
      </c>
      <c r="W120" t="n">
        <v>0.14</v>
      </c>
      <c r="X120" t="n">
        <v>0.97</v>
      </c>
      <c r="Y120" t="n">
        <v>1</v>
      </c>
      <c r="Z120" t="n">
        <v>10</v>
      </c>
    </row>
    <row r="121">
      <c r="A121" t="n">
        <v>8</v>
      </c>
      <c r="B121" t="n">
        <v>110</v>
      </c>
      <c r="C121" t="inlineStr">
        <is>
          <t xml:space="preserve">CONCLUIDO	</t>
        </is>
      </c>
      <c r="D121" t="n">
        <v>7.3807</v>
      </c>
      <c r="E121" t="n">
        <v>13.55</v>
      </c>
      <c r="F121" t="n">
        <v>9.59</v>
      </c>
      <c r="G121" t="n">
        <v>17.97</v>
      </c>
      <c r="H121" t="n">
        <v>0.25</v>
      </c>
      <c r="I121" t="n">
        <v>32</v>
      </c>
      <c r="J121" t="n">
        <v>216.63</v>
      </c>
      <c r="K121" t="n">
        <v>56.13</v>
      </c>
      <c r="L121" t="n">
        <v>3</v>
      </c>
      <c r="M121" t="n">
        <v>30</v>
      </c>
      <c r="N121" t="n">
        <v>47.51</v>
      </c>
      <c r="O121" t="n">
        <v>26952.08</v>
      </c>
      <c r="P121" t="n">
        <v>126.65</v>
      </c>
      <c r="Q121" t="n">
        <v>1326.08</v>
      </c>
      <c r="R121" t="n">
        <v>58.74</v>
      </c>
      <c r="S121" t="n">
        <v>30.42</v>
      </c>
      <c r="T121" t="n">
        <v>14213.8</v>
      </c>
      <c r="U121" t="n">
        <v>0.52</v>
      </c>
      <c r="V121" t="n">
        <v>0.9</v>
      </c>
      <c r="W121" t="n">
        <v>0.13</v>
      </c>
      <c r="X121" t="n">
        <v>0.86</v>
      </c>
      <c r="Y121" t="n">
        <v>1</v>
      </c>
      <c r="Z121" t="n">
        <v>10</v>
      </c>
    </row>
    <row r="122">
      <c r="A122" t="n">
        <v>9</v>
      </c>
      <c r="B122" t="n">
        <v>110</v>
      </c>
      <c r="C122" t="inlineStr">
        <is>
          <t xml:space="preserve">CONCLUIDO	</t>
        </is>
      </c>
      <c r="D122" t="n">
        <v>7.5861</v>
      </c>
      <c r="E122" t="n">
        <v>13.18</v>
      </c>
      <c r="F122" t="n">
        <v>9.390000000000001</v>
      </c>
      <c r="G122" t="n">
        <v>20.11</v>
      </c>
      <c r="H122" t="n">
        <v>0.27</v>
      </c>
      <c r="I122" t="n">
        <v>28</v>
      </c>
      <c r="J122" t="n">
        <v>217.04</v>
      </c>
      <c r="K122" t="n">
        <v>56.13</v>
      </c>
      <c r="L122" t="n">
        <v>3.25</v>
      </c>
      <c r="M122" t="n">
        <v>26</v>
      </c>
      <c r="N122" t="n">
        <v>47.66</v>
      </c>
      <c r="O122" t="n">
        <v>27002.55</v>
      </c>
      <c r="P122" t="n">
        <v>122.16</v>
      </c>
      <c r="Q122" t="n">
        <v>1325.79</v>
      </c>
      <c r="R122" t="n">
        <v>51.97</v>
      </c>
      <c r="S122" t="n">
        <v>30.42</v>
      </c>
      <c r="T122" t="n">
        <v>10849.83</v>
      </c>
      <c r="U122" t="n">
        <v>0.59</v>
      </c>
      <c r="V122" t="n">
        <v>0.92</v>
      </c>
      <c r="W122" t="n">
        <v>0.13</v>
      </c>
      <c r="X122" t="n">
        <v>0.67</v>
      </c>
      <c r="Y122" t="n">
        <v>1</v>
      </c>
      <c r="Z122" t="n">
        <v>10</v>
      </c>
    </row>
    <row r="123">
      <c r="A123" t="n">
        <v>10</v>
      </c>
      <c r="B123" t="n">
        <v>110</v>
      </c>
      <c r="C123" t="inlineStr">
        <is>
          <t xml:space="preserve">CONCLUIDO	</t>
        </is>
      </c>
      <c r="D123" t="n">
        <v>7.6142</v>
      </c>
      <c r="E123" t="n">
        <v>13.13</v>
      </c>
      <c r="F123" t="n">
        <v>9.42</v>
      </c>
      <c r="G123" t="n">
        <v>21.74</v>
      </c>
      <c r="H123" t="n">
        <v>0.29</v>
      </c>
      <c r="I123" t="n">
        <v>26</v>
      </c>
      <c r="J123" t="n">
        <v>217.45</v>
      </c>
      <c r="K123" t="n">
        <v>56.13</v>
      </c>
      <c r="L123" t="n">
        <v>3.5</v>
      </c>
      <c r="M123" t="n">
        <v>24</v>
      </c>
      <c r="N123" t="n">
        <v>47.82</v>
      </c>
      <c r="O123" t="n">
        <v>27053.07</v>
      </c>
      <c r="P123" t="n">
        <v>121.33</v>
      </c>
      <c r="Q123" t="n">
        <v>1325.84</v>
      </c>
      <c r="R123" t="n">
        <v>54.08</v>
      </c>
      <c r="S123" t="n">
        <v>30.42</v>
      </c>
      <c r="T123" t="n">
        <v>11912.69</v>
      </c>
      <c r="U123" t="n">
        <v>0.5600000000000001</v>
      </c>
      <c r="V123" t="n">
        <v>0.92</v>
      </c>
      <c r="W123" t="n">
        <v>0.11</v>
      </c>
      <c r="X123" t="n">
        <v>0.7</v>
      </c>
      <c r="Y123" t="n">
        <v>1</v>
      </c>
      <c r="Z123" t="n">
        <v>10</v>
      </c>
    </row>
    <row r="124">
      <c r="A124" t="n">
        <v>11</v>
      </c>
      <c r="B124" t="n">
        <v>110</v>
      </c>
      <c r="C124" t="inlineStr">
        <is>
          <t xml:space="preserve">CONCLUIDO	</t>
        </is>
      </c>
      <c r="D124" t="n">
        <v>7.6717</v>
      </c>
      <c r="E124" t="n">
        <v>13.04</v>
      </c>
      <c r="F124" t="n">
        <v>9.41</v>
      </c>
      <c r="G124" t="n">
        <v>23.52</v>
      </c>
      <c r="H124" t="n">
        <v>0.31</v>
      </c>
      <c r="I124" t="n">
        <v>24</v>
      </c>
      <c r="J124" t="n">
        <v>217.86</v>
      </c>
      <c r="K124" t="n">
        <v>56.13</v>
      </c>
      <c r="L124" t="n">
        <v>3.75</v>
      </c>
      <c r="M124" t="n">
        <v>22</v>
      </c>
      <c r="N124" t="n">
        <v>47.98</v>
      </c>
      <c r="O124" t="n">
        <v>27103.65</v>
      </c>
      <c r="P124" t="n">
        <v>119.64</v>
      </c>
      <c r="Q124" t="n">
        <v>1325.84</v>
      </c>
      <c r="R124" t="n">
        <v>53.22</v>
      </c>
      <c r="S124" t="n">
        <v>30.42</v>
      </c>
      <c r="T124" t="n">
        <v>11494.51</v>
      </c>
      <c r="U124" t="n">
        <v>0.57</v>
      </c>
      <c r="V124" t="n">
        <v>0.92</v>
      </c>
      <c r="W124" t="n">
        <v>0.12</v>
      </c>
      <c r="X124" t="n">
        <v>0.6899999999999999</v>
      </c>
      <c r="Y124" t="n">
        <v>1</v>
      </c>
      <c r="Z124" t="n">
        <v>10</v>
      </c>
    </row>
    <row r="125">
      <c r="A125" t="n">
        <v>12</v>
      </c>
      <c r="B125" t="n">
        <v>110</v>
      </c>
      <c r="C125" t="inlineStr">
        <is>
          <t xml:space="preserve">CONCLUIDO	</t>
        </is>
      </c>
      <c r="D125" t="n">
        <v>7.7136</v>
      </c>
      <c r="E125" t="n">
        <v>12.96</v>
      </c>
      <c r="F125" t="n">
        <v>9.380000000000001</v>
      </c>
      <c r="G125" t="n">
        <v>24.47</v>
      </c>
      <c r="H125" t="n">
        <v>0.33</v>
      </c>
      <c r="I125" t="n">
        <v>23</v>
      </c>
      <c r="J125" t="n">
        <v>218.27</v>
      </c>
      <c r="K125" t="n">
        <v>56.13</v>
      </c>
      <c r="L125" t="n">
        <v>4</v>
      </c>
      <c r="M125" t="n">
        <v>21</v>
      </c>
      <c r="N125" t="n">
        <v>48.15</v>
      </c>
      <c r="O125" t="n">
        <v>27154.29</v>
      </c>
      <c r="P125" t="n">
        <v>117.89</v>
      </c>
      <c r="Q125" t="n">
        <v>1325.91</v>
      </c>
      <c r="R125" t="n">
        <v>52.11</v>
      </c>
      <c r="S125" t="n">
        <v>30.42</v>
      </c>
      <c r="T125" t="n">
        <v>10942.66</v>
      </c>
      <c r="U125" t="n">
        <v>0.58</v>
      </c>
      <c r="V125" t="n">
        <v>0.92</v>
      </c>
      <c r="W125" t="n">
        <v>0.12</v>
      </c>
      <c r="X125" t="n">
        <v>0.66</v>
      </c>
      <c r="Y125" t="n">
        <v>1</v>
      </c>
      <c r="Z125" t="n">
        <v>10</v>
      </c>
    </row>
    <row r="126">
      <c r="A126" t="n">
        <v>13</v>
      </c>
      <c r="B126" t="n">
        <v>110</v>
      </c>
      <c r="C126" t="inlineStr">
        <is>
          <t xml:space="preserve">CONCLUIDO	</t>
        </is>
      </c>
      <c r="D126" t="n">
        <v>7.8101</v>
      </c>
      <c r="E126" t="n">
        <v>12.8</v>
      </c>
      <c r="F126" t="n">
        <v>9.300000000000001</v>
      </c>
      <c r="G126" t="n">
        <v>26.58</v>
      </c>
      <c r="H126" t="n">
        <v>0.35</v>
      </c>
      <c r="I126" t="n">
        <v>21</v>
      </c>
      <c r="J126" t="n">
        <v>218.68</v>
      </c>
      <c r="K126" t="n">
        <v>56.13</v>
      </c>
      <c r="L126" t="n">
        <v>4.25</v>
      </c>
      <c r="M126" t="n">
        <v>19</v>
      </c>
      <c r="N126" t="n">
        <v>48.31</v>
      </c>
      <c r="O126" t="n">
        <v>27204.98</v>
      </c>
      <c r="P126" t="n">
        <v>114.81</v>
      </c>
      <c r="Q126" t="n">
        <v>1325.86</v>
      </c>
      <c r="R126" t="n">
        <v>49.63</v>
      </c>
      <c r="S126" t="n">
        <v>30.42</v>
      </c>
      <c r="T126" t="n">
        <v>9712.809999999999</v>
      </c>
      <c r="U126" t="n">
        <v>0.61</v>
      </c>
      <c r="V126" t="n">
        <v>0.93</v>
      </c>
      <c r="W126" t="n">
        <v>0.12</v>
      </c>
      <c r="X126" t="n">
        <v>0.58</v>
      </c>
      <c r="Y126" t="n">
        <v>1</v>
      </c>
      <c r="Z126" t="n">
        <v>10</v>
      </c>
    </row>
    <row r="127">
      <c r="A127" t="n">
        <v>14</v>
      </c>
      <c r="B127" t="n">
        <v>110</v>
      </c>
      <c r="C127" t="inlineStr">
        <is>
          <t xml:space="preserve">CONCLUIDO	</t>
        </is>
      </c>
      <c r="D127" t="n">
        <v>7.9037</v>
      </c>
      <c r="E127" t="n">
        <v>12.65</v>
      </c>
      <c r="F127" t="n">
        <v>9.24</v>
      </c>
      <c r="G127" t="n">
        <v>29.17</v>
      </c>
      <c r="H127" t="n">
        <v>0.36</v>
      </c>
      <c r="I127" t="n">
        <v>19</v>
      </c>
      <c r="J127" t="n">
        <v>219.09</v>
      </c>
      <c r="K127" t="n">
        <v>56.13</v>
      </c>
      <c r="L127" t="n">
        <v>4.5</v>
      </c>
      <c r="M127" t="n">
        <v>17</v>
      </c>
      <c r="N127" t="n">
        <v>48.47</v>
      </c>
      <c r="O127" t="n">
        <v>27255.72</v>
      </c>
      <c r="P127" t="n">
        <v>112.52</v>
      </c>
      <c r="Q127" t="n">
        <v>1325.82</v>
      </c>
      <c r="R127" t="n">
        <v>47.47</v>
      </c>
      <c r="S127" t="n">
        <v>30.42</v>
      </c>
      <c r="T127" t="n">
        <v>8643.969999999999</v>
      </c>
      <c r="U127" t="n">
        <v>0.64</v>
      </c>
      <c r="V127" t="n">
        <v>0.9399999999999999</v>
      </c>
      <c r="W127" t="n">
        <v>0.11</v>
      </c>
      <c r="X127" t="n">
        <v>0.52</v>
      </c>
      <c r="Y127" t="n">
        <v>1</v>
      </c>
      <c r="Z127" t="n">
        <v>10</v>
      </c>
    </row>
    <row r="128">
      <c r="A128" t="n">
        <v>15</v>
      </c>
      <c r="B128" t="n">
        <v>110</v>
      </c>
      <c r="C128" t="inlineStr">
        <is>
          <t xml:space="preserve">CONCLUIDO	</t>
        </is>
      </c>
      <c r="D128" t="n">
        <v>7.9562</v>
      </c>
      <c r="E128" t="n">
        <v>12.57</v>
      </c>
      <c r="F128" t="n">
        <v>9.199999999999999</v>
      </c>
      <c r="G128" t="n">
        <v>30.65</v>
      </c>
      <c r="H128" t="n">
        <v>0.38</v>
      </c>
      <c r="I128" t="n">
        <v>18</v>
      </c>
      <c r="J128" t="n">
        <v>219.51</v>
      </c>
      <c r="K128" t="n">
        <v>56.13</v>
      </c>
      <c r="L128" t="n">
        <v>4.75</v>
      </c>
      <c r="M128" t="n">
        <v>16</v>
      </c>
      <c r="N128" t="n">
        <v>48.63</v>
      </c>
      <c r="O128" t="n">
        <v>27306.53</v>
      </c>
      <c r="P128" t="n">
        <v>110.15</v>
      </c>
      <c r="Q128" t="n">
        <v>1325.95</v>
      </c>
      <c r="R128" t="n">
        <v>46.05</v>
      </c>
      <c r="S128" t="n">
        <v>30.42</v>
      </c>
      <c r="T128" t="n">
        <v>7939.29</v>
      </c>
      <c r="U128" t="n">
        <v>0.66</v>
      </c>
      <c r="V128" t="n">
        <v>0.9399999999999999</v>
      </c>
      <c r="W128" t="n">
        <v>0.11</v>
      </c>
      <c r="X128" t="n">
        <v>0.47</v>
      </c>
      <c r="Y128" t="n">
        <v>1</v>
      </c>
      <c r="Z128" t="n">
        <v>10</v>
      </c>
    </row>
    <row r="129">
      <c r="A129" t="n">
        <v>16</v>
      </c>
      <c r="B129" t="n">
        <v>110</v>
      </c>
      <c r="C129" t="inlineStr">
        <is>
          <t xml:space="preserve">CONCLUIDO	</t>
        </is>
      </c>
      <c r="D129" t="n">
        <v>7.9945</v>
      </c>
      <c r="E129" t="n">
        <v>12.51</v>
      </c>
      <c r="F129" t="n">
        <v>9.18</v>
      </c>
      <c r="G129" t="n">
        <v>32.39</v>
      </c>
      <c r="H129" t="n">
        <v>0.4</v>
      </c>
      <c r="I129" t="n">
        <v>17</v>
      </c>
      <c r="J129" t="n">
        <v>219.92</v>
      </c>
      <c r="K129" t="n">
        <v>56.13</v>
      </c>
      <c r="L129" t="n">
        <v>5</v>
      </c>
      <c r="M129" t="n">
        <v>15</v>
      </c>
      <c r="N129" t="n">
        <v>48.79</v>
      </c>
      <c r="O129" t="n">
        <v>27357.39</v>
      </c>
      <c r="P129" t="n">
        <v>108</v>
      </c>
      <c r="Q129" t="n">
        <v>1325.83</v>
      </c>
      <c r="R129" t="n">
        <v>45.47</v>
      </c>
      <c r="S129" t="n">
        <v>30.42</v>
      </c>
      <c r="T129" t="n">
        <v>7656.13</v>
      </c>
      <c r="U129" t="n">
        <v>0.67</v>
      </c>
      <c r="V129" t="n">
        <v>0.9399999999999999</v>
      </c>
      <c r="W129" t="n">
        <v>0.11</v>
      </c>
      <c r="X129" t="n">
        <v>0.46</v>
      </c>
      <c r="Y129" t="n">
        <v>1</v>
      </c>
      <c r="Z129" t="n">
        <v>10</v>
      </c>
    </row>
    <row r="130">
      <c r="A130" t="n">
        <v>17</v>
      </c>
      <c r="B130" t="n">
        <v>110</v>
      </c>
      <c r="C130" t="inlineStr">
        <is>
          <t xml:space="preserve">CONCLUIDO	</t>
        </is>
      </c>
      <c r="D130" t="n">
        <v>8.0404</v>
      </c>
      <c r="E130" t="n">
        <v>12.44</v>
      </c>
      <c r="F130" t="n">
        <v>9.15</v>
      </c>
      <c r="G130" t="n">
        <v>34.31</v>
      </c>
      <c r="H130" t="n">
        <v>0.42</v>
      </c>
      <c r="I130" t="n">
        <v>16</v>
      </c>
      <c r="J130" t="n">
        <v>220.33</v>
      </c>
      <c r="K130" t="n">
        <v>56.13</v>
      </c>
      <c r="L130" t="n">
        <v>5.25</v>
      </c>
      <c r="M130" t="n">
        <v>14</v>
      </c>
      <c r="N130" t="n">
        <v>48.95</v>
      </c>
      <c r="O130" t="n">
        <v>27408.3</v>
      </c>
      <c r="P130" t="n">
        <v>106.02</v>
      </c>
      <c r="Q130" t="n">
        <v>1325.82</v>
      </c>
      <c r="R130" t="n">
        <v>44.54</v>
      </c>
      <c r="S130" t="n">
        <v>30.42</v>
      </c>
      <c r="T130" t="n">
        <v>7194.37</v>
      </c>
      <c r="U130" t="n">
        <v>0.68</v>
      </c>
      <c r="V130" t="n">
        <v>0.95</v>
      </c>
      <c r="W130" t="n">
        <v>0.11</v>
      </c>
      <c r="X130" t="n">
        <v>0.43</v>
      </c>
      <c r="Y130" t="n">
        <v>1</v>
      </c>
      <c r="Z130" t="n">
        <v>10</v>
      </c>
    </row>
    <row r="131">
      <c r="A131" t="n">
        <v>18</v>
      </c>
      <c r="B131" t="n">
        <v>110</v>
      </c>
      <c r="C131" t="inlineStr">
        <is>
          <t xml:space="preserve">CONCLUIDO	</t>
        </is>
      </c>
      <c r="D131" t="n">
        <v>8.1023</v>
      </c>
      <c r="E131" t="n">
        <v>12.34</v>
      </c>
      <c r="F131" t="n">
        <v>9.1</v>
      </c>
      <c r="G131" t="n">
        <v>36.38</v>
      </c>
      <c r="H131" t="n">
        <v>0.44</v>
      </c>
      <c r="I131" t="n">
        <v>15</v>
      </c>
      <c r="J131" t="n">
        <v>220.74</v>
      </c>
      <c r="K131" t="n">
        <v>56.13</v>
      </c>
      <c r="L131" t="n">
        <v>5.5</v>
      </c>
      <c r="M131" t="n">
        <v>12</v>
      </c>
      <c r="N131" t="n">
        <v>49.12</v>
      </c>
      <c r="O131" t="n">
        <v>27459.27</v>
      </c>
      <c r="P131" t="n">
        <v>102.33</v>
      </c>
      <c r="Q131" t="n">
        <v>1325.9</v>
      </c>
      <c r="R131" t="n">
        <v>42.56</v>
      </c>
      <c r="S131" t="n">
        <v>30.42</v>
      </c>
      <c r="T131" t="n">
        <v>6207.95</v>
      </c>
      <c r="U131" t="n">
        <v>0.71</v>
      </c>
      <c r="V131" t="n">
        <v>0.95</v>
      </c>
      <c r="W131" t="n">
        <v>0.11</v>
      </c>
      <c r="X131" t="n">
        <v>0.38</v>
      </c>
      <c r="Y131" t="n">
        <v>1</v>
      </c>
      <c r="Z131" t="n">
        <v>10</v>
      </c>
    </row>
    <row r="132">
      <c r="A132" t="n">
        <v>19</v>
      </c>
      <c r="B132" t="n">
        <v>110</v>
      </c>
      <c r="C132" t="inlineStr">
        <is>
          <t xml:space="preserve">CONCLUIDO	</t>
        </is>
      </c>
      <c r="D132" t="n">
        <v>8.151400000000001</v>
      </c>
      <c r="E132" t="n">
        <v>12.27</v>
      </c>
      <c r="F132" t="n">
        <v>9.06</v>
      </c>
      <c r="G132" t="n">
        <v>38.85</v>
      </c>
      <c r="H132" t="n">
        <v>0.46</v>
      </c>
      <c r="I132" t="n">
        <v>14</v>
      </c>
      <c r="J132" t="n">
        <v>221.16</v>
      </c>
      <c r="K132" t="n">
        <v>56.13</v>
      </c>
      <c r="L132" t="n">
        <v>5.75</v>
      </c>
      <c r="M132" t="n">
        <v>9</v>
      </c>
      <c r="N132" t="n">
        <v>49.28</v>
      </c>
      <c r="O132" t="n">
        <v>27510.3</v>
      </c>
      <c r="P132" t="n">
        <v>100.5</v>
      </c>
      <c r="Q132" t="n">
        <v>1325.79</v>
      </c>
      <c r="R132" t="n">
        <v>41.84</v>
      </c>
      <c r="S132" t="n">
        <v>30.42</v>
      </c>
      <c r="T132" t="n">
        <v>5854.04</v>
      </c>
      <c r="U132" t="n">
        <v>0.73</v>
      </c>
      <c r="V132" t="n">
        <v>0.95</v>
      </c>
      <c r="W132" t="n">
        <v>0.1</v>
      </c>
      <c r="X132" t="n">
        <v>0.34</v>
      </c>
      <c r="Y132" t="n">
        <v>1</v>
      </c>
      <c r="Z132" t="n">
        <v>10</v>
      </c>
    </row>
    <row r="133">
      <c r="A133" t="n">
        <v>20</v>
      </c>
      <c r="B133" t="n">
        <v>110</v>
      </c>
      <c r="C133" t="inlineStr">
        <is>
          <t xml:space="preserve">CONCLUIDO	</t>
        </is>
      </c>
      <c r="D133" t="n">
        <v>8.1023</v>
      </c>
      <c r="E133" t="n">
        <v>12.34</v>
      </c>
      <c r="F133" t="n">
        <v>9.140000000000001</v>
      </c>
      <c r="G133" t="n">
        <v>39.16</v>
      </c>
      <c r="H133" t="n">
        <v>0.48</v>
      </c>
      <c r="I133" t="n">
        <v>14</v>
      </c>
      <c r="J133" t="n">
        <v>221.57</v>
      </c>
      <c r="K133" t="n">
        <v>56.13</v>
      </c>
      <c r="L133" t="n">
        <v>6</v>
      </c>
      <c r="M133" t="n">
        <v>2</v>
      </c>
      <c r="N133" t="n">
        <v>49.45</v>
      </c>
      <c r="O133" t="n">
        <v>27561.39</v>
      </c>
      <c r="P133" t="n">
        <v>99.98</v>
      </c>
      <c r="Q133" t="n">
        <v>1325.85</v>
      </c>
      <c r="R133" t="n">
        <v>43.95</v>
      </c>
      <c r="S133" t="n">
        <v>30.42</v>
      </c>
      <c r="T133" t="n">
        <v>6912.45</v>
      </c>
      <c r="U133" t="n">
        <v>0.6899999999999999</v>
      </c>
      <c r="V133" t="n">
        <v>0.95</v>
      </c>
      <c r="W133" t="n">
        <v>0.12</v>
      </c>
      <c r="X133" t="n">
        <v>0.42</v>
      </c>
      <c r="Y133" t="n">
        <v>1</v>
      </c>
      <c r="Z133" t="n">
        <v>10</v>
      </c>
    </row>
    <row r="134">
      <c r="A134" t="n">
        <v>21</v>
      </c>
      <c r="B134" t="n">
        <v>110</v>
      </c>
      <c r="C134" t="inlineStr">
        <is>
          <t xml:space="preserve">CONCLUIDO	</t>
        </is>
      </c>
      <c r="D134" t="n">
        <v>8.105600000000001</v>
      </c>
      <c r="E134" t="n">
        <v>12.34</v>
      </c>
      <c r="F134" t="n">
        <v>9.130000000000001</v>
      </c>
      <c r="G134" t="n">
        <v>39.14</v>
      </c>
      <c r="H134" t="n">
        <v>0.5</v>
      </c>
      <c r="I134" t="n">
        <v>14</v>
      </c>
      <c r="J134" t="n">
        <v>221.99</v>
      </c>
      <c r="K134" t="n">
        <v>56.13</v>
      </c>
      <c r="L134" t="n">
        <v>6.25</v>
      </c>
      <c r="M134" t="n">
        <v>0</v>
      </c>
      <c r="N134" t="n">
        <v>49.61</v>
      </c>
      <c r="O134" t="n">
        <v>27612.53</v>
      </c>
      <c r="P134" t="n">
        <v>100.02</v>
      </c>
      <c r="Q134" t="n">
        <v>1325.91</v>
      </c>
      <c r="R134" t="n">
        <v>43.66</v>
      </c>
      <c r="S134" t="n">
        <v>30.42</v>
      </c>
      <c r="T134" t="n">
        <v>6763.03</v>
      </c>
      <c r="U134" t="n">
        <v>0.7</v>
      </c>
      <c r="V134" t="n">
        <v>0.95</v>
      </c>
      <c r="W134" t="n">
        <v>0.12</v>
      </c>
      <c r="X134" t="n">
        <v>0.41</v>
      </c>
      <c r="Y134" t="n">
        <v>1</v>
      </c>
      <c r="Z134" t="n">
        <v>10</v>
      </c>
    </row>
    <row r="135">
      <c r="A135" t="n">
        <v>0</v>
      </c>
      <c r="B135" t="n">
        <v>150</v>
      </c>
      <c r="C135" t="inlineStr">
        <is>
          <t xml:space="preserve">CONCLUIDO	</t>
        </is>
      </c>
      <c r="D135" t="n">
        <v>3.5526</v>
      </c>
      <c r="E135" t="n">
        <v>28.15</v>
      </c>
      <c r="F135" t="n">
        <v>14.54</v>
      </c>
      <c r="G135" t="n">
        <v>4.57</v>
      </c>
      <c r="H135" t="n">
        <v>0.06</v>
      </c>
      <c r="I135" t="n">
        <v>191</v>
      </c>
      <c r="J135" t="n">
        <v>296.65</v>
      </c>
      <c r="K135" t="n">
        <v>61.82</v>
      </c>
      <c r="L135" t="n">
        <v>1</v>
      </c>
      <c r="M135" t="n">
        <v>189</v>
      </c>
      <c r="N135" t="n">
        <v>83.83</v>
      </c>
      <c r="O135" t="n">
        <v>36821.52</v>
      </c>
      <c r="P135" t="n">
        <v>261.25</v>
      </c>
      <c r="Q135" t="n">
        <v>1326.73</v>
      </c>
      <c r="R135" t="n">
        <v>221.43</v>
      </c>
      <c r="S135" t="n">
        <v>30.42</v>
      </c>
      <c r="T135" t="n">
        <v>94765.64999999999</v>
      </c>
      <c r="U135" t="n">
        <v>0.14</v>
      </c>
      <c r="V135" t="n">
        <v>0.59</v>
      </c>
      <c r="W135" t="n">
        <v>0.39</v>
      </c>
      <c r="X135" t="n">
        <v>5.81</v>
      </c>
      <c r="Y135" t="n">
        <v>1</v>
      </c>
      <c r="Z135" t="n">
        <v>10</v>
      </c>
    </row>
    <row r="136">
      <c r="A136" t="n">
        <v>1</v>
      </c>
      <c r="B136" t="n">
        <v>150</v>
      </c>
      <c r="C136" t="inlineStr">
        <is>
          <t xml:space="preserve">CONCLUIDO	</t>
        </is>
      </c>
      <c r="D136" t="n">
        <v>4.353</v>
      </c>
      <c r="E136" t="n">
        <v>22.97</v>
      </c>
      <c r="F136" t="n">
        <v>12.64</v>
      </c>
      <c r="G136" t="n">
        <v>5.75</v>
      </c>
      <c r="H136" t="n">
        <v>0.07000000000000001</v>
      </c>
      <c r="I136" t="n">
        <v>132</v>
      </c>
      <c r="J136" t="n">
        <v>297.17</v>
      </c>
      <c r="K136" t="n">
        <v>61.82</v>
      </c>
      <c r="L136" t="n">
        <v>1.25</v>
      </c>
      <c r="M136" t="n">
        <v>130</v>
      </c>
      <c r="N136" t="n">
        <v>84.09999999999999</v>
      </c>
      <c r="O136" t="n">
        <v>36885.7</v>
      </c>
      <c r="P136" t="n">
        <v>225.87</v>
      </c>
      <c r="Q136" t="n">
        <v>1326.27</v>
      </c>
      <c r="R136" t="n">
        <v>159.09</v>
      </c>
      <c r="S136" t="n">
        <v>30.42</v>
      </c>
      <c r="T136" t="n">
        <v>63887.9</v>
      </c>
      <c r="U136" t="n">
        <v>0.19</v>
      </c>
      <c r="V136" t="n">
        <v>0.68</v>
      </c>
      <c r="W136" t="n">
        <v>0.29</v>
      </c>
      <c r="X136" t="n">
        <v>3.92</v>
      </c>
      <c r="Y136" t="n">
        <v>1</v>
      </c>
      <c r="Z136" t="n">
        <v>10</v>
      </c>
    </row>
    <row r="137">
      <c r="A137" t="n">
        <v>2</v>
      </c>
      <c r="B137" t="n">
        <v>150</v>
      </c>
      <c r="C137" t="inlineStr">
        <is>
          <t xml:space="preserve">CONCLUIDO	</t>
        </is>
      </c>
      <c r="D137" t="n">
        <v>4.9316</v>
      </c>
      <c r="E137" t="n">
        <v>20.28</v>
      </c>
      <c r="F137" t="n">
        <v>11.67</v>
      </c>
      <c r="G137" t="n">
        <v>6.93</v>
      </c>
      <c r="H137" t="n">
        <v>0.09</v>
      </c>
      <c r="I137" t="n">
        <v>101</v>
      </c>
      <c r="J137" t="n">
        <v>297.7</v>
      </c>
      <c r="K137" t="n">
        <v>61.82</v>
      </c>
      <c r="L137" t="n">
        <v>1.5</v>
      </c>
      <c r="M137" t="n">
        <v>99</v>
      </c>
      <c r="N137" t="n">
        <v>84.37</v>
      </c>
      <c r="O137" t="n">
        <v>36949.99</v>
      </c>
      <c r="P137" t="n">
        <v>207.32</v>
      </c>
      <c r="Q137" t="n">
        <v>1325.98</v>
      </c>
      <c r="R137" t="n">
        <v>127.12</v>
      </c>
      <c r="S137" t="n">
        <v>30.42</v>
      </c>
      <c r="T137" t="n">
        <v>48058.63</v>
      </c>
      <c r="U137" t="n">
        <v>0.24</v>
      </c>
      <c r="V137" t="n">
        <v>0.74</v>
      </c>
      <c r="W137" t="n">
        <v>0.24</v>
      </c>
      <c r="X137" t="n">
        <v>2.95</v>
      </c>
      <c r="Y137" t="n">
        <v>1</v>
      </c>
      <c r="Z137" t="n">
        <v>10</v>
      </c>
    </row>
    <row r="138">
      <c r="A138" t="n">
        <v>3</v>
      </c>
      <c r="B138" t="n">
        <v>150</v>
      </c>
      <c r="C138" t="inlineStr">
        <is>
          <t xml:space="preserve">CONCLUIDO	</t>
        </is>
      </c>
      <c r="D138" t="n">
        <v>5.3658</v>
      </c>
      <c r="E138" t="n">
        <v>18.64</v>
      </c>
      <c r="F138" t="n">
        <v>11.08</v>
      </c>
      <c r="G138" t="n">
        <v>8.109999999999999</v>
      </c>
      <c r="H138" t="n">
        <v>0.1</v>
      </c>
      <c r="I138" t="n">
        <v>82</v>
      </c>
      <c r="J138" t="n">
        <v>298.22</v>
      </c>
      <c r="K138" t="n">
        <v>61.82</v>
      </c>
      <c r="L138" t="n">
        <v>1.75</v>
      </c>
      <c r="M138" t="n">
        <v>80</v>
      </c>
      <c r="N138" t="n">
        <v>84.65000000000001</v>
      </c>
      <c r="O138" t="n">
        <v>37014.39</v>
      </c>
      <c r="P138" t="n">
        <v>195.8</v>
      </c>
      <c r="Q138" t="n">
        <v>1326.21</v>
      </c>
      <c r="R138" t="n">
        <v>107.8</v>
      </c>
      <c r="S138" t="n">
        <v>30.42</v>
      </c>
      <c r="T138" t="n">
        <v>38497.34</v>
      </c>
      <c r="U138" t="n">
        <v>0.28</v>
      </c>
      <c r="V138" t="n">
        <v>0.78</v>
      </c>
      <c r="W138" t="n">
        <v>0.21</v>
      </c>
      <c r="X138" t="n">
        <v>2.36</v>
      </c>
      <c r="Y138" t="n">
        <v>1</v>
      </c>
      <c r="Z138" t="n">
        <v>10</v>
      </c>
    </row>
    <row r="139">
      <c r="A139" t="n">
        <v>4</v>
      </c>
      <c r="B139" t="n">
        <v>150</v>
      </c>
      <c r="C139" t="inlineStr">
        <is>
          <t xml:space="preserve">CONCLUIDO	</t>
        </is>
      </c>
      <c r="D139" t="n">
        <v>5.7035</v>
      </c>
      <c r="E139" t="n">
        <v>17.53</v>
      </c>
      <c r="F139" t="n">
        <v>10.7</v>
      </c>
      <c r="G139" t="n">
        <v>9.31</v>
      </c>
      <c r="H139" t="n">
        <v>0.12</v>
      </c>
      <c r="I139" t="n">
        <v>69</v>
      </c>
      <c r="J139" t="n">
        <v>298.74</v>
      </c>
      <c r="K139" t="n">
        <v>61.82</v>
      </c>
      <c r="L139" t="n">
        <v>2</v>
      </c>
      <c r="M139" t="n">
        <v>67</v>
      </c>
      <c r="N139" t="n">
        <v>84.92</v>
      </c>
      <c r="O139" t="n">
        <v>37078.91</v>
      </c>
      <c r="P139" t="n">
        <v>188.05</v>
      </c>
      <c r="Q139" t="n">
        <v>1326.3</v>
      </c>
      <c r="R139" t="n">
        <v>95.28</v>
      </c>
      <c r="S139" t="n">
        <v>30.42</v>
      </c>
      <c r="T139" t="n">
        <v>32298.88</v>
      </c>
      <c r="U139" t="n">
        <v>0.32</v>
      </c>
      <c r="V139" t="n">
        <v>0.8100000000000001</v>
      </c>
      <c r="W139" t="n">
        <v>0.19</v>
      </c>
      <c r="X139" t="n">
        <v>1.98</v>
      </c>
      <c r="Y139" t="n">
        <v>1</v>
      </c>
      <c r="Z139" t="n">
        <v>10</v>
      </c>
    </row>
    <row r="140">
      <c r="A140" t="n">
        <v>5</v>
      </c>
      <c r="B140" t="n">
        <v>150</v>
      </c>
      <c r="C140" t="inlineStr">
        <is>
          <t xml:space="preserve">CONCLUIDO	</t>
        </is>
      </c>
      <c r="D140" t="n">
        <v>5.9665</v>
      </c>
      <c r="E140" t="n">
        <v>16.76</v>
      </c>
      <c r="F140" t="n">
        <v>10.43</v>
      </c>
      <c r="G140" t="n">
        <v>10.43</v>
      </c>
      <c r="H140" t="n">
        <v>0.13</v>
      </c>
      <c r="I140" t="n">
        <v>60</v>
      </c>
      <c r="J140" t="n">
        <v>299.26</v>
      </c>
      <c r="K140" t="n">
        <v>61.82</v>
      </c>
      <c r="L140" t="n">
        <v>2.25</v>
      </c>
      <c r="M140" t="n">
        <v>58</v>
      </c>
      <c r="N140" t="n">
        <v>85.19</v>
      </c>
      <c r="O140" t="n">
        <v>37143.54</v>
      </c>
      <c r="P140" t="n">
        <v>182.27</v>
      </c>
      <c r="Q140" t="n">
        <v>1325.94</v>
      </c>
      <c r="R140" t="n">
        <v>86.41</v>
      </c>
      <c r="S140" t="n">
        <v>30.42</v>
      </c>
      <c r="T140" t="n">
        <v>27911.5</v>
      </c>
      <c r="U140" t="n">
        <v>0.35</v>
      </c>
      <c r="V140" t="n">
        <v>0.83</v>
      </c>
      <c r="W140" t="n">
        <v>0.18</v>
      </c>
      <c r="X140" t="n">
        <v>1.71</v>
      </c>
      <c r="Y140" t="n">
        <v>1</v>
      </c>
      <c r="Z140" t="n">
        <v>10</v>
      </c>
    </row>
    <row r="141">
      <c r="A141" t="n">
        <v>6</v>
      </c>
      <c r="B141" t="n">
        <v>150</v>
      </c>
      <c r="C141" t="inlineStr">
        <is>
          <t xml:space="preserve">CONCLUIDO	</t>
        </is>
      </c>
      <c r="D141" t="n">
        <v>6.2292</v>
      </c>
      <c r="E141" t="n">
        <v>16.05</v>
      </c>
      <c r="F141" t="n">
        <v>10.17</v>
      </c>
      <c r="G141" t="n">
        <v>11.73</v>
      </c>
      <c r="H141" t="n">
        <v>0.15</v>
      </c>
      <c r="I141" t="n">
        <v>52</v>
      </c>
      <c r="J141" t="n">
        <v>299.79</v>
      </c>
      <c r="K141" t="n">
        <v>61.82</v>
      </c>
      <c r="L141" t="n">
        <v>2.5</v>
      </c>
      <c r="M141" t="n">
        <v>50</v>
      </c>
      <c r="N141" t="n">
        <v>85.47</v>
      </c>
      <c r="O141" t="n">
        <v>37208.42</v>
      </c>
      <c r="P141" t="n">
        <v>176.71</v>
      </c>
      <c r="Q141" t="n">
        <v>1326.05</v>
      </c>
      <c r="R141" t="n">
        <v>77.61</v>
      </c>
      <c r="S141" t="n">
        <v>30.42</v>
      </c>
      <c r="T141" t="n">
        <v>23549.43</v>
      </c>
      <c r="U141" t="n">
        <v>0.39</v>
      </c>
      <c r="V141" t="n">
        <v>0.85</v>
      </c>
      <c r="W141" t="n">
        <v>0.17</v>
      </c>
      <c r="X141" t="n">
        <v>1.45</v>
      </c>
      <c r="Y141" t="n">
        <v>1</v>
      </c>
      <c r="Z141" t="n">
        <v>10</v>
      </c>
    </row>
    <row r="142">
      <c r="A142" t="n">
        <v>7</v>
      </c>
      <c r="B142" t="n">
        <v>150</v>
      </c>
      <c r="C142" t="inlineStr">
        <is>
          <t xml:space="preserve">CONCLUIDO	</t>
        </is>
      </c>
      <c r="D142" t="n">
        <v>6.3892</v>
      </c>
      <c r="E142" t="n">
        <v>15.65</v>
      </c>
      <c r="F142" t="n">
        <v>10.04</v>
      </c>
      <c r="G142" t="n">
        <v>12.82</v>
      </c>
      <c r="H142" t="n">
        <v>0.16</v>
      </c>
      <c r="I142" t="n">
        <v>47</v>
      </c>
      <c r="J142" t="n">
        <v>300.32</v>
      </c>
      <c r="K142" t="n">
        <v>61.82</v>
      </c>
      <c r="L142" t="n">
        <v>2.75</v>
      </c>
      <c r="M142" t="n">
        <v>45</v>
      </c>
      <c r="N142" t="n">
        <v>85.73999999999999</v>
      </c>
      <c r="O142" t="n">
        <v>37273.29</v>
      </c>
      <c r="P142" t="n">
        <v>173.51</v>
      </c>
      <c r="Q142" t="n">
        <v>1325.97</v>
      </c>
      <c r="R142" t="n">
        <v>73.64</v>
      </c>
      <c r="S142" t="n">
        <v>30.42</v>
      </c>
      <c r="T142" t="n">
        <v>21590.9</v>
      </c>
      <c r="U142" t="n">
        <v>0.41</v>
      </c>
      <c r="V142" t="n">
        <v>0.86</v>
      </c>
      <c r="W142" t="n">
        <v>0.16</v>
      </c>
      <c r="X142" t="n">
        <v>1.32</v>
      </c>
      <c r="Y142" t="n">
        <v>1</v>
      </c>
      <c r="Z142" t="n">
        <v>10</v>
      </c>
    </row>
    <row r="143">
      <c r="A143" t="n">
        <v>8</v>
      </c>
      <c r="B143" t="n">
        <v>150</v>
      </c>
      <c r="C143" t="inlineStr">
        <is>
          <t xml:space="preserve">CONCLUIDO	</t>
        </is>
      </c>
      <c r="D143" t="n">
        <v>6.5679</v>
      </c>
      <c r="E143" t="n">
        <v>15.23</v>
      </c>
      <c r="F143" t="n">
        <v>9.890000000000001</v>
      </c>
      <c r="G143" t="n">
        <v>14.14</v>
      </c>
      <c r="H143" t="n">
        <v>0.18</v>
      </c>
      <c r="I143" t="n">
        <v>42</v>
      </c>
      <c r="J143" t="n">
        <v>300.84</v>
      </c>
      <c r="K143" t="n">
        <v>61.82</v>
      </c>
      <c r="L143" t="n">
        <v>3</v>
      </c>
      <c r="M143" t="n">
        <v>40</v>
      </c>
      <c r="N143" t="n">
        <v>86.02</v>
      </c>
      <c r="O143" t="n">
        <v>37338.27</v>
      </c>
      <c r="P143" t="n">
        <v>169.95</v>
      </c>
      <c r="Q143" t="n">
        <v>1325.98</v>
      </c>
      <c r="R143" t="n">
        <v>68.8</v>
      </c>
      <c r="S143" t="n">
        <v>30.42</v>
      </c>
      <c r="T143" t="n">
        <v>19197.28</v>
      </c>
      <c r="U143" t="n">
        <v>0.44</v>
      </c>
      <c r="V143" t="n">
        <v>0.87</v>
      </c>
      <c r="W143" t="n">
        <v>0.15</v>
      </c>
      <c r="X143" t="n">
        <v>1.17</v>
      </c>
      <c r="Y143" t="n">
        <v>1</v>
      </c>
      <c r="Z143" t="n">
        <v>10</v>
      </c>
    </row>
    <row r="144">
      <c r="A144" t="n">
        <v>9</v>
      </c>
      <c r="B144" t="n">
        <v>150</v>
      </c>
      <c r="C144" t="inlineStr">
        <is>
          <t xml:space="preserve">CONCLUIDO	</t>
        </is>
      </c>
      <c r="D144" t="n">
        <v>6.7183</v>
      </c>
      <c r="E144" t="n">
        <v>14.88</v>
      </c>
      <c r="F144" t="n">
        <v>9.779999999999999</v>
      </c>
      <c r="G144" t="n">
        <v>15.44</v>
      </c>
      <c r="H144" t="n">
        <v>0.19</v>
      </c>
      <c r="I144" t="n">
        <v>38</v>
      </c>
      <c r="J144" t="n">
        <v>301.37</v>
      </c>
      <c r="K144" t="n">
        <v>61.82</v>
      </c>
      <c r="L144" t="n">
        <v>3.25</v>
      </c>
      <c r="M144" t="n">
        <v>36</v>
      </c>
      <c r="N144" t="n">
        <v>86.3</v>
      </c>
      <c r="O144" t="n">
        <v>37403.38</v>
      </c>
      <c r="P144" t="n">
        <v>166.98</v>
      </c>
      <c r="Q144" t="n">
        <v>1326.09</v>
      </c>
      <c r="R144" t="n">
        <v>64.79000000000001</v>
      </c>
      <c r="S144" t="n">
        <v>30.42</v>
      </c>
      <c r="T144" t="n">
        <v>17212.33</v>
      </c>
      <c r="U144" t="n">
        <v>0.47</v>
      </c>
      <c r="V144" t="n">
        <v>0.88</v>
      </c>
      <c r="W144" t="n">
        <v>0.15</v>
      </c>
      <c r="X144" t="n">
        <v>1.05</v>
      </c>
      <c r="Y144" t="n">
        <v>1</v>
      </c>
      <c r="Z144" t="n">
        <v>10</v>
      </c>
    </row>
    <row r="145">
      <c r="A145" t="n">
        <v>10</v>
      </c>
      <c r="B145" t="n">
        <v>150</v>
      </c>
      <c r="C145" t="inlineStr">
        <is>
          <t xml:space="preserve">CONCLUIDO	</t>
        </is>
      </c>
      <c r="D145" t="n">
        <v>6.8367</v>
      </c>
      <c r="E145" t="n">
        <v>14.63</v>
      </c>
      <c r="F145" t="n">
        <v>9.69</v>
      </c>
      <c r="G145" t="n">
        <v>16.6</v>
      </c>
      <c r="H145" t="n">
        <v>0.21</v>
      </c>
      <c r="I145" t="n">
        <v>35</v>
      </c>
      <c r="J145" t="n">
        <v>301.9</v>
      </c>
      <c r="K145" t="n">
        <v>61.82</v>
      </c>
      <c r="L145" t="n">
        <v>3.5</v>
      </c>
      <c r="M145" t="n">
        <v>33</v>
      </c>
      <c r="N145" t="n">
        <v>86.58</v>
      </c>
      <c r="O145" t="n">
        <v>37468.6</v>
      </c>
      <c r="P145" t="n">
        <v>164.46</v>
      </c>
      <c r="Q145" t="n">
        <v>1325.94</v>
      </c>
      <c r="R145" t="n">
        <v>61.98</v>
      </c>
      <c r="S145" t="n">
        <v>30.42</v>
      </c>
      <c r="T145" t="n">
        <v>15818.66</v>
      </c>
      <c r="U145" t="n">
        <v>0.49</v>
      </c>
      <c r="V145" t="n">
        <v>0.89</v>
      </c>
      <c r="W145" t="n">
        <v>0.14</v>
      </c>
      <c r="X145" t="n">
        <v>0.96</v>
      </c>
      <c r="Y145" t="n">
        <v>1</v>
      </c>
      <c r="Z145" t="n">
        <v>10</v>
      </c>
    </row>
    <row r="146">
      <c r="A146" t="n">
        <v>11</v>
      </c>
      <c r="B146" t="n">
        <v>150</v>
      </c>
      <c r="C146" t="inlineStr">
        <is>
          <t xml:space="preserve">CONCLUIDO	</t>
        </is>
      </c>
      <c r="D146" t="n">
        <v>6.9616</v>
      </c>
      <c r="E146" t="n">
        <v>14.36</v>
      </c>
      <c r="F146" t="n">
        <v>9.59</v>
      </c>
      <c r="G146" t="n">
        <v>17.98</v>
      </c>
      <c r="H146" t="n">
        <v>0.22</v>
      </c>
      <c r="I146" t="n">
        <v>32</v>
      </c>
      <c r="J146" t="n">
        <v>302.43</v>
      </c>
      <c r="K146" t="n">
        <v>61.82</v>
      </c>
      <c r="L146" t="n">
        <v>3.75</v>
      </c>
      <c r="M146" t="n">
        <v>30</v>
      </c>
      <c r="N146" t="n">
        <v>86.86</v>
      </c>
      <c r="O146" t="n">
        <v>37533.94</v>
      </c>
      <c r="P146" t="n">
        <v>161.86</v>
      </c>
      <c r="Q146" t="n">
        <v>1326.02</v>
      </c>
      <c r="R146" t="n">
        <v>58.8</v>
      </c>
      <c r="S146" t="n">
        <v>30.42</v>
      </c>
      <c r="T146" t="n">
        <v>14246.39</v>
      </c>
      <c r="U146" t="n">
        <v>0.52</v>
      </c>
      <c r="V146" t="n">
        <v>0.9</v>
      </c>
      <c r="W146" t="n">
        <v>0.13</v>
      </c>
      <c r="X146" t="n">
        <v>0.87</v>
      </c>
      <c r="Y146" t="n">
        <v>1</v>
      </c>
      <c r="Z146" t="n">
        <v>10</v>
      </c>
    </row>
    <row r="147">
      <c r="A147" t="n">
        <v>12</v>
      </c>
      <c r="B147" t="n">
        <v>150</v>
      </c>
      <c r="C147" t="inlineStr">
        <is>
          <t xml:space="preserve">CONCLUIDO	</t>
        </is>
      </c>
      <c r="D147" t="n">
        <v>7.0504</v>
      </c>
      <c r="E147" t="n">
        <v>14.18</v>
      </c>
      <c r="F147" t="n">
        <v>9.52</v>
      </c>
      <c r="G147" t="n">
        <v>19.04</v>
      </c>
      <c r="H147" t="n">
        <v>0.24</v>
      </c>
      <c r="I147" t="n">
        <v>30</v>
      </c>
      <c r="J147" t="n">
        <v>302.96</v>
      </c>
      <c r="K147" t="n">
        <v>61.82</v>
      </c>
      <c r="L147" t="n">
        <v>4</v>
      </c>
      <c r="M147" t="n">
        <v>28</v>
      </c>
      <c r="N147" t="n">
        <v>87.14</v>
      </c>
      <c r="O147" t="n">
        <v>37599.4</v>
      </c>
      <c r="P147" t="n">
        <v>159.76</v>
      </c>
      <c r="Q147" t="n">
        <v>1326.08</v>
      </c>
      <c r="R147" t="n">
        <v>56.45</v>
      </c>
      <c r="S147" t="n">
        <v>30.42</v>
      </c>
      <c r="T147" t="n">
        <v>13078.53</v>
      </c>
      <c r="U147" t="n">
        <v>0.54</v>
      </c>
      <c r="V147" t="n">
        <v>0.91</v>
      </c>
      <c r="W147" t="n">
        <v>0.13</v>
      </c>
      <c r="X147" t="n">
        <v>0.8</v>
      </c>
      <c r="Y147" t="n">
        <v>1</v>
      </c>
      <c r="Z147" t="n">
        <v>10</v>
      </c>
    </row>
    <row r="148">
      <c r="A148" t="n">
        <v>13</v>
      </c>
      <c r="B148" t="n">
        <v>150</v>
      </c>
      <c r="C148" t="inlineStr">
        <is>
          <t xml:space="preserve">CONCLUIDO	</t>
        </is>
      </c>
      <c r="D148" t="n">
        <v>7.1953</v>
      </c>
      <c r="E148" t="n">
        <v>13.9</v>
      </c>
      <c r="F148" t="n">
        <v>9.35</v>
      </c>
      <c r="G148" t="n">
        <v>20.03</v>
      </c>
      <c r="H148" t="n">
        <v>0.25</v>
      </c>
      <c r="I148" t="n">
        <v>28</v>
      </c>
      <c r="J148" t="n">
        <v>303.49</v>
      </c>
      <c r="K148" t="n">
        <v>61.82</v>
      </c>
      <c r="L148" t="n">
        <v>4.25</v>
      </c>
      <c r="M148" t="n">
        <v>26</v>
      </c>
      <c r="N148" t="n">
        <v>87.42</v>
      </c>
      <c r="O148" t="n">
        <v>37664.98</v>
      </c>
      <c r="P148" t="n">
        <v>155.45</v>
      </c>
      <c r="Q148" t="n">
        <v>1325.9</v>
      </c>
      <c r="R148" t="n">
        <v>50.54</v>
      </c>
      <c r="S148" t="n">
        <v>30.42</v>
      </c>
      <c r="T148" t="n">
        <v>10134.13</v>
      </c>
      <c r="U148" t="n">
        <v>0.6</v>
      </c>
      <c r="V148" t="n">
        <v>0.93</v>
      </c>
      <c r="W148" t="n">
        <v>0.12</v>
      </c>
      <c r="X148" t="n">
        <v>0.62</v>
      </c>
      <c r="Y148" t="n">
        <v>1</v>
      </c>
      <c r="Z148" t="n">
        <v>10</v>
      </c>
    </row>
    <row r="149">
      <c r="A149" t="n">
        <v>14</v>
      </c>
      <c r="B149" t="n">
        <v>150</v>
      </c>
      <c r="C149" t="inlineStr">
        <is>
          <t xml:space="preserve">CONCLUIDO	</t>
        </is>
      </c>
      <c r="D149" t="n">
        <v>7.2165</v>
      </c>
      <c r="E149" t="n">
        <v>13.86</v>
      </c>
      <c r="F149" t="n">
        <v>9.42</v>
      </c>
      <c r="G149" t="n">
        <v>21.73</v>
      </c>
      <c r="H149" t="n">
        <v>0.26</v>
      </c>
      <c r="I149" t="n">
        <v>26</v>
      </c>
      <c r="J149" t="n">
        <v>304.03</v>
      </c>
      <c r="K149" t="n">
        <v>61.82</v>
      </c>
      <c r="L149" t="n">
        <v>4.5</v>
      </c>
      <c r="M149" t="n">
        <v>24</v>
      </c>
      <c r="N149" t="n">
        <v>87.7</v>
      </c>
      <c r="O149" t="n">
        <v>37730.68</v>
      </c>
      <c r="P149" t="n">
        <v>156.01</v>
      </c>
      <c r="Q149" t="n">
        <v>1325.82</v>
      </c>
      <c r="R149" t="n">
        <v>53.76</v>
      </c>
      <c r="S149" t="n">
        <v>30.42</v>
      </c>
      <c r="T149" t="n">
        <v>11755.96</v>
      </c>
      <c r="U149" t="n">
        <v>0.57</v>
      </c>
      <c r="V149" t="n">
        <v>0.92</v>
      </c>
      <c r="W149" t="n">
        <v>0.11</v>
      </c>
      <c r="X149" t="n">
        <v>0.6899999999999999</v>
      </c>
      <c r="Y149" t="n">
        <v>1</v>
      </c>
      <c r="Z149" t="n">
        <v>10</v>
      </c>
    </row>
    <row r="150">
      <c r="A150" t="n">
        <v>15</v>
      </c>
      <c r="B150" t="n">
        <v>150</v>
      </c>
      <c r="C150" t="inlineStr">
        <is>
          <t xml:space="preserve">CONCLUIDO	</t>
        </is>
      </c>
      <c r="D150" t="n">
        <v>7.2191</v>
      </c>
      <c r="E150" t="n">
        <v>13.85</v>
      </c>
      <c r="F150" t="n">
        <v>9.470000000000001</v>
      </c>
      <c r="G150" t="n">
        <v>22.72</v>
      </c>
      <c r="H150" t="n">
        <v>0.28</v>
      </c>
      <c r="I150" t="n">
        <v>25</v>
      </c>
      <c r="J150" t="n">
        <v>304.56</v>
      </c>
      <c r="K150" t="n">
        <v>61.82</v>
      </c>
      <c r="L150" t="n">
        <v>4.75</v>
      </c>
      <c r="M150" t="n">
        <v>23</v>
      </c>
      <c r="N150" t="n">
        <v>87.98999999999999</v>
      </c>
      <c r="O150" t="n">
        <v>37796.51</v>
      </c>
      <c r="P150" t="n">
        <v>156.34</v>
      </c>
      <c r="Q150" t="n">
        <v>1326.04</v>
      </c>
      <c r="R150" t="n">
        <v>55.23</v>
      </c>
      <c r="S150" t="n">
        <v>30.42</v>
      </c>
      <c r="T150" t="n">
        <v>12496.6</v>
      </c>
      <c r="U150" t="n">
        <v>0.55</v>
      </c>
      <c r="V150" t="n">
        <v>0.91</v>
      </c>
      <c r="W150" t="n">
        <v>0.12</v>
      </c>
      <c r="X150" t="n">
        <v>0.74</v>
      </c>
      <c r="Y150" t="n">
        <v>1</v>
      </c>
      <c r="Z150" t="n">
        <v>10</v>
      </c>
    </row>
    <row r="151">
      <c r="A151" t="n">
        <v>16</v>
      </c>
      <c r="B151" t="n">
        <v>150</v>
      </c>
      <c r="C151" t="inlineStr">
        <is>
          <t xml:space="preserve">CONCLUIDO	</t>
        </is>
      </c>
      <c r="D151" t="n">
        <v>7.3257</v>
      </c>
      <c r="E151" t="n">
        <v>13.65</v>
      </c>
      <c r="F151" t="n">
        <v>9.380000000000001</v>
      </c>
      <c r="G151" t="n">
        <v>24.46</v>
      </c>
      <c r="H151" t="n">
        <v>0.29</v>
      </c>
      <c r="I151" t="n">
        <v>23</v>
      </c>
      <c r="J151" t="n">
        <v>305.09</v>
      </c>
      <c r="K151" t="n">
        <v>61.82</v>
      </c>
      <c r="L151" t="n">
        <v>5</v>
      </c>
      <c r="M151" t="n">
        <v>21</v>
      </c>
      <c r="N151" t="n">
        <v>88.27</v>
      </c>
      <c r="O151" t="n">
        <v>37862.45</v>
      </c>
      <c r="P151" t="n">
        <v>153.47</v>
      </c>
      <c r="Q151" t="n">
        <v>1325.91</v>
      </c>
      <c r="R151" t="n">
        <v>51.98</v>
      </c>
      <c r="S151" t="n">
        <v>30.42</v>
      </c>
      <c r="T151" t="n">
        <v>10880.19</v>
      </c>
      <c r="U151" t="n">
        <v>0.59</v>
      </c>
      <c r="V151" t="n">
        <v>0.92</v>
      </c>
      <c r="W151" t="n">
        <v>0.12</v>
      </c>
      <c r="X151" t="n">
        <v>0.65</v>
      </c>
      <c r="Y151" t="n">
        <v>1</v>
      </c>
      <c r="Z151" t="n">
        <v>10</v>
      </c>
    </row>
    <row r="152">
      <c r="A152" t="n">
        <v>17</v>
      </c>
      <c r="B152" t="n">
        <v>150</v>
      </c>
      <c r="C152" t="inlineStr">
        <is>
          <t xml:space="preserve">CONCLUIDO	</t>
        </is>
      </c>
      <c r="D152" t="n">
        <v>7.3813</v>
      </c>
      <c r="E152" t="n">
        <v>13.55</v>
      </c>
      <c r="F152" t="n">
        <v>9.33</v>
      </c>
      <c r="G152" t="n">
        <v>25.44</v>
      </c>
      <c r="H152" t="n">
        <v>0.31</v>
      </c>
      <c r="I152" t="n">
        <v>22</v>
      </c>
      <c r="J152" t="n">
        <v>305.63</v>
      </c>
      <c r="K152" t="n">
        <v>61.82</v>
      </c>
      <c r="L152" t="n">
        <v>5.25</v>
      </c>
      <c r="M152" t="n">
        <v>20</v>
      </c>
      <c r="N152" t="n">
        <v>88.56</v>
      </c>
      <c r="O152" t="n">
        <v>37928.52</v>
      </c>
      <c r="P152" t="n">
        <v>151.85</v>
      </c>
      <c r="Q152" t="n">
        <v>1325.82</v>
      </c>
      <c r="R152" t="n">
        <v>50.57</v>
      </c>
      <c r="S152" t="n">
        <v>30.42</v>
      </c>
      <c r="T152" t="n">
        <v>10182.19</v>
      </c>
      <c r="U152" t="n">
        <v>0.6</v>
      </c>
      <c r="V152" t="n">
        <v>0.93</v>
      </c>
      <c r="W152" t="n">
        <v>0.11</v>
      </c>
      <c r="X152" t="n">
        <v>0.61</v>
      </c>
      <c r="Y152" t="n">
        <v>1</v>
      </c>
      <c r="Z152" t="n">
        <v>10</v>
      </c>
    </row>
    <row r="153">
      <c r="A153" t="n">
        <v>18</v>
      </c>
      <c r="B153" t="n">
        <v>150</v>
      </c>
      <c r="C153" t="inlineStr">
        <is>
          <t xml:space="preserve">CONCLUIDO	</t>
        </is>
      </c>
      <c r="D153" t="n">
        <v>7.4267</v>
      </c>
      <c r="E153" t="n">
        <v>13.46</v>
      </c>
      <c r="F153" t="n">
        <v>9.300000000000001</v>
      </c>
      <c r="G153" t="n">
        <v>26.57</v>
      </c>
      <c r="H153" t="n">
        <v>0.32</v>
      </c>
      <c r="I153" t="n">
        <v>21</v>
      </c>
      <c r="J153" t="n">
        <v>306.17</v>
      </c>
      <c r="K153" t="n">
        <v>61.82</v>
      </c>
      <c r="L153" t="n">
        <v>5.5</v>
      </c>
      <c r="M153" t="n">
        <v>19</v>
      </c>
      <c r="N153" t="n">
        <v>88.84</v>
      </c>
      <c r="O153" t="n">
        <v>37994.72</v>
      </c>
      <c r="P153" t="n">
        <v>150.28</v>
      </c>
      <c r="Q153" t="n">
        <v>1325.89</v>
      </c>
      <c r="R153" t="n">
        <v>49.53</v>
      </c>
      <c r="S153" t="n">
        <v>30.42</v>
      </c>
      <c r="T153" t="n">
        <v>9665.57</v>
      </c>
      <c r="U153" t="n">
        <v>0.61</v>
      </c>
      <c r="V153" t="n">
        <v>0.93</v>
      </c>
      <c r="W153" t="n">
        <v>0.11</v>
      </c>
      <c r="X153" t="n">
        <v>0.58</v>
      </c>
      <c r="Y153" t="n">
        <v>1</v>
      </c>
      <c r="Z153" t="n">
        <v>10</v>
      </c>
    </row>
    <row r="154">
      <c r="A154" t="n">
        <v>19</v>
      </c>
      <c r="B154" t="n">
        <v>150</v>
      </c>
      <c r="C154" t="inlineStr">
        <is>
          <t xml:space="preserve">CONCLUIDO	</t>
        </is>
      </c>
      <c r="D154" t="n">
        <v>7.4751</v>
      </c>
      <c r="E154" t="n">
        <v>13.38</v>
      </c>
      <c r="F154" t="n">
        <v>9.27</v>
      </c>
      <c r="G154" t="n">
        <v>27.81</v>
      </c>
      <c r="H154" t="n">
        <v>0.33</v>
      </c>
      <c r="I154" t="n">
        <v>20</v>
      </c>
      <c r="J154" t="n">
        <v>306.7</v>
      </c>
      <c r="K154" t="n">
        <v>61.82</v>
      </c>
      <c r="L154" t="n">
        <v>5.75</v>
      </c>
      <c r="M154" t="n">
        <v>18</v>
      </c>
      <c r="N154" t="n">
        <v>89.13</v>
      </c>
      <c r="O154" t="n">
        <v>38061.04</v>
      </c>
      <c r="P154" t="n">
        <v>148.81</v>
      </c>
      <c r="Q154" t="n">
        <v>1325.89</v>
      </c>
      <c r="R154" t="n">
        <v>48.6</v>
      </c>
      <c r="S154" t="n">
        <v>30.42</v>
      </c>
      <c r="T154" t="n">
        <v>9204.629999999999</v>
      </c>
      <c r="U154" t="n">
        <v>0.63</v>
      </c>
      <c r="V154" t="n">
        <v>0.93</v>
      </c>
      <c r="W154" t="n">
        <v>0.11</v>
      </c>
      <c r="X154" t="n">
        <v>0.55</v>
      </c>
      <c r="Y154" t="n">
        <v>1</v>
      </c>
      <c r="Z154" t="n">
        <v>10</v>
      </c>
    </row>
    <row r="155">
      <c r="A155" t="n">
        <v>20</v>
      </c>
      <c r="B155" t="n">
        <v>150</v>
      </c>
      <c r="C155" t="inlineStr">
        <is>
          <t xml:space="preserve">CONCLUIDO	</t>
        </is>
      </c>
      <c r="D155" t="n">
        <v>7.5257</v>
      </c>
      <c r="E155" t="n">
        <v>13.29</v>
      </c>
      <c r="F155" t="n">
        <v>9.23</v>
      </c>
      <c r="G155" t="n">
        <v>29.16</v>
      </c>
      <c r="H155" t="n">
        <v>0.35</v>
      </c>
      <c r="I155" t="n">
        <v>19</v>
      </c>
      <c r="J155" t="n">
        <v>307.24</v>
      </c>
      <c r="K155" t="n">
        <v>61.82</v>
      </c>
      <c r="L155" t="n">
        <v>6</v>
      </c>
      <c r="M155" t="n">
        <v>17</v>
      </c>
      <c r="N155" t="n">
        <v>89.42</v>
      </c>
      <c r="O155" t="n">
        <v>38127.48</v>
      </c>
      <c r="P155" t="n">
        <v>147.49</v>
      </c>
      <c r="Q155" t="n">
        <v>1325.85</v>
      </c>
      <c r="R155" t="n">
        <v>47.44</v>
      </c>
      <c r="S155" t="n">
        <v>30.42</v>
      </c>
      <c r="T155" t="n">
        <v>8627.790000000001</v>
      </c>
      <c r="U155" t="n">
        <v>0.64</v>
      </c>
      <c r="V155" t="n">
        <v>0.9399999999999999</v>
      </c>
      <c r="W155" t="n">
        <v>0.11</v>
      </c>
      <c r="X155" t="n">
        <v>0.51</v>
      </c>
      <c r="Y155" t="n">
        <v>1</v>
      </c>
      <c r="Z155" t="n">
        <v>10</v>
      </c>
    </row>
    <row r="156">
      <c r="A156" t="n">
        <v>21</v>
      </c>
      <c r="B156" t="n">
        <v>150</v>
      </c>
      <c r="C156" t="inlineStr">
        <is>
          <t xml:space="preserve">CONCLUIDO	</t>
        </is>
      </c>
      <c r="D156" t="n">
        <v>7.5775</v>
      </c>
      <c r="E156" t="n">
        <v>13.2</v>
      </c>
      <c r="F156" t="n">
        <v>9.199999999999999</v>
      </c>
      <c r="G156" t="n">
        <v>30.67</v>
      </c>
      <c r="H156" t="n">
        <v>0.36</v>
      </c>
      <c r="I156" t="n">
        <v>18</v>
      </c>
      <c r="J156" t="n">
        <v>307.78</v>
      </c>
      <c r="K156" t="n">
        <v>61.82</v>
      </c>
      <c r="L156" t="n">
        <v>6.25</v>
      </c>
      <c r="M156" t="n">
        <v>16</v>
      </c>
      <c r="N156" t="n">
        <v>89.70999999999999</v>
      </c>
      <c r="O156" t="n">
        <v>38194.05</v>
      </c>
      <c r="P156" t="n">
        <v>145.75</v>
      </c>
      <c r="Q156" t="n">
        <v>1325.9</v>
      </c>
      <c r="R156" t="n">
        <v>46.22</v>
      </c>
      <c r="S156" t="n">
        <v>30.42</v>
      </c>
      <c r="T156" t="n">
        <v>8024.06</v>
      </c>
      <c r="U156" t="n">
        <v>0.66</v>
      </c>
      <c r="V156" t="n">
        <v>0.9399999999999999</v>
      </c>
      <c r="W156" t="n">
        <v>0.11</v>
      </c>
      <c r="X156" t="n">
        <v>0.48</v>
      </c>
      <c r="Y156" t="n">
        <v>1</v>
      </c>
      <c r="Z156" t="n">
        <v>10</v>
      </c>
    </row>
    <row r="157">
      <c r="A157" t="n">
        <v>22</v>
      </c>
      <c r="B157" t="n">
        <v>150</v>
      </c>
      <c r="C157" t="inlineStr">
        <is>
          <t xml:space="preserve">CONCLUIDO	</t>
        </is>
      </c>
      <c r="D157" t="n">
        <v>7.6232</v>
      </c>
      <c r="E157" t="n">
        <v>13.12</v>
      </c>
      <c r="F157" t="n">
        <v>9.18</v>
      </c>
      <c r="G157" t="n">
        <v>32.39</v>
      </c>
      <c r="H157" t="n">
        <v>0.38</v>
      </c>
      <c r="I157" t="n">
        <v>17</v>
      </c>
      <c r="J157" t="n">
        <v>308.32</v>
      </c>
      <c r="K157" t="n">
        <v>61.82</v>
      </c>
      <c r="L157" t="n">
        <v>6.5</v>
      </c>
      <c r="M157" t="n">
        <v>15</v>
      </c>
      <c r="N157" t="n">
        <v>90</v>
      </c>
      <c r="O157" t="n">
        <v>38260.74</v>
      </c>
      <c r="P157" t="n">
        <v>144.19</v>
      </c>
      <c r="Q157" t="n">
        <v>1325.97</v>
      </c>
      <c r="R157" t="n">
        <v>45.45</v>
      </c>
      <c r="S157" t="n">
        <v>30.42</v>
      </c>
      <c r="T157" t="n">
        <v>7647.14</v>
      </c>
      <c r="U157" t="n">
        <v>0.67</v>
      </c>
      <c r="V157" t="n">
        <v>0.9399999999999999</v>
      </c>
      <c r="W157" t="n">
        <v>0.11</v>
      </c>
      <c r="X157" t="n">
        <v>0.46</v>
      </c>
      <c r="Y157" t="n">
        <v>1</v>
      </c>
      <c r="Z157" t="n">
        <v>10</v>
      </c>
    </row>
    <row r="158">
      <c r="A158" t="n">
        <v>23</v>
      </c>
      <c r="B158" t="n">
        <v>150</v>
      </c>
      <c r="C158" t="inlineStr">
        <is>
          <t xml:space="preserve">CONCLUIDO	</t>
        </is>
      </c>
      <c r="D158" t="n">
        <v>7.627</v>
      </c>
      <c r="E158" t="n">
        <v>13.11</v>
      </c>
      <c r="F158" t="n">
        <v>9.17</v>
      </c>
      <c r="G158" t="n">
        <v>32.36</v>
      </c>
      <c r="H158" t="n">
        <v>0.39</v>
      </c>
      <c r="I158" t="n">
        <v>17</v>
      </c>
      <c r="J158" t="n">
        <v>308.86</v>
      </c>
      <c r="K158" t="n">
        <v>61.82</v>
      </c>
      <c r="L158" t="n">
        <v>6.75</v>
      </c>
      <c r="M158" t="n">
        <v>15</v>
      </c>
      <c r="N158" t="n">
        <v>90.29000000000001</v>
      </c>
      <c r="O158" t="n">
        <v>38327.57</v>
      </c>
      <c r="P158" t="n">
        <v>142.64</v>
      </c>
      <c r="Q158" t="n">
        <v>1325.89</v>
      </c>
      <c r="R158" t="n">
        <v>45.32</v>
      </c>
      <c r="S158" t="n">
        <v>30.42</v>
      </c>
      <c r="T158" t="n">
        <v>7578.32</v>
      </c>
      <c r="U158" t="n">
        <v>0.67</v>
      </c>
      <c r="V158" t="n">
        <v>0.9399999999999999</v>
      </c>
      <c r="W158" t="n">
        <v>0.11</v>
      </c>
      <c r="X158" t="n">
        <v>0.45</v>
      </c>
      <c r="Y158" t="n">
        <v>1</v>
      </c>
      <c r="Z158" t="n">
        <v>10</v>
      </c>
    </row>
    <row r="159">
      <c r="A159" t="n">
        <v>24</v>
      </c>
      <c r="B159" t="n">
        <v>150</v>
      </c>
      <c r="C159" t="inlineStr">
        <is>
          <t xml:space="preserve">CONCLUIDO	</t>
        </is>
      </c>
      <c r="D159" t="n">
        <v>7.6699</v>
      </c>
      <c r="E159" t="n">
        <v>13.04</v>
      </c>
      <c r="F159" t="n">
        <v>9.15</v>
      </c>
      <c r="G159" t="n">
        <v>34.32</v>
      </c>
      <c r="H159" t="n">
        <v>0.4</v>
      </c>
      <c r="I159" t="n">
        <v>16</v>
      </c>
      <c r="J159" t="n">
        <v>309.41</v>
      </c>
      <c r="K159" t="n">
        <v>61.82</v>
      </c>
      <c r="L159" t="n">
        <v>7</v>
      </c>
      <c r="M159" t="n">
        <v>14</v>
      </c>
      <c r="N159" t="n">
        <v>90.59</v>
      </c>
      <c r="O159" t="n">
        <v>38394.52</v>
      </c>
      <c r="P159" t="n">
        <v>141.96</v>
      </c>
      <c r="Q159" t="n">
        <v>1325.94</v>
      </c>
      <c r="R159" t="n">
        <v>44.65</v>
      </c>
      <c r="S159" t="n">
        <v>30.42</v>
      </c>
      <c r="T159" t="n">
        <v>7247.61</v>
      </c>
      <c r="U159" t="n">
        <v>0.68</v>
      </c>
      <c r="V159" t="n">
        <v>0.9399999999999999</v>
      </c>
      <c r="W159" t="n">
        <v>0.11</v>
      </c>
      <c r="X159" t="n">
        <v>0.43</v>
      </c>
      <c r="Y159" t="n">
        <v>1</v>
      </c>
      <c r="Z159" t="n">
        <v>10</v>
      </c>
    </row>
    <row r="160">
      <c r="A160" t="n">
        <v>25</v>
      </c>
      <c r="B160" t="n">
        <v>150</v>
      </c>
      <c r="C160" t="inlineStr">
        <is>
          <t xml:space="preserve">CONCLUIDO	</t>
        </is>
      </c>
      <c r="D160" t="n">
        <v>7.728</v>
      </c>
      <c r="E160" t="n">
        <v>12.94</v>
      </c>
      <c r="F160" t="n">
        <v>9.109999999999999</v>
      </c>
      <c r="G160" t="n">
        <v>36.44</v>
      </c>
      <c r="H160" t="n">
        <v>0.42</v>
      </c>
      <c r="I160" t="n">
        <v>15</v>
      </c>
      <c r="J160" t="n">
        <v>309.95</v>
      </c>
      <c r="K160" t="n">
        <v>61.82</v>
      </c>
      <c r="L160" t="n">
        <v>7.25</v>
      </c>
      <c r="M160" t="n">
        <v>13</v>
      </c>
      <c r="N160" t="n">
        <v>90.88</v>
      </c>
      <c r="O160" t="n">
        <v>38461.6</v>
      </c>
      <c r="P160" t="n">
        <v>139.98</v>
      </c>
      <c r="Q160" t="n">
        <v>1325.85</v>
      </c>
      <c r="R160" t="n">
        <v>43.22</v>
      </c>
      <c r="S160" t="n">
        <v>30.42</v>
      </c>
      <c r="T160" t="n">
        <v>6540.31</v>
      </c>
      <c r="U160" t="n">
        <v>0.7</v>
      </c>
      <c r="V160" t="n">
        <v>0.95</v>
      </c>
      <c r="W160" t="n">
        <v>0.11</v>
      </c>
      <c r="X160" t="n">
        <v>0.39</v>
      </c>
      <c r="Y160" t="n">
        <v>1</v>
      </c>
      <c r="Z160" t="n">
        <v>10</v>
      </c>
    </row>
    <row r="161">
      <c r="A161" t="n">
        <v>26</v>
      </c>
      <c r="B161" t="n">
        <v>150</v>
      </c>
      <c r="C161" t="inlineStr">
        <is>
          <t xml:space="preserve">CONCLUIDO	</t>
        </is>
      </c>
      <c r="D161" t="n">
        <v>7.7484</v>
      </c>
      <c r="E161" t="n">
        <v>12.91</v>
      </c>
      <c r="F161" t="n">
        <v>9.08</v>
      </c>
      <c r="G161" t="n">
        <v>36.3</v>
      </c>
      <c r="H161" t="n">
        <v>0.43</v>
      </c>
      <c r="I161" t="n">
        <v>15</v>
      </c>
      <c r="J161" t="n">
        <v>310.5</v>
      </c>
      <c r="K161" t="n">
        <v>61.82</v>
      </c>
      <c r="L161" t="n">
        <v>7.5</v>
      </c>
      <c r="M161" t="n">
        <v>13</v>
      </c>
      <c r="N161" t="n">
        <v>91.18000000000001</v>
      </c>
      <c r="O161" t="n">
        <v>38528.81</v>
      </c>
      <c r="P161" t="n">
        <v>137.25</v>
      </c>
      <c r="Q161" t="n">
        <v>1325.89</v>
      </c>
      <c r="R161" t="n">
        <v>41.92</v>
      </c>
      <c r="S161" t="n">
        <v>30.42</v>
      </c>
      <c r="T161" t="n">
        <v>5889.48</v>
      </c>
      <c r="U161" t="n">
        <v>0.73</v>
      </c>
      <c r="V161" t="n">
        <v>0.95</v>
      </c>
      <c r="W161" t="n">
        <v>0.11</v>
      </c>
      <c r="X161" t="n">
        <v>0.35</v>
      </c>
      <c r="Y161" t="n">
        <v>1</v>
      </c>
      <c r="Z161" t="n">
        <v>10</v>
      </c>
    </row>
    <row r="162">
      <c r="A162" t="n">
        <v>27</v>
      </c>
      <c r="B162" t="n">
        <v>150</v>
      </c>
      <c r="C162" t="inlineStr">
        <is>
          <t xml:space="preserve">CONCLUIDO	</t>
        </is>
      </c>
      <c r="D162" t="n">
        <v>7.8171</v>
      </c>
      <c r="E162" t="n">
        <v>12.79</v>
      </c>
      <c r="F162" t="n">
        <v>9.02</v>
      </c>
      <c r="G162" t="n">
        <v>38.65</v>
      </c>
      <c r="H162" t="n">
        <v>0.44</v>
      </c>
      <c r="I162" t="n">
        <v>14</v>
      </c>
      <c r="J162" t="n">
        <v>311.04</v>
      </c>
      <c r="K162" t="n">
        <v>61.82</v>
      </c>
      <c r="L162" t="n">
        <v>7.75</v>
      </c>
      <c r="M162" t="n">
        <v>12</v>
      </c>
      <c r="N162" t="n">
        <v>91.47</v>
      </c>
      <c r="O162" t="n">
        <v>38596.15</v>
      </c>
      <c r="P162" t="n">
        <v>136.17</v>
      </c>
      <c r="Q162" t="n">
        <v>1325.87</v>
      </c>
      <c r="R162" t="n">
        <v>40.3</v>
      </c>
      <c r="S162" t="n">
        <v>30.42</v>
      </c>
      <c r="T162" t="n">
        <v>5084.69</v>
      </c>
      <c r="U162" t="n">
        <v>0.75</v>
      </c>
      <c r="V162" t="n">
        <v>0.96</v>
      </c>
      <c r="W162" t="n">
        <v>0.1</v>
      </c>
      <c r="X162" t="n">
        <v>0.3</v>
      </c>
      <c r="Y162" t="n">
        <v>1</v>
      </c>
      <c r="Z162" t="n">
        <v>10</v>
      </c>
    </row>
    <row r="163">
      <c r="A163" t="n">
        <v>28</v>
      </c>
      <c r="B163" t="n">
        <v>150</v>
      </c>
      <c r="C163" t="inlineStr">
        <is>
          <t xml:space="preserve">CONCLUIDO	</t>
        </is>
      </c>
      <c r="D163" t="n">
        <v>7.7213</v>
      </c>
      <c r="E163" t="n">
        <v>12.95</v>
      </c>
      <c r="F163" t="n">
        <v>9.18</v>
      </c>
      <c r="G163" t="n">
        <v>39.33</v>
      </c>
      <c r="H163" t="n">
        <v>0.46</v>
      </c>
      <c r="I163" t="n">
        <v>14</v>
      </c>
      <c r="J163" t="n">
        <v>311.59</v>
      </c>
      <c r="K163" t="n">
        <v>61.82</v>
      </c>
      <c r="L163" t="n">
        <v>8</v>
      </c>
      <c r="M163" t="n">
        <v>12</v>
      </c>
      <c r="N163" t="n">
        <v>91.77</v>
      </c>
      <c r="O163" t="n">
        <v>38663.62</v>
      </c>
      <c r="P163" t="n">
        <v>137.94</v>
      </c>
      <c r="Q163" t="n">
        <v>1325.79</v>
      </c>
      <c r="R163" t="n">
        <v>45.87</v>
      </c>
      <c r="S163" t="n">
        <v>30.42</v>
      </c>
      <c r="T163" t="n">
        <v>7869.6</v>
      </c>
      <c r="U163" t="n">
        <v>0.66</v>
      </c>
      <c r="V163" t="n">
        <v>0.9399999999999999</v>
      </c>
      <c r="W163" t="n">
        <v>0.1</v>
      </c>
      <c r="X163" t="n">
        <v>0.46</v>
      </c>
      <c r="Y163" t="n">
        <v>1</v>
      </c>
      <c r="Z163" t="n">
        <v>10</v>
      </c>
    </row>
    <row r="164">
      <c r="A164" t="n">
        <v>29</v>
      </c>
      <c r="B164" t="n">
        <v>150</v>
      </c>
      <c r="C164" t="inlineStr">
        <is>
          <t xml:space="preserve">CONCLUIDO	</t>
        </is>
      </c>
      <c r="D164" t="n">
        <v>7.8098</v>
      </c>
      <c r="E164" t="n">
        <v>12.8</v>
      </c>
      <c r="F164" t="n">
        <v>9.09</v>
      </c>
      <c r="G164" t="n">
        <v>41.93</v>
      </c>
      <c r="H164" t="n">
        <v>0.47</v>
      </c>
      <c r="I164" t="n">
        <v>13</v>
      </c>
      <c r="J164" t="n">
        <v>312.14</v>
      </c>
      <c r="K164" t="n">
        <v>61.82</v>
      </c>
      <c r="L164" t="n">
        <v>8.25</v>
      </c>
      <c r="M164" t="n">
        <v>11</v>
      </c>
      <c r="N164" t="n">
        <v>92.06999999999999</v>
      </c>
      <c r="O164" t="n">
        <v>38731.35</v>
      </c>
      <c r="P164" t="n">
        <v>135.55</v>
      </c>
      <c r="Q164" t="n">
        <v>1325.86</v>
      </c>
      <c r="R164" t="n">
        <v>42.69</v>
      </c>
      <c r="S164" t="n">
        <v>30.42</v>
      </c>
      <c r="T164" t="n">
        <v>6286.7</v>
      </c>
      <c r="U164" t="n">
        <v>0.71</v>
      </c>
      <c r="V164" t="n">
        <v>0.95</v>
      </c>
      <c r="W164" t="n">
        <v>0.1</v>
      </c>
      <c r="X164" t="n">
        <v>0.36</v>
      </c>
      <c r="Y164" t="n">
        <v>1</v>
      </c>
      <c r="Z164" t="n">
        <v>10</v>
      </c>
    </row>
    <row r="165">
      <c r="A165" t="n">
        <v>30</v>
      </c>
      <c r="B165" t="n">
        <v>150</v>
      </c>
      <c r="C165" t="inlineStr">
        <is>
          <t xml:space="preserve">CONCLUIDO	</t>
        </is>
      </c>
      <c r="D165" t="n">
        <v>7.8133</v>
      </c>
      <c r="E165" t="n">
        <v>12.8</v>
      </c>
      <c r="F165" t="n">
        <v>9.08</v>
      </c>
      <c r="G165" t="n">
        <v>41.9</v>
      </c>
      <c r="H165" t="n">
        <v>0.48</v>
      </c>
      <c r="I165" t="n">
        <v>13</v>
      </c>
      <c r="J165" t="n">
        <v>312.69</v>
      </c>
      <c r="K165" t="n">
        <v>61.82</v>
      </c>
      <c r="L165" t="n">
        <v>8.5</v>
      </c>
      <c r="M165" t="n">
        <v>11</v>
      </c>
      <c r="N165" t="n">
        <v>92.37</v>
      </c>
      <c r="O165" t="n">
        <v>38799.09</v>
      </c>
      <c r="P165" t="n">
        <v>134.48</v>
      </c>
      <c r="Q165" t="n">
        <v>1325.79</v>
      </c>
      <c r="R165" t="n">
        <v>42.43</v>
      </c>
      <c r="S165" t="n">
        <v>30.42</v>
      </c>
      <c r="T165" t="n">
        <v>6156.35</v>
      </c>
      <c r="U165" t="n">
        <v>0.72</v>
      </c>
      <c r="V165" t="n">
        <v>0.95</v>
      </c>
      <c r="W165" t="n">
        <v>0.1</v>
      </c>
      <c r="X165" t="n">
        <v>0.36</v>
      </c>
      <c r="Y165" t="n">
        <v>1</v>
      </c>
      <c r="Z165" t="n">
        <v>10</v>
      </c>
    </row>
    <row r="166">
      <c r="A166" t="n">
        <v>31</v>
      </c>
      <c r="B166" t="n">
        <v>150</v>
      </c>
      <c r="C166" t="inlineStr">
        <is>
          <t xml:space="preserve">CONCLUIDO	</t>
        </is>
      </c>
      <c r="D166" t="n">
        <v>7.8764</v>
      </c>
      <c r="E166" t="n">
        <v>12.7</v>
      </c>
      <c r="F166" t="n">
        <v>9.029999999999999</v>
      </c>
      <c r="G166" t="n">
        <v>45.16</v>
      </c>
      <c r="H166" t="n">
        <v>0.5</v>
      </c>
      <c r="I166" t="n">
        <v>12</v>
      </c>
      <c r="J166" t="n">
        <v>313.24</v>
      </c>
      <c r="K166" t="n">
        <v>61.82</v>
      </c>
      <c r="L166" t="n">
        <v>8.75</v>
      </c>
      <c r="M166" t="n">
        <v>10</v>
      </c>
      <c r="N166" t="n">
        <v>92.67</v>
      </c>
      <c r="O166" t="n">
        <v>38866.96</v>
      </c>
      <c r="P166" t="n">
        <v>131.53</v>
      </c>
      <c r="Q166" t="n">
        <v>1325.91</v>
      </c>
      <c r="R166" t="n">
        <v>40.85</v>
      </c>
      <c r="S166" t="n">
        <v>30.42</v>
      </c>
      <c r="T166" t="n">
        <v>5371.57</v>
      </c>
      <c r="U166" t="n">
        <v>0.74</v>
      </c>
      <c r="V166" t="n">
        <v>0.96</v>
      </c>
      <c r="W166" t="n">
        <v>0.1</v>
      </c>
      <c r="X166" t="n">
        <v>0.31</v>
      </c>
      <c r="Y166" t="n">
        <v>1</v>
      </c>
      <c r="Z166" t="n">
        <v>10</v>
      </c>
    </row>
    <row r="167">
      <c r="A167" t="n">
        <v>32</v>
      </c>
      <c r="B167" t="n">
        <v>150</v>
      </c>
      <c r="C167" t="inlineStr">
        <is>
          <t xml:space="preserve">CONCLUIDO	</t>
        </is>
      </c>
      <c r="D167" t="n">
        <v>7.8721</v>
      </c>
      <c r="E167" t="n">
        <v>12.7</v>
      </c>
      <c r="F167" t="n">
        <v>9.039999999999999</v>
      </c>
      <c r="G167" t="n">
        <v>45.2</v>
      </c>
      <c r="H167" t="n">
        <v>0.51</v>
      </c>
      <c r="I167" t="n">
        <v>12</v>
      </c>
      <c r="J167" t="n">
        <v>313.79</v>
      </c>
      <c r="K167" t="n">
        <v>61.82</v>
      </c>
      <c r="L167" t="n">
        <v>9</v>
      </c>
      <c r="M167" t="n">
        <v>10</v>
      </c>
      <c r="N167" t="n">
        <v>92.97</v>
      </c>
      <c r="O167" t="n">
        <v>38934.97</v>
      </c>
      <c r="P167" t="n">
        <v>131.03</v>
      </c>
      <c r="Q167" t="n">
        <v>1325.79</v>
      </c>
      <c r="R167" t="n">
        <v>41</v>
      </c>
      <c r="S167" t="n">
        <v>30.42</v>
      </c>
      <c r="T167" t="n">
        <v>5445.64</v>
      </c>
      <c r="U167" t="n">
        <v>0.74</v>
      </c>
      <c r="V167" t="n">
        <v>0.96</v>
      </c>
      <c r="W167" t="n">
        <v>0.1</v>
      </c>
      <c r="X167" t="n">
        <v>0.32</v>
      </c>
      <c r="Y167" t="n">
        <v>1</v>
      </c>
      <c r="Z167" t="n">
        <v>10</v>
      </c>
    </row>
    <row r="168">
      <c r="A168" t="n">
        <v>33</v>
      </c>
      <c r="B168" t="n">
        <v>150</v>
      </c>
      <c r="C168" t="inlineStr">
        <is>
          <t xml:space="preserve">CONCLUIDO	</t>
        </is>
      </c>
      <c r="D168" t="n">
        <v>7.9342</v>
      </c>
      <c r="E168" t="n">
        <v>12.6</v>
      </c>
      <c r="F168" t="n">
        <v>9</v>
      </c>
      <c r="G168" t="n">
        <v>49.07</v>
      </c>
      <c r="H168" t="n">
        <v>0.52</v>
      </c>
      <c r="I168" t="n">
        <v>11</v>
      </c>
      <c r="J168" t="n">
        <v>314.34</v>
      </c>
      <c r="K168" t="n">
        <v>61.82</v>
      </c>
      <c r="L168" t="n">
        <v>9.25</v>
      </c>
      <c r="M168" t="n">
        <v>9</v>
      </c>
      <c r="N168" t="n">
        <v>93.27</v>
      </c>
      <c r="O168" t="n">
        <v>39003.11</v>
      </c>
      <c r="P168" t="n">
        <v>128.3</v>
      </c>
      <c r="Q168" t="n">
        <v>1325.79</v>
      </c>
      <c r="R168" t="n">
        <v>39.52</v>
      </c>
      <c r="S168" t="n">
        <v>30.42</v>
      </c>
      <c r="T168" t="n">
        <v>4712.17</v>
      </c>
      <c r="U168" t="n">
        <v>0.77</v>
      </c>
      <c r="V168" t="n">
        <v>0.96</v>
      </c>
      <c r="W168" t="n">
        <v>0.1</v>
      </c>
      <c r="X168" t="n">
        <v>0.28</v>
      </c>
      <c r="Y168" t="n">
        <v>1</v>
      </c>
      <c r="Z168" t="n">
        <v>10</v>
      </c>
    </row>
    <row r="169">
      <c r="A169" t="n">
        <v>34</v>
      </c>
      <c r="B169" t="n">
        <v>150</v>
      </c>
      <c r="C169" t="inlineStr">
        <is>
          <t xml:space="preserve">CONCLUIDO	</t>
        </is>
      </c>
      <c r="D169" t="n">
        <v>7.9278</v>
      </c>
      <c r="E169" t="n">
        <v>12.61</v>
      </c>
      <c r="F169" t="n">
        <v>9.01</v>
      </c>
      <c r="G169" t="n">
        <v>49.12</v>
      </c>
      <c r="H169" t="n">
        <v>0.54</v>
      </c>
      <c r="I169" t="n">
        <v>11</v>
      </c>
      <c r="J169" t="n">
        <v>314.9</v>
      </c>
      <c r="K169" t="n">
        <v>61.82</v>
      </c>
      <c r="L169" t="n">
        <v>9.5</v>
      </c>
      <c r="M169" t="n">
        <v>9</v>
      </c>
      <c r="N169" t="n">
        <v>93.56999999999999</v>
      </c>
      <c r="O169" t="n">
        <v>39071.38</v>
      </c>
      <c r="P169" t="n">
        <v>127.75</v>
      </c>
      <c r="Q169" t="n">
        <v>1325.79</v>
      </c>
      <c r="R169" t="n">
        <v>39.87</v>
      </c>
      <c r="S169" t="n">
        <v>30.42</v>
      </c>
      <c r="T169" t="n">
        <v>4883.77</v>
      </c>
      <c r="U169" t="n">
        <v>0.76</v>
      </c>
      <c r="V169" t="n">
        <v>0.96</v>
      </c>
      <c r="W169" t="n">
        <v>0.1</v>
      </c>
      <c r="X169" t="n">
        <v>0.29</v>
      </c>
      <c r="Y169" t="n">
        <v>1</v>
      </c>
      <c r="Z169" t="n">
        <v>10</v>
      </c>
    </row>
    <row r="170">
      <c r="A170" t="n">
        <v>35</v>
      </c>
      <c r="B170" t="n">
        <v>150</v>
      </c>
      <c r="C170" t="inlineStr">
        <is>
          <t xml:space="preserve">CONCLUIDO	</t>
        </is>
      </c>
      <c r="D170" t="n">
        <v>7.9192</v>
      </c>
      <c r="E170" t="n">
        <v>12.63</v>
      </c>
      <c r="F170" t="n">
        <v>9.02</v>
      </c>
      <c r="G170" t="n">
        <v>49.2</v>
      </c>
      <c r="H170" t="n">
        <v>0.55</v>
      </c>
      <c r="I170" t="n">
        <v>11</v>
      </c>
      <c r="J170" t="n">
        <v>315.45</v>
      </c>
      <c r="K170" t="n">
        <v>61.82</v>
      </c>
      <c r="L170" t="n">
        <v>9.75</v>
      </c>
      <c r="M170" t="n">
        <v>7</v>
      </c>
      <c r="N170" t="n">
        <v>93.88</v>
      </c>
      <c r="O170" t="n">
        <v>39139.8</v>
      </c>
      <c r="P170" t="n">
        <v>126.46</v>
      </c>
      <c r="Q170" t="n">
        <v>1325.79</v>
      </c>
      <c r="R170" t="n">
        <v>40.35</v>
      </c>
      <c r="S170" t="n">
        <v>30.42</v>
      </c>
      <c r="T170" t="n">
        <v>5122.87</v>
      </c>
      <c r="U170" t="n">
        <v>0.75</v>
      </c>
      <c r="V170" t="n">
        <v>0.96</v>
      </c>
      <c r="W170" t="n">
        <v>0.1</v>
      </c>
      <c r="X170" t="n">
        <v>0.3</v>
      </c>
      <c r="Y170" t="n">
        <v>1</v>
      </c>
      <c r="Z170" t="n">
        <v>10</v>
      </c>
    </row>
    <row r="171">
      <c r="A171" t="n">
        <v>36</v>
      </c>
      <c r="B171" t="n">
        <v>150</v>
      </c>
      <c r="C171" t="inlineStr">
        <is>
          <t xml:space="preserve">CONCLUIDO	</t>
        </is>
      </c>
      <c r="D171" t="n">
        <v>7.9839</v>
      </c>
      <c r="E171" t="n">
        <v>12.53</v>
      </c>
      <c r="F171" t="n">
        <v>8.970000000000001</v>
      </c>
      <c r="G171" t="n">
        <v>53.84</v>
      </c>
      <c r="H171" t="n">
        <v>0.5600000000000001</v>
      </c>
      <c r="I171" t="n">
        <v>10</v>
      </c>
      <c r="J171" t="n">
        <v>316.01</v>
      </c>
      <c r="K171" t="n">
        <v>61.82</v>
      </c>
      <c r="L171" t="n">
        <v>10</v>
      </c>
      <c r="M171" t="n">
        <v>4</v>
      </c>
      <c r="N171" t="n">
        <v>94.18000000000001</v>
      </c>
      <c r="O171" t="n">
        <v>39208.35</v>
      </c>
      <c r="P171" t="n">
        <v>124.49</v>
      </c>
      <c r="Q171" t="n">
        <v>1325.79</v>
      </c>
      <c r="R171" t="n">
        <v>38.65</v>
      </c>
      <c r="S171" t="n">
        <v>30.42</v>
      </c>
      <c r="T171" t="n">
        <v>4280.16</v>
      </c>
      <c r="U171" t="n">
        <v>0.79</v>
      </c>
      <c r="V171" t="n">
        <v>0.96</v>
      </c>
      <c r="W171" t="n">
        <v>0.1</v>
      </c>
      <c r="X171" t="n">
        <v>0.25</v>
      </c>
      <c r="Y171" t="n">
        <v>1</v>
      </c>
      <c r="Z171" t="n">
        <v>10</v>
      </c>
    </row>
    <row r="172">
      <c r="A172" t="n">
        <v>37</v>
      </c>
      <c r="B172" t="n">
        <v>150</v>
      </c>
      <c r="C172" t="inlineStr">
        <is>
          <t xml:space="preserve">CONCLUIDO	</t>
        </is>
      </c>
      <c r="D172" t="n">
        <v>7.9886</v>
      </c>
      <c r="E172" t="n">
        <v>12.52</v>
      </c>
      <c r="F172" t="n">
        <v>8.960000000000001</v>
      </c>
      <c r="G172" t="n">
        <v>53.79</v>
      </c>
      <c r="H172" t="n">
        <v>0.58</v>
      </c>
      <c r="I172" t="n">
        <v>10</v>
      </c>
      <c r="J172" t="n">
        <v>316.56</v>
      </c>
      <c r="K172" t="n">
        <v>61.82</v>
      </c>
      <c r="L172" t="n">
        <v>10.25</v>
      </c>
      <c r="M172" t="n">
        <v>0</v>
      </c>
      <c r="N172" t="n">
        <v>94.48999999999999</v>
      </c>
      <c r="O172" t="n">
        <v>39277.04</v>
      </c>
      <c r="P172" t="n">
        <v>124.63</v>
      </c>
      <c r="Q172" t="n">
        <v>1325.79</v>
      </c>
      <c r="R172" t="n">
        <v>38.1</v>
      </c>
      <c r="S172" t="n">
        <v>30.42</v>
      </c>
      <c r="T172" t="n">
        <v>4004.01</v>
      </c>
      <c r="U172" t="n">
        <v>0.8</v>
      </c>
      <c r="V172" t="n">
        <v>0.96</v>
      </c>
      <c r="W172" t="n">
        <v>0.11</v>
      </c>
      <c r="X172" t="n">
        <v>0.24</v>
      </c>
      <c r="Y172" t="n">
        <v>1</v>
      </c>
      <c r="Z172" t="n">
        <v>10</v>
      </c>
    </row>
    <row r="173">
      <c r="A173" t="n">
        <v>0</v>
      </c>
      <c r="B173" t="n">
        <v>10</v>
      </c>
      <c r="C173" t="inlineStr">
        <is>
          <t xml:space="preserve">CONCLUIDO	</t>
        </is>
      </c>
      <c r="D173" t="n">
        <v>6.3171</v>
      </c>
      <c r="E173" t="n">
        <v>15.83</v>
      </c>
      <c r="F173" t="n">
        <v>12.69</v>
      </c>
      <c r="G173" t="n">
        <v>5.68</v>
      </c>
      <c r="H173" t="n">
        <v>0.64</v>
      </c>
      <c r="I173" t="n">
        <v>134</v>
      </c>
      <c r="J173" t="n">
        <v>26.11</v>
      </c>
      <c r="K173" t="n">
        <v>12.1</v>
      </c>
      <c r="L173" t="n">
        <v>1</v>
      </c>
      <c r="M173" t="n">
        <v>0</v>
      </c>
      <c r="N173" t="n">
        <v>3.01</v>
      </c>
      <c r="O173" t="n">
        <v>3454.41</v>
      </c>
      <c r="P173" t="n">
        <v>37.03</v>
      </c>
      <c r="Q173" t="n">
        <v>1326.21</v>
      </c>
      <c r="R173" t="n">
        <v>154.21</v>
      </c>
      <c r="S173" t="n">
        <v>30.42</v>
      </c>
      <c r="T173" t="n">
        <v>61441</v>
      </c>
      <c r="U173" t="n">
        <v>0.2</v>
      </c>
      <c r="V173" t="n">
        <v>0.68</v>
      </c>
      <c r="W173" t="n">
        <v>0.47</v>
      </c>
      <c r="X173" t="n">
        <v>3.97</v>
      </c>
      <c r="Y173" t="n">
        <v>1</v>
      </c>
      <c r="Z173" t="n">
        <v>10</v>
      </c>
    </row>
    <row r="174">
      <c r="A174" t="n">
        <v>0</v>
      </c>
      <c r="B174" t="n">
        <v>45</v>
      </c>
      <c r="C174" t="inlineStr">
        <is>
          <t xml:space="preserve">CONCLUIDO	</t>
        </is>
      </c>
      <c r="D174" t="n">
        <v>7.2978</v>
      </c>
      <c r="E174" t="n">
        <v>13.7</v>
      </c>
      <c r="F174" t="n">
        <v>10.46</v>
      </c>
      <c r="G174" t="n">
        <v>10.29</v>
      </c>
      <c r="H174" t="n">
        <v>0.18</v>
      </c>
      <c r="I174" t="n">
        <v>61</v>
      </c>
      <c r="J174" t="n">
        <v>98.70999999999999</v>
      </c>
      <c r="K174" t="n">
        <v>39.72</v>
      </c>
      <c r="L174" t="n">
        <v>1</v>
      </c>
      <c r="M174" t="n">
        <v>59</v>
      </c>
      <c r="N174" t="n">
        <v>12.99</v>
      </c>
      <c r="O174" t="n">
        <v>12407.75</v>
      </c>
      <c r="P174" t="n">
        <v>82.65000000000001</v>
      </c>
      <c r="Q174" t="n">
        <v>1326.08</v>
      </c>
      <c r="R174" t="n">
        <v>87.41</v>
      </c>
      <c r="S174" t="n">
        <v>30.42</v>
      </c>
      <c r="T174" t="n">
        <v>28403.52</v>
      </c>
      <c r="U174" t="n">
        <v>0.35</v>
      </c>
      <c r="V174" t="n">
        <v>0.83</v>
      </c>
      <c r="W174" t="n">
        <v>0.18</v>
      </c>
      <c r="X174" t="n">
        <v>1.74</v>
      </c>
      <c r="Y174" t="n">
        <v>1</v>
      </c>
      <c r="Z174" t="n">
        <v>10</v>
      </c>
    </row>
    <row r="175">
      <c r="A175" t="n">
        <v>1</v>
      </c>
      <c r="B175" t="n">
        <v>45</v>
      </c>
      <c r="C175" t="inlineStr">
        <is>
          <t xml:space="preserve">CONCLUIDO	</t>
        </is>
      </c>
      <c r="D175" t="n">
        <v>7.7814</v>
      </c>
      <c r="E175" t="n">
        <v>12.85</v>
      </c>
      <c r="F175" t="n">
        <v>9.960000000000001</v>
      </c>
      <c r="G175" t="n">
        <v>13.58</v>
      </c>
      <c r="H175" t="n">
        <v>0.22</v>
      </c>
      <c r="I175" t="n">
        <v>44</v>
      </c>
      <c r="J175" t="n">
        <v>99.02</v>
      </c>
      <c r="K175" t="n">
        <v>39.72</v>
      </c>
      <c r="L175" t="n">
        <v>1.25</v>
      </c>
      <c r="M175" t="n">
        <v>42</v>
      </c>
      <c r="N175" t="n">
        <v>13.05</v>
      </c>
      <c r="O175" t="n">
        <v>12446.14</v>
      </c>
      <c r="P175" t="n">
        <v>74.70999999999999</v>
      </c>
      <c r="Q175" t="n">
        <v>1325.84</v>
      </c>
      <c r="R175" t="n">
        <v>70.84999999999999</v>
      </c>
      <c r="S175" t="n">
        <v>30.42</v>
      </c>
      <c r="T175" t="n">
        <v>20208.48</v>
      </c>
      <c r="U175" t="n">
        <v>0.43</v>
      </c>
      <c r="V175" t="n">
        <v>0.87</v>
      </c>
      <c r="W175" t="n">
        <v>0.15</v>
      </c>
      <c r="X175" t="n">
        <v>1.24</v>
      </c>
      <c r="Y175" t="n">
        <v>1</v>
      </c>
      <c r="Z175" t="n">
        <v>10</v>
      </c>
    </row>
    <row r="176">
      <c r="A176" t="n">
        <v>2</v>
      </c>
      <c r="B176" t="n">
        <v>45</v>
      </c>
      <c r="C176" t="inlineStr">
        <is>
          <t xml:space="preserve">CONCLUIDO	</t>
        </is>
      </c>
      <c r="D176" t="n">
        <v>8.099</v>
      </c>
      <c r="E176" t="n">
        <v>12.35</v>
      </c>
      <c r="F176" t="n">
        <v>9.66</v>
      </c>
      <c r="G176" t="n">
        <v>17.05</v>
      </c>
      <c r="H176" t="n">
        <v>0.27</v>
      </c>
      <c r="I176" t="n">
        <v>34</v>
      </c>
      <c r="J176" t="n">
        <v>99.33</v>
      </c>
      <c r="K176" t="n">
        <v>39.72</v>
      </c>
      <c r="L176" t="n">
        <v>1.5</v>
      </c>
      <c r="M176" t="n">
        <v>28</v>
      </c>
      <c r="N176" t="n">
        <v>13.11</v>
      </c>
      <c r="O176" t="n">
        <v>12484.55</v>
      </c>
      <c r="P176" t="n">
        <v>67.98</v>
      </c>
      <c r="Q176" t="n">
        <v>1325.89</v>
      </c>
      <c r="R176" t="n">
        <v>61.13</v>
      </c>
      <c r="S176" t="n">
        <v>30.42</v>
      </c>
      <c r="T176" t="n">
        <v>15399.97</v>
      </c>
      <c r="U176" t="n">
        <v>0.5</v>
      </c>
      <c r="V176" t="n">
        <v>0.9</v>
      </c>
      <c r="W176" t="n">
        <v>0.14</v>
      </c>
      <c r="X176" t="n">
        <v>0.9399999999999999</v>
      </c>
      <c r="Y176" t="n">
        <v>1</v>
      </c>
      <c r="Z176" t="n">
        <v>10</v>
      </c>
    </row>
    <row r="177">
      <c r="A177" t="n">
        <v>3</v>
      </c>
      <c r="B177" t="n">
        <v>45</v>
      </c>
      <c r="C177" t="inlineStr">
        <is>
          <t xml:space="preserve">CONCLUIDO	</t>
        </is>
      </c>
      <c r="D177" t="n">
        <v>8.169700000000001</v>
      </c>
      <c r="E177" t="n">
        <v>12.24</v>
      </c>
      <c r="F177" t="n">
        <v>9.619999999999999</v>
      </c>
      <c r="G177" t="n">
        <v>18.61</v>
      </c>
      <c r="H177" t="n">
        <v>0.31</v>
      </c>
      <c r="I177" t="n">
        <v>31</v>
      </c>
      <c r="J177" t="n">
        <v>99.64</v>
      </c>
      <c r="K177" t="n">
        <v>39.72</v>
      </c>
      <c r="L177" t="n">
        <v>1.75</v>
      </c>
      <c r="M177" t="n">
        <v>0</v>
      </c>
      <c r="N177" t="n">
        <v>13.18</v>
      </c>
      <c r="O177" t="n">
        <v>12522.99</v>
      </c>
      <c r="P177" t="n">
        <v>66.14</v>
      </c>
      <c r="Q177" t="n">
        <v>1326.07</v>
      </c>
      <c r="R177" t="n">
        <v>58.41</v>
      </c>
      <c r="S177" t="n">
        <v>30.42</v>
      </c>
      <c r="T177" t="n">
        <v>14055.68</v>
      </c>
      <c r="U177" t="n">
        <v>0.52</v>
      </c>
      <c r="V177" t="n">
        <v>0.9</v>
      </c>
      <c r="W177" t="n">
        <v>0.17</v>
      </c>
      <c r="X177" t="n">
        <v>0.89</v>
      </c>
      <c r="Y177" t="n">
        <v>1</v>
      </c>
      <c r="Z177" t="n">
        <v>10</v>
      </c>
    </row>
    <row r="178">
      <c r="A178" t="n">
        <v>0</v>
      </c>
      <c r="B178" t="n">
        <v>105</v>
      </c>
      <c r="C178" t="inlineStr">
        <is>
          <t xml:space="preserve">CONCLUIDO	</t>
        </is>
      </c>
      <c r="D178" t="n">
        <v>4.9321</v>
      </c>
      <c r="E178" t="n">
        <v>20.28</v>
      </c>
      <c r="F178" t="n">
        <v>12.52</v>
      </c>
      <c r="G178" t="n">
        <v>5.87</v>
      </c>
      <c r="H178" t="n">
        <v>0.09</v>
      </c>
      <c r="I178" t="n">
        <v>128</v>
      </c>
      <c r="J178" t="n">
        <v>204</v>
      </c>
      <c r="K178" t="n">
        <v>55.27</v>
      </c>
      <c r="L178" t="n">
        <v>1</v>
      </c>
      <c r="M178" t="n">
        <v>126</v>
      </c>
      <c r="N178" t="n">
        <v>42.72</v>
      </c>
      <c r="O178" t="n">
        <v>25393.6</v>
      </c>
      <c r="P178" t="n">
        <v>175.11</v>
      </c>
      <c r="Q178" t="n">
        <v>1326.24</v>
      </c>
      <c r="R178" t="n">
        <v>154.84</v>
      </c>
      <c r="S178" t="n">
        <v>30.42</v>
      </c>
      <c r="T178" t="n">
        <v>61785.99</v>
      </c>
      <c r="U178" t="n">
        <v>0.2</v>
      </c>
      <c r="V178" t="n">
        <v>0.6899999999999999</v>
      </c>
      <c r="W178" t="n">
        <v>0.29</v>
      </c>
      <c r="X178" t="n">
        <v>3.8</v>
      </c>
      <c r="Y178" t="n">
        <v>1</v>
      </c>
      <c r="Z178" t="n">
        <v>10</v>
      </c>
    </row>
    <row r="179">
      <c r="A179" t="n">
        <v>1</v>
      </c>
      <c r="B179" t="n">
        <v>105</v>
      </c>
      <c r="C179" t="inlineStr">
        <is>
          <t xml:space="preserve">CONCLUIDO	</t>
        </is>
      </c>
      <c r="D179" t="n">
        <v>5.6525</v>
      </c>
      <c r="E179" t="n">
        <v>17.69</v>
      </c>
      <c r="F179" t="n">
        <v>11.4</v>
      </c>
      <c r="G179" t="n">
        <v>7.43</v>
      </c>
      <c r="H179" t="n">
        <v>0.11</v>
      </c>
      <c r="I179" t="n">
        <v>92</v>
      </c>
      <c r="J179" t="n">
        <v>204.39</v>
      </c>
      <c r="K179" t="n">
        <v>55.27</v>
      </c>
      <c r="L179" t="n">
        <v>1.25</v>
      </c>
      <c r="M179" t="n">
        <v>90</v>
      </c>
      <c r="N179" t="n">
        <v>42.87</v>
      </c>
      <c r="O179" t="n">
        <v>25442.42</v>
      </c>
      <c r="P179" t="n">
        <v>157.64</v>
      </c>
      <c r="Q179" t="n">
        <v>1326.15</v>
      </c>
      <c r="R179" t="n">
        <v>117.86</v>
      </c>
      <c r="S179" t="n">
        <v>30.42</v>
      </c>
      <c r="T179" t="n">
        <v>43472.9</v>
      </c>
      <c r="U179" t="n">
        <v>0.26</v>
      </c>
      <c r="V179" t="n">
        <v>0.76</v>
      </c>
      <c r="W179" t="n">
        <v>0.23</v>
      </c>
      <c r="X179" t="n">
        <v>2.67</v>
      </c>
      <c r="Y179" t="n">
        <v>1</v>
      </c>
      <c r="Z179" t="n">
        <v>10</v>
      </c>
    </row>
    <row r="180">
      <c r="A180" t="n">
        <v>2</v>
      </c>
      <c r="B180" t="n">
        <v>105</v>
      </c>
      <c r="C180" t="inlineStr">
        <is>
          <t xml:space="preserve">CONCLUIDO	</t>
        </is>
      </c>
      <c r="D180" t="n">
        <v>6.1387</v>
      </c>
      <c r="E180" t="n">
        <v>16.29</v>
      </c>
      <c r="F180" t="n">
        <v>10.81</v>
      </c>
      <c r="G180" t="n">
        <v>9</v>
      </c>
      <c r="H180" t="n">
        <v>0.13</v>
      </c>
      <c r="I180" t="n">
        <v>72</v>
      </c>
      <c r="J180" t="n">
        <v>204.79</v>
      </c>
      <c r="K180" t="n">
        <v>55.27</v>
      </c>
      <c r="L180" t="n">
        <v>1.5</v>
      </c>
      <c r="M180" t="n">
        <v>70</v>
      </c>
      <c r="N180" t="n">
        <v>43.02</v>
      </c>
      <c r="O180" t="n">
        <v>25491.3</v>
      </c>
      <c r="P180" t="n">
        <v>147.78</v>
      </c>
      <c r="Q180" t="n">
        <v>1326.25</v>
      </c>
      <c r="R180" t="n">
        <v>98.53</v>
      </c>
      <c r="S180" t="n">
        <v>30.42</v>
      </c>
      <c r="T180" t="n">
        <v>33910.07</v>
      </c>
      <c r="U180" t="n">
        <v>0.31</v>
      </c>
      <c r="V180" t="n">
        <v>0.8</v>
      </c>
      <c r="W180" t="n">
        <v>0.2</v>
      </c>
      <c r="X180" t="n">
        <v>2.08</v>
      </c>
      <c r="Y180" t="n">
        <v>1</v>
      </c>
      <c r="Z180" t="n">
        <v>10</v>
      </c>
    </row>
    <row r="181">
      <c r="A181" t="n">
        <v>3</v>
      </c>
      <c r="B181" t="n">
        <v>105</v>
      </c>
      <c r="C181" t="inlineStr">
        <is>
          <t xml:space="preserve">CONCLUIDO	</t>
        </is>
      </c>
      <c r="D181" t="n">
        <v>6.5105</v>
      </c>
      <c r="E181" t="n">
        <v>15.36</v>
      </c>
      <c r="F181" t="n">
        <v>10.4</v>
      </c>
      <c r="G181" t="n">
        <v>10.58</v>
      </c>
      <c r="H181" t="n">
        <v>0.15</v>
      </c>
      <c r="I181" t="n">
        <v>59</v>
      </c>
      <c r="J181" t="n">
        <v>205.18</v>
      </c>
      <c r="K181" t="n">
        <v>55.27</v>
      </c>
      <c r="L181" t="n">
        <v>1.75</v>
      </c>
      <c r="M181" t="n">
        <v>57</v>
      </c>
      <c r="N181" t="n">
        <v>43.16</v>
      </c>
      <c r="O181" t="n">
        <v>25540.22</v>
      </c>
      <c r="P181" t="n">
        <v>140.64</v>
      </c>
      <c r="Q181" t="n">
        <v>1326.06</v>
      </c>
      <c r="R181" t="n">
        <v>85.39</v>
      </c>
      <c r="S181" t="n">
        <v>30.42</v>
      </c>
      <c r="T181" t="n">
        <v>27404.42</v>
      </c>
      <c r="U181" t="n">
        <v>0.36</v>
      </c>
      <c r="V181" t="n">
        <v>0.83</v>
      </c>
      <c r="W181" t="n">
        <v>0.17</v>
      </c>
      <c r="X181" t="n">
        <v>1.68</v>
      </c>
      <c r="Y181" t="n">
        <v>1</v>
      </c>
      <c r="Z181" t="n">
        <v>10</v>
      </c>
    </row>
    <row r="182">
      <c r="A182" t="n">
        <v>4</v>
      </c>
      <c r="B182" t="n">
        <v>105</v>
      </c>
      <c r="C182" t="inlineStr">
        <is>
          <t xml:space="preserve">CONCLUIDO	</t>
        </is>
      </c>
      <c r="D182" t="n">
        <v>6.7966</v>
      </c>
      <c r="E182" t="n">
        <v>14.71</v>
      </c>
      <c r="F182" t="n">
        <v>10.12</v>
      </c>
      <c r="G182" t="n">
        <v>12.15</v>
      </c>
      <c r="H182" t="n">
        <v>0.17</v>
      </c>
      <c r="I182" t="n">
        <v>50</v>
      </c>
      <c r="J182" t="n">
        <v>205.58</v>
      </c>
      <c r="K182" t="n">
        <v>55.27</v>
      </c>
      <c r="L182" t="n">
        <v>2</v>
      </c>
      <c r="M182" t="n">
        <v>48</v>
      </c>
      <c r="N182" t="n">
        <v>43.31</v>
      </c>
      <c r="O182" t="n">
        <v>25589.2</v>
      </c>
      <c r="P182" t="n">
        <v>135.37</v>
      </c>
      <c r="Q182" t="n">
        <v>1325.93</v>
      </c>
      <c r="R182" t="n">
        <v>76.26000000000001</v>
      </c>
      <c r="S182" t="n">
        <v>30.42</v>
      </c>
      <c r="T182" t="n">
        <v>22884.47</v>
      </c>
      <c r="U182" t="n">
        <v>0.4</v>
      </c>
      <c r="V182" t="n">
        <v>0.85</v>
      </c>
      <c r="W182" t="n">
        <v>0.16</v>
      </c>
      <c r="X182" t="n">
        <v>1.4</v>
      </c>
      <c r="Y182" t="n">
        <v>1</v>
      </c>
      <c r="Z182" t="n">
        <v>10</v>
      </c>
    </row>
    <row r="183">
      <c r="A183" t="n">
        <v>5</v>
      </c>
      <c r="B183" t="n">
        <v>105</v>
      </c>
      <c r="C183" t="inlineStr">
        <is>
          <t xml:space="preserve">CONCLUIDO	</t>
        </is>
      </c>
      <c r="D183" t="n">
        <v>7.0245</v>
      </c>
      <c r="E183" t="n">
        <v>14.24</v>
      </c>
      <c r="F183" t="n">
        <v>9.93</v>
      </c>
      <c r="G183" t="n">
        <v>13.85</v>
      </c>
      <c r="H183" t="n">
        <v>0.19</v>
      </c>
      <c r="I183" t="n">
        <v>43</v>
      </c>
      <c r="J183" t="n">
        <v>205.98</v>
      </c>
      <c r="K183" t="n">
        <v>55.27</v>
      </c>
      <c r="L183" t="n">
        <v>2.25</v>
      </c>
      <c r="M183" t="n">
        <v>41</v>
      </c>
      <c r="N183" t="n">
        <v>43.46</v>
      </c>
      <c r="O183" t="n">
        <v>25638.22</v>
      </c>
      <c r="P183" t="n">
        <v>131.14</v>
      </c>
      <c r="Q183" t="n">
        <v>1325.88</v>
      </c>
      <c r="R183" t="n">
        <v>69.87</v>
      </c>
      <c r="S183" t="n">
        <v>30.42</v>
      </c>
      <c r="T183" t="n">
        <v>19723.44</v>
      </c>
      <c r="U183" t="n">
        <v>0.44</v>
      </c>
      <c r="V183" t="n">
        <v>0.87</v>
      </c>
      <c r="W183" t="n">
        <v>0.15</v>
      </c>
      <c r="X183" t="n">
        <v>1.21</v>
      </c>
      <c r="Y183" t="n">
        <v>1</v>
      </c>
      <c r="Z183" t="n">
        <v>10</v>
      </c>
    </row>
    <row r="184">
      <c r="A184" t="n">
        <v>6</v>
      </c>
      <c r="B184" t="n">
        <v>105</v>
      </c>
      <c r="C184" t="inlineStr">
        <is>
          <t xml:space="preserve">CONCLUIDO	</t>
        </is>
      </c>
      <c r="D184" t="n">
        <v>7.2039</v>
      </c>
      <c r="E184" t="n">
        <v>13.88</v>
      </c>
      <c r="F184" t="n">
        <v>9.779999999999999</v>
      </c>
      <c r="G184" t="n">
        <v>15.44</v>
      </c>
      <c r="H184" t="n">
        <v>0.22</v>
      </c>
      <c r="I184" t="n">
        <v>38</v>
      </c>
      <c r="J184" t="n">
        <v>206.38</v>
      </c>
      <c r="K184" t="n">
        <v>55.27</v>
      </c>
      <c r="L184" t="n">
        <v>2.5</v>
      </c>
      <c r="M184" t="n">
        <v>36</v>
      </c>
      <c r="N184" t="n">
        <v>43.6</v>
      </c>
      <c r="O184" t="n">
        <v>25687.3</v>
      </c>
      <c r="P184" t="n">
        <v>127.3</v>
      </c>
      <c r="Q184" t="n">
        <v>1326.28</v>
      </c>
      <c r="R184" t="n">
        <v>65.09</v>
      </c>
      <c r="S184" t="n">
        <v>30.42</v>
      </c>
      <c r="T184" t="n">
        <v>17360.42</v>
      </c>
      <c r="U184" t="n">
        <v>0.47</v>
      </c>
      <c r="V184" t="n">
        <v>0.88</v>
      </c>
      <c r="W184" t="n">
        <v>0.14</v>
      </c>
      <c r="X184" t="n">
        <v>1.05</v>
      </c>
      <c r="Y184" t="n">
        <v>1</v>
      </c>
      <c r="Z184" t="n">
        <v>10</v>
      </c>
    </row>
    <row r="185">
      <c r="A185" t="n">
        <v>7</v>
      </c>
      <c r="B185" t="n">
        <v>105</v>
      </c>
      <c r="C185" t="inlineStr">
        <is>
          <t xml:space="preserve">CONCLUIDO	</t>
        </is>
      </c>
      <c r="D185" t="n">
        <v>7.3596</v>
      </c>
      <c r="E185" t="n">
        <v>13.59</v>
      </c>
      <c r="F185" t="n">
        <v>9.640000000000001</v>
      </c>
      <c r="G185" t="n">
        <v>17.02</v>
      </c>
      <c r="H185" t="n">
        <v>0.24</v>
      </c>
      <c r="I185" t="n">
        <v>34</v>
      </c>
      <c r="J185" t="n">
        <v>206.78</v>
      </c>
      <c r="K185" t="n">
        <v>55.27</v>
      </c>
      <c r="L185" t="n">
        <v>2.75</v>
      </c>
      <c r="M185" t="n">
        <v>32</v>
      </c>
      <c r="N185" t="n">
        <v>43.75</v>
      </c>
      <c r="O185" t="n">
        <v>25736.42</v>
      </c>
      <c r="P185" t="n">
        <v>123.97</v>
      </c>
      <c r="Q185" t="n">
        <v>1326.04</v>
      </c>
      <c r="R185" t="n">
        <v>60.62</v>
      </c>
      <c r="S185" t="n">
        <v>30.42</v>
      </c>
      <c r="T185" t="n">
        <v>15146.23</v>
      </c>
      <c r="U185" t="n">
        <v>0.5</v>
      </c>
      <c r="V185" t="n">
        <v>0.9</v>
      </c>
      <c r="W185" t="n">
        <v>0.14</v>
      </c>
      <c r="X185" t="n">
        <v>0.92</v>
      </c>
      <c r="Y185" t="n">
        <v>1</v>
      </c>
      <c r="Z185" t="n">
        <v>10</v>
      </c>
    </row>
    <row r="186">
      <c r="A186" t="n">
        <v>8</v>
      </c>
      <c r="B186" t="n">
        <v>105</v>
      </c>
      <c r="C186" t="inlineStr">
        <is>
          <t xml:space="preserve">CONCLUIDO	</t>
        </is>
      </c>
      <c r="D186" t="n">
        <v>7.5188</v>
      </c>
      <c r="E186" t="n">
        <v>13.3</v>
      </c>
      <c r="F186" t="n">
        <v>9.52</v>
      </c>
      <c r="G186" t="n">
        <v>19.04</v>
      </c>
      <c r="H186" t="n">
        <v>0.26</v>
      </c>
      <c r="I186" t="n">
        <v>30</v>
      </c>
      <c r="J186" t="n">
        <v>207.17</v>
      </c>
      <c r="K186" t="n">
        <v>55.27</v>
      </c>
      <c r="L186" t="n">
        <v>3</v>
      </c>
      <c r="M186" t="n">
        <v>28</v>
      </c>
      <c r="N186" t="n">
        <v>43.9</v>
      </c>
      <c r="O186" t="n">
        <v>25785.6</v>
      </c>
      <c r="P186" t="n">
        <v>120.94</v>
      </c>
      <c r="Q186" t="n">
        <v>1325.86</v>
      </c>
      <c r="R186" t="n">
        <v>56.46</v>
      </c>
      <c r="S186" t="n">
        <v>30.42</v>
      </c>
      <c r="T186" t="n">
        <v>13083.76</v>
      </c>
      <c r="U186" t="n">
        <v>0.54</v>
      </c>
      <c r="V186" t="n">
        <v>0.91</v>
      </c>
      <c r="W186" t="n">
        <v>0.13</v>
      </c>
      <c r="X186" t="n">
        <v>0.8</v>
      </c>
      <c r="Y186" t="n">
        <v>1</v>
      </c>
      <c r="Z186" t="n">
        <v>10</v>
      </c>
    </row>
    <row r="187">
      <c r="A187" t="n">
        <v>9</v>
      </c>
      <c r="B187" t="n">
        <v>105</v>
      </c>
      <c r="C187" t="inlineStr">
        <is>
          <t xml:space="preserve">CONCLUIDO	</t>
        </is>
      </c>
      <c r="D187" t="n">
        <v>7.6995</v>
      </c>
      <c r="E187" t="n">
        <v>12.99</v>
      </c>
      <c r="F187" t="n">
        <v>9.33</v>
      </c>
      <c r="G187" t="n">
        <v>20.73</v>
      </c>
      <c r="H187" t="n">
        <v>0.28</v>
      </c>
      <c r="I187" t="n">
        <v>27</v>
      </c>
      <c r="J187" t="n">
        <v>207.57</v>
      </c>
      <c r="K187" t="n">
        <v>55.27</v>
      </c>
      <c r="L187" t="n">
        <v>3.25</v>
      </c>
      <c r="M187" t="n">
        <v>25</v>
      </c>
      <c r="N187" t="n">
        <v>44.05</v>
      </c>
      <c r="O187" t="n">
        <v>25834.83</v>
      </c>
      <c r="P187" t="n">
        <v>116.42</v>
      </c>
      <c r="Q187" t="n">
        <v>1325.93</v>
      </c>
      <c r="R187" t="n">
        <v>50.18</v>
      </c>
      <c r="S187" t="n">
        <v>30.42</v>
      </c>
      <c r="T187" t="n">
        <v>9958.299999999999</v>
      </c>
      <c r="U187" t="n">
        <v>0.61</v>
      </c>
      <c r="V187" t="n">
        <v>0.93</v>
      </c>
      <c r="W187" t="n">
        <v>0.12</v>
      </c>
      <c r="X187" t="n">
        <v>0.61</v>
      </c>
      <c r="Y187" t="n">
        <v>1</v>
      </c>
      <c r="Z187" t="n">
        <v>10</v>
      </c>
    </row>
    <row r="188">
      <c r="A188" t="n">
        <v>10</v>
      </c>
      <c r="B188" t="n">
        <v>105</v>
      </c>
      <c r="C188" t="inlineStr">
        <is>
          <t xml:space="preserve">CONCLUIDO	</t>
        </is>
      </c>
      <c r="D188" t="n">
        <v>7.6612</v>
      </c>
      <c r="E188" t="n">
        <v>13.05</v>
      </c>
      <c r="F188" t="n">
        <v>9.470000000000001</v>
      </c>
      <c r="G188" t="n">
        <v>22.74</v>
      </c>
      <c r="H188" t="n">
        <v>0.3</v>
      </c>
      <c r="I188" t="n">
        <v>25</v>
      </c>
      <c r="J188" t="n">
        <v>207.97</v>
      </c>
      <c r="K188" t="n">
        <v>55.27</v>
      </c>
      <c r="L188" t="n">
        <v>3.5</v>
      </c>
      <c r="M188" t="n">
        <v>23</v>
      </c>
      <c r="N188" t="n">
        <v>44.2</v>
      </c>
      <c r="O188" t="n">
        <v>25884.1</v>
      </c>
      <c r="P188" t="n">
        <v>117.1</v>
      </c>
      <c r="Q188" t="n">
        <v>1325.85</v>
      </c>
      <c r="R188" t="n">
        <v>55.36</v>
      </c>
      <c r="S188" t="n">
        <v>30.42</v>
      </c>
      <c r="T188" t="n">
        <v>12559.72</v>
      </c>
      <c r="U188" t="n">
        <v>0.55</v>
      </c>
      <c r="V188" t="n">
        <v>0.91</v>
      </c>
      <c r="W188" t="n">
        <v>0.12</v>
      </c>
      <c r="X188" t="n">
        <v>0.75</v>
      </c>
      <c r="Y188" t="n">
        <v>1</v>
      </c>
      <c r="Z188" t="n">
        <v>10</v>
      </c>
    </row>
    <row r="189">
      <c r="A189" t="n">
        <v>11</v>
      </c>
      <c r="B189" t="n">
        <v>105</v>
      </c>
      <c r="C189" t="inlineStr">
        <is>
          <t xml:space="preserve">CONCLUIDO	</t>
        </is>
      </c>
      <c r="D189" t="n">
        <v>7.7744</v>
      </c>
      <c r="E189" t="n">
        <v>12.86</v>
      </c>
      <c r="F189" t="n">
        <v>9.369999999999999</v>
      </c>
      <c r="G189" t="n">
        <v>24.43</v>
      </c>
      <c r="H189" t="n">
        <v>0.32</v>
      </c>
      <c r="I189" t="n">
        <v>23</v>
      </c>
      <c r="J189" t="n">
        <v>208.37</v>
      </c>
      <c r="K189" t="n">
        <v>55.27</v>
      </c>
      <c r="L189" t="n">
        <v>3.75</v>
      </c>
      <c r="M189" t="n">
        <v>21</v>
      </c>
      <c r="N189" t="n">
        <v>44.35</v>
      </c>
      <c r="O189" t="n">
        <v>25933.43</v>
      </c>
      <c r="P189" t="n">
        <v>113.65</v>
      </c>
      <c r="Q189" t="n">
        <v>1325.87</v>
      </c>
      <c r="R189" t="n">
        <v>51.63</v>
      </c>
      <c r="S189" t="n">
        <v>30.42</v>
      </c>
      <c r="T189" t="n">
        <v>10705.18</v>
      </c>
      <c r="U189" t="n">
        <v>0.59</v>
      </c>
      <c r="V189" t="n">
        <v>0.92</v>
      </c>
      <c r="W189" t="n">
        <v>0.12</v>
      </c>
      <c r="X189" t="n">
        <v>0.64</v>
      </c>
      <c r="Y189" t="n">
        <v>1</v>
      </c>
      <c r="Z189" t="n">
        <v>10</v>
      </c>
    </row>
    <row r="190">
      <c r="A190" t="n">
        <v>12</v>
      </c>
      <c r="B190" t="n">
        <v>105</v>
      </c>
      <c r="C190" t="inlineStr">
        <is>
          <t xml:space="preserve">CONCLUIDO	</t>
        </is>
      </c>
      <c r="D190" t="n">
        <v>7.8635</v>
      </c>
      <c r="E190" t="n">
        <v>12.72</v>
      </c>
      <c r="F190" t="n">
        <v>9.300000000000001</v>
      </c>
      <c r="G190" t="n">
        <v>26.57</v>
      </c>
      <c r="H190" t="n">
        <v>0.34</v>
      </c>
      <c r="I190" t="n">
        <v>21</v>
      </c>
      <c r="J190" t="n">
        <v>208.77</v>
      </c>
      <c r="K190" t="n">
        <v>55.27</v>
      </c>
      <c r="L190" t="n">
        <v>4</v>
      </c>
      <c r="M190" t="n">
        <v>19</v>
      </c>
      <c r="N190" t="n">
        <v>44.5</v>
      </c>
      <c r="O190" t="n">
        <v>25982.82</v>
      </c>
      <c r="P190" t="n">
        <v>111.28</v>
      </c>
      <c r="Q190" t="n">
        <v>1325.83</v>
      </c>
      <c r="R190" t="n">
        <v>49.52</v>
      </c>
      <c r="S190" t="n">
        <v>30.42</v>
      </c>
      <c r="T190" t="n">
        <v>9659.370000000001</v>
      </c>
      <c r="U190" t="n">
        <v>0.61</v>
      </c>
      <c r="V190" t="n">
        <v>0.93</v>
      </c>
      <c r="W190" t="n">
        <v>0.11</v>
      </c>
      <c r="X190" t="n">
        <v>0.58</v>
      </c>
      <c r="Y190" t="n">
        <v>1</v>
      </c>
      <c r="Z190" t="n">
        <v>10</v>
      </c>
    </row>
    <row r="191">
      <c r="A191" t="n">
        <v>13</v>
      </c>
      <c r="B191" t="n">
        <v>105</v>
      </c>
      <c r="C191" t="inlineStr">
        <is>
          <t xml:space="preserve">CONCLUIDO	</t>
        </is>
      </c>
      <c r="D191" t="n">
        <v>7.9077</v>
      </c>
      <c r="E191" t="n">
        <v>12.65</v>
      </c>
      <c r="F191" t="n">
        <v>9.27</v>
      </c>
      <c r="G191" t="n">
        <v>27.81</v>
      </c>
      <c r="H191" t="n">
        <v>0.36</v>
      </c>
      <c r="I191" t="n">
        <v>20</v>
      </c>
      <c r="J191" t="n">
        <v>209.17</v>
      </c>
      <c r="K191" t="n">
        <v>55.27</v>
      </c>
      <c r="L191" t="n">
        <v>4.25</v>
      </c>
      <c r="M191" t="n">
        <v>18</v>
      </c>
      <c r="N191" t="n">
        <v>44.65</v>
      </c>
      <c r="O191" t="n">
        <v>26032.25</v>
      </c>
      <c r="P191" t="n">
        <v>108.67</v>
      </c>
      <c r="Q191" t="n">
        <v>1325.87</v>
      </c>
      <c r="R191" t="n">
        <v>48.53</v>
      </c>
      <c r="S191" t="n">
        <v>30.42</v>
      </c>
      <c r="T191" t="n">
        <v>9171.6</v>
      </c>
      <c r="U191" t="n">
        <v>0.63</v>
      </c>
      <c r="V191" t="n">
        <v>0.93</v>
      </c>
      <c r="W191" t="n">
        <v>0.11</v>
      </c>
      <c r="X191" t="n">
        <v>0.55</v>
      </c>
      <c r="Y191" t="n">
        <v>1</v>
      </c>
      <c r="Z191" t="n">
        <v>10</v>
      </c>
    </row>
    <row r="192">
      <c r="A192" t="n">
        <v>14</v>
      </c>
      <c r="B192" t="n">
        <v>105</v>
      </c>
      <c r="C192" t="inlineStr">
        <is>
          <t xml:space="preserve">CONCLUIDO	</t>
        </is>
      </c>
      <c r="D192" t="n">
        <v>7.9959</v>
      </c>
      <c r="E192" t="n">
        <v>12.51</v>
      </c>
      <c r="F192" t="n">
        <v>9.210000000000001</v>
      </c>
      <c r="G192" t="n">
        <v>30.71</v>
      </c>
      <c r="H192" t="n">
        <v>0.38</v>
      </c>
      <c r="I192" t="n">
        <v>18</v>
      </c>
      <c r="J192" t="n">
        <v>209.58</v>
      </c>
      <c r="K192" t="n">
        <v>55.27</v>
      </c>
      <c r="L192" t="n">
        <v>4.5</v>
      </c>
      <c r="M192" t="n">
        <v>16</v>
      </c>
      <c r="N192" t="n">
        <v>44.8</v>
      </c>
      <c r="O192" t="n">
        <v>26081.73</v>
      </c>
      <c r="P192" t="n">
        <v>106.49</v>
      </c>
      <c r="Q192" t="n">
        <v>1325.93</v>
      </c>
      <c r="R192" t="n">
        <v>46.64</v>
      </c>
      <c r="S192" t="n">
        <v>30.42</v>
      </c>
      <c r="T192" t="n">
        <v>8236.58</v>
      </c>
      <c r="U192" t="n">
        <v>0.65</v>
      </c>
      <c r="V192" t="n">
        <v>0.9399999999999999</v>
      </c>
      <c r="W192" t="n">
        <v>0.11</v>
      </c>
      <c r="X192" t="n">
        <v>0.49</v>
      </c>
      <c r="Y192" t="n">
        <v>1</v>
      </c>
      <c r="Z192" t="n">
        <v>10</v>
      </c>
    </row>
    <row r="193">
      <c r="A193" t="n">
        <v>15</v>
      </c>
      <c r="B193" t="n">
        <v>105</v>
      </c>
      <c r="C193" t="inlineStr">
        <is>
          <t xml:space="preserve">CONCLUIDO	</t>
        </is>
      </c>
      <c r="D193" t="n">
        <v>8.046900000000001</v>
      </c>
      <c r="E193" t="n">
        <v>12.43</v>
      </c>
      <c r="F193" t="n">
        <v>9.17</v>
      </c>
      <c r="G193" t="n">
        <v>32.38</v>
      </c>
      <c r="H193" t="n">
        <v>0.4</v>
      </c>
      <c r="I193" t="n">
        <v>17</v>
      </c>
      <c r="J193" t="n">
        <v>209.98</v>
      </c>
      <c r="K193" t="n">
        <v>55.27</v>
      </c>
      <c r="L193" t="n">
        <v>4.75</v>
      </c>
      <c r="M193" t="n">
        <v>15</v>
      </c>
      <c r="N193" t="n">
        <v>44.95</v>
      </c>
      <c r="O193" t="n">
        <v>26131.27</v>
      </c>
      <c r="P193" t="n">
        <v>104.25</v>
      </c>
      <c r="Q193" t="n">
        <v>1325.79</v>
      </c>
      <c r="R193" t="n">
        <v>45.36</v>
      </c>
      <c r="S193" t="n">
        <v>30.42</v>
      </c>
      <c r="T193" t="n">
        <v>7602.21</v>
      </c>
      <c r="U193" t="n">
        <v>0.67</v>
      </c>
      <c r="V193" t="n">
        <v>0.9399999999999999</v>
      </c>
      <c r="W193" t="n">
        <v>0.11</v>
      </c>
      <c r="X193" t="n">
        <v>0.45</v>
      </c>
      <c r="Y193" t="n">
        <v>1</v>
      </c>
      <c r="Z193" t="n">
        <v>10</v>
      </c>
    </row>
    <row r="194">
      <c r="A194" t="n">
        <v>16</v>
      </c>
      <c r="B194" t="n">
        <v>105</v>
      </c>
      <c r="C194" t="inlineStr">
        <is>
          <t xml:space="preserve">CONCLUIDO	</t>
        </is>
      </c>
      <c r="D194" t="n">
        <v>8.0883</v>
      </c>
      <c r="E194" t="n">
        <v>12.36</v>
      </c>
      <c r="F194" t="n">
        <v>9.15</v>
      </c>
      <c r="G194" t="n">
        <v>34.31</v>
      </c>
      <c r="H194" t="n">
        <v>0.42</v>
      </c>
      <c r="I194" t="n">
        <v>16</v>
      </c>
      <c r="J194" t="n">
        <v>210.38</v>
      </c>
      <c r="K194" t="n">
        <v>55.27</v>
      </c>
      <c r="L194" t="n">
        <v>5</v>
      </c>
      <c r="M194" t="n">
        <v>14</v>
      </c>
      <c r="N194" t="n">
        <v>45.11</v>
      </c>
      <c r="O194" t="n">
        <v>26180.86</v>
      </c>
      <c r="P194" t="n">
        <v>101.93</v>
      </c>
      <c r="Q194" t="n">
        <v>1325.79</v>
      </c>
      <c r="R194" t="n">
        <v>44.66</v>
      </c>
      <c r="S194" t="n">
        <v>30.42</v>
      </c>
      <c r="T194" t="n">
        <v>7255.49</v>
      </c>
      <c r="U194" t="n">
        <v>0.68</v>
      </c>
      <c r="V194" t="n">
        <v>0.9399999999999999</v>
      </c>
      <c r="W194" t="n">
        <v>0.1</v>
      </c>
      <c r="X194" t="n">
        <v>0.43</v>
      </c>
      <c r="Y194" t="n">
        <v>1</v>
      </c>
      <c r="Z194" t="n">
        <v>10</v>
      </c>
    </row>
    <row r="195">
      <c r="A195" t="n">
        <v>17</v>
      </c>
      <c r="B195" t="n">
        <v>105</v>
      </c>
      <c r="C195" t="inlineStr">
        <is>
          <t xml:space="preserve">CONCLUIDO	</t>
        </is>
      </c>
      <c r="D195" t="n">
        <v>8.146100000000001</v>
      </c>
      <c r="E195" t="n">
        <v>12.28</v>
      </c>
      <c r="F195" t="n">
        <v>9.1</v>
      </c>
      <c r="G195" t="n">
        <v>36.41</v>
      </c>
      <c r="H195" t="n">
        <v>0.44</v>
      </c>
      <c r="I195" t="n">
        <v>15</v>
      </c>
      <c r="J195" t="n">
        <v>210.78</v>
      </c>
      <c r="K195" t="n">
        <v>55.27</v>
      </c>
      <c r="L195" t="n">
        <v>5.25</v>
      </c>
      <c r="M195" t="n">
        <v>11</v>
      </c>
      <c r="N195" t="n">
        <v>45.26</v>
      </c>
      <c r="O195" t="n">
        <v>26230.5</v>
      </c>
      <c r="P195" t="n">
        <v>98.45999999999999</v>
      </c>
      <c r="Q195" t="n">
        <v>1325.82</v>
      </c>
      <c r="R195" t="n">
        <v>42.83</v>
      </c>
      <c r="S195" t="n">
        <v>30.42</v>
      </c>
      <c r="T195" t="n">
        <v>6347.46</v>
      </c>
      <c r="U195" t="n">
        <v>0.71</v>
      </c>
      <c r="V195" t="n">
        <v>0.95</v>
      </c>
      <c r="W195" t="n">
        <v>0.11</v>
      </c>
      <c r="X195" t="n">
        <v>0.38</v>
      </c>
      <c r="Y195" t="n">
        <v>1</v>
      </c>
      <c r="Z195" t="n">
        <v>10</v>
      </c>
    </row>
    <row r="196">
      <c r="A196" t="n">
        <v>18</v>
      </c>
      <c r="B196" t="n">
        <v>105</v>
      </c>
      <c r="C196" t="inlineStr">
        <is>
          <t xml:space="preserve">CONCLUIDO	</t>
        </is>
      </c>
      <c r="D196" t="n">
        <v>8.2182</v>
      </c>
      <c r="E196" t="n">
        <v>12.17</v>
      </c>
      <c r="F196" t="n">
        <v>9.039999999999999</v>
      </c>
      <c r="G196" t="n">
        <v>38.72</v>
      </c>
      <c r="H196" t="n">
        <v>0.46</v>
      </c>
      <c r="I196" t="n">
        <v>14</v>
      </c>
      <c r="J196" t="n">
        <v>211.18</v>
      </c>
      <c r="K196" t="n">
        <v>55.27</v>
      </c>
      <c r="L196" t="n">
        <v>5.5</v>
      </c>
      <c r="M196" t="n">
        <v>4</v>
      </c>
      <c r="N196" t="n">
        <v>45.41</v>
      </c>
      <c r="O196" t="n">
        <v>26280.2</v>
      </c>
      <c r="P196" t="n">
        <v>96.58</v>
      </c>
      <c r="Q196" t="n">
        <v>1326.17</v>
      </c>
      <c r="R196" t="n">
        <v>40.21</v>
      </c>
      <c r="S196" t="n">
        <v>30.42</v>
      </c>
      <c r="T196" t="n">
        <v>5042</v>
      </c>
      <c r="U196" t="n">
        <v>0.76</v>
      </c>
      <c r="V196" t="n">
        <v>0.96</v>
      </c>
      <c r="W196" t="n">
        <v>0.12</v>
      </c>
      <c r="X196" t="n">
        <v>0.31</v>
      </c>
      <c r="Y196" t="n">
        <v>1</v>
      </c>
      <c r="Z196" t="n">
        <v>10</v>
      </c>
    </row>
    <row r="197">
      <c r="A197" t="n">
        <v>19</v>
      </c>
      <c r="B197" t="n">
        <v>105</v>
      </c>
      <c r="C197" t="inlineStr">
        <is>
          <t xml:space="preserve">CONCLUIDO	</t>
        </is>
      </c>
      <c r="D197" t="n">
        <v>8.228199999999999</v>
      </c>
      <c r="E197" t="n">
        <v>12.15</v>
      </c>
      <c r="F197" t="n">
        <v>9.02</v>
      </c>
      <c r="G197" t="n">
        <v>38.66</v>
      </c>
      <c r="H197" t="n">
        <v>0.48</v>
      </c>
      <c r="I197" t="n">
        <v>14</v>
      </c>
      <c r="J197" t="n">
        <v>211.59</v>
      </c>
      <c r="K197" t="n">
        <v>55.27</v>
      </c>
      <c r="L197" t="n">
        <v>5.75</v>
      </c>
      <c r="M197" t="n">
        <v>0</v>
      </c>
      <c r="N197" t="n">
        <v>45.57</v>
      </c>
      <c r="O197" t="n">
        <v>26329.94</v>
      </c>
      <c r="P197" t="n">
        <v>96.55</v>
      </c>
      <c r="Q197" t="n">
        <v>1326.06</v>
      </c>
      <c r="R197" t="n">
        <v>39.53</v>
      </c>
      <c r="S197" t="n">
        <v>30.42</v>
      </c>
      <c r="T197" t="n">
        <v>4700.05</v>
      </c>
      <c r="U197" t="n">
        <v>0.77</v>
      </c>
      <c r="V197" t="n">
        <v>0.96</v>
      </c>
      <c r="W197" t="n">
        <v>0.12</v>
      </c>
      <c r="X197" t="n">
        <v>0.3</v>
      </c>
      <c r="Y197" t="n">
        <v>1</v>
      </c>
      <c r="Z197" t="n">
        <v>10</v>
      </c>
    </row>
    <row r="198">
      <c r="A198" t="n">
        <v>0</v>
      </c>
      <c r="B198" t="n">
        <v>60</v>
      </c>
      <c r="C198" t="inlineStr">
        <is>
          <t xml:space="preserve">CONCLUIDO	</t>
        </is>
      </c>
      <c r="D198" t="n">
        <v>6.6192</v>
      </c>
      <c r="E198" t="n">
        <v>15.11</v>
      </c>
      <c r="F198" t="n">
        <v>10.98</v>
      </c>
      <c r="G198" t="n">
        <v>8.449999999999999</v>
      </c>
      <c r="H198" t="n">
        <v>0.14</v>
      </c>
      <c r="I198" t="n">
        <v>78</v>
      </c>
      <c r="J198" t="n">
        <v>124.63</v>
      </c>
      <c r="K198" t="n">
        <v>45</v>
      </c>
      <c r="L198" t="n">
        <v>1</v>
      </c>
      <c r="M198" t="n">
        <v>76</v>
      </c>
      <c r="N198" t="n">
        <v>18.64</v>
      </c>
      <c r="O198" t="n">
        <v>15605.44</v>
      </c>
      <c r="P198" t="n">
        <v>106.48</v>
      </c>
      <c r="Q198" t="n">
        <v>1326.14</v>
      </c>
      <c r="R198" t="n">
        <v>104.78</v>
      </c>
      <c r="S198" t="n">
        <v>30.42</v>
      </c>
      <c r="T198" t="n">
        <v>37007.38</v>
      </c>
      <c r="U198" t="n">
        <v>0.29</v>
      </c>
      <c r="V198" t="n">
        <v>0.79</v>
      </c>
      <c r="W198" t="n">
        <v>0.2</v>
      </c>
      <c r="X198" t="n">
        <v>2.26</v>
      </c>
      <c r="Y198" t="n">
        <v>1</v>
      </c>
      <c r="Z198" t="n">
        <v>10</v>
      </c>
    </row>
    <row r="199">
      <c r="A199" t="n">
        <v>1</v>
      </c>
      <c r="B199" t="n">
        <v>60</v>
      </c>
      <c r="C199" t="inlineStr">
        <is>
          <t xml:space="preserve">CONCLUIDO	</t>
        </is>
      </c>
      <c r="D199" t="n">
        <v>7.1806</v>
      </c>
      <c r="E199" t="n">
        <v>13.93</v>
      </c>
      <c r="F199" t="n">
        <v>10.34</v>
      </c>
      <c r="G199" t="n">
        <v>10.88</v>
      </c>
      <c r="H199" t="n">
        <v>0.18</v>
      </c>
      <c r="I199" t="n">
        <v>57</v>
      </c>
      <c r="J199" t="n">
        <v>124.96</v>
      </c>
      <c r="K199" t="n">
        <v>45</v>
      </c>
      <c r="L199" t="n">
        <v>1.25</v>
      </c>
      <c r="M199" t="n">
        <v>55</v>
      </c>
      <c r="N199" t="n">
        <v>18.71</v>
      </c>
      <c r="O199" t="n">
        <v>15645.96</v>
      </c>
      <c r="P199" t="n">
        <v>97.36</v>
      </c>
      <c r="Q199" t="n">
        <v>1326.26</v>
      </c>
      <c r="R199" t="n">
        <v>83.31</v>
      </c>
      <c r="S199" t="n">
        <v>30.42</v>
      </c>
      <c r="T199" t="n">
        <v>26374.82</v>
      </c>
      <c r="U199" t="n">
        <v>0.37</v>
      </c>
      <c r="V199" t="n">
        <v>0.84</v>
      </c>
      <c r="W199" t="n">
        <v>0.17</v>
      </c>
      <c r="X199" t="n">
        <v>1.61</v>
      </c>
      <c r="Y199" t="n">
        <v>1</v>
      </c>
      <c r="Z199" t="n">
        <v>10</v>
      </c>
    </row>
    <row r="200">
      <c r="A200" t="n">
        <v>2</v>
      </c>
      <c r="B200" t="n">
        <v>60</v>
      </c>
      <c r="C200" t="inlineStr">
        <is>
          <t xml:space="preserve">CONCLUIDO	</t>
        </is>
      </c>
      <c r="D200" t="n">
        <v>7.5413</v>
      </c>
      <c r="E200" t="n">
        <v>13.26</v>
      </c>
      <c r="F200" t="n">
        <v>9.98</v>
      </c>
      <c r="G200" t="n">
        <v>13.3</v>
      </c>
      <c r="H200" t="n">
        <v>0.21</v>
      </c>
      <c r="I200" t="n">
        <v>45</v>
      </c>
      <c r="J200" t="n">
        <v>125.29</v>
      </c>
      <c r="K200" t="n">
        <v>45</v>
      </c>
      <c r="L200" t="n">
        <v>1.5</v>
      </c>
      <c r="M200" t="n">
        <v>43</v>
      </c>
      <c r="N200" t="n">
        <v>18.79</v>
      </c>
      <c r="O200" t="n">
        <v>15686.51</v>
      </c>
      <c r="P200" t="n">
        <v>90.83</v>
      </c>
      <c r="Q200" t="n">
        <v>1325.99</v>
      </c>
      <c r="R200" t="n">
        <v>71.70999999999999</v>
      </c>
      <c r="S200" t="n">
        <v>30.42</v>
      </c>
      <c r="T200" t="n">
        <v>20637.15</v>
      </c>
      <c r="U200" t="n">
        <v>0.42</v>
      </c>
      <c r="V200" t="n">
        <v>0.87</v>
      </c>
      <c r="W200" t="n">
        <v>0.15</v>
      </c>
      <c r="X200" t="n">
        <v>1.26</v>
      </c>
      <c r="Y200" t="n">
        <v>1</v>
      </c>
      <c r="Z200" t="n">
        <v>10</v>
      </c>
    </row>
    <row r="201">
      <c r="A201" t="n">
        <v>3</v>
      </c>
      <c r="B201" t="n">
        <v>60</v>
      </c>
      <c r="C201" t="inlineStr">
        <is>
          <t xml:space="preserve">CONCLUIDO	</t>
        </is>
      </c>
      <c r="D201" t="n">
        <v>7.8348</v>
      </c>
      <c r="E201" t="n">
        <v>12.76</v>
      </c>
      <c r="F201" t="n">
        <v>9.710000000000001</v>
      </c>
      <c r="G201" t="n">
        <v>16.19</v>
      </c>
      <c r="H201" t="n">
        <v>0.25</v>
      </c>
      <c r="I201" t="n">
        <v>36</v>
      </c>
      <c r="J201" t="n">
        <v>125.62</v>
      </c>
      <c r="K201" t="n">
        <v>45</v>
      </c>
      <c r="L201" t="n">
        <v>1.75</v>
      </c>
      <c r="M201" t="n">
        <v>34</v>
      </c>
      <c r="N201" t="n">
        <v>18.87</v>
      </c>
      <c r="O201" t="n">
        <v>15727.09</v>
      </c>
      <c r="P201" t="n">
        <v>85.37</v>
      </c>
      <c r="Q201" t="n">
        <v>1325.99</v>
      </c>
      <c r="R201" t="n">
        <v>62.78</v>
      </c>
      <c r="S201" t="n">
        <v>30.42</v>
      </c>
      <c r="T201" t="n">
        <v>16217.25</v>
      </c>
      <c r="U201" t="n">
        <v>0.48</v>
      </c>
      <c r="V201" t="n">
        <v>0.89</v>
      </c>
      <c r="W201" t="n">
        <v>0.14</v>
      </c>
      <c r="X201" t="n">
        <v>0.99</v>
      </c>
      <c r="Y201" t="n">
        <v>1</v>
      </c>
      <c r="Z201" t="n">
        <v>10</v>
      </c>
    </row>
    <row r="202">
      <c r="A202" t="n">
        <v>4</v>
      </c>
      <c r="B202" t="n">
        <v>60</v>
      </c>
      <c r="C202" t="inlineStr">
        <is>
          <t xml:space="preserve">CONCLUIDO	</t>
        </is>
      </c>
      <c r="D202" t="n">
        <v>8.055099999999999</v>
      </c>
      <c r="E202" t="n">
        <v>12.41</v>
      </c>
      <c r="F202" t="n">
        <v>9.52</v>
      </c>
      <c r="G202" t="n">
        <v>19.03</v>
      </c>
      <c r="H202" t="n">
        <v>0.28</v>
      </c>
      <c r="I202" t="n">
        <v>30</v>
      </c>
      <c r="J202" t="n">
        <v>125.95</v>
      </c>
      <c r="K202" t="n">
        <v>45</v>
      </c>
      <c r="L202" t="n">
        <v>2</v>
      </c>
      <c r="M202" t="n">
        <v>28</v>
      </c>
      <c r="N202" t="n">
        <v>18.95</v>
      </c>
      <c r="O202" t="n">
        <v>15767.7</v>
      </c>
      <c r="P202" t="n">
        <v>80.29000000000001</v>
      </c>
      <c r="Q202" t="n">
        <v>1325.91</v>
      </c>
      <c r="R202" t="n">
        <v>56.24</v>
      </c>
      <c r="S202" t="n">
        <v>30.42</v>
      </c>
      <c r="T202" t="n">
        <v>12975.42</v>
      </c>
      <c r="U202" t="n">
        <v>0.54</v>
      </c>
      <c r="V202" t="n">
        <v>0.91</v>
      </c>
      <c r="W202" t="n">
        <v>0.13</v>
      </c>
      <c r="X202" t="n">
        <v>0.79</v>
      </c>
      <c r="Y202" t="n">
        <v>1</v>
      </c>
      <c r="Z202" t="n">
        <v>10</v>
      </c>
    </row>
    <row r="203">
      <c r="A203" t="n">
        <v>5</v>
      </c>
      <c r="B203" t="n">
        <v>60</v>
      </c>
      <c r="C203" t="inlineStr">
        <is>
          <t xml:space="preserve">CONCLUIDO	</t>
        </is>
      </c>
      <c r="D203" t="n">
        <v>8.094799999999999</v>
      </c>
      <c r="E203" t="n">
        <v>12.35</v>
      </c>
      <c r="F203" t="n">
        <v>9.56</v>
      </c>
      <c r="G203" t="n">
        <v>22.05</v>
      </c>
      <c r="H203" t="n">
        <v>0.31</v>
      </c>
      <c r="I203" t="n">
        <v>26</v>
      </c>
      <c r="J203" t="n">
        <v>126.28</v>
      </c>
      <c r="K203" t="n">
        <v>45</v>
      </c>
      <c r="L203" t="n">
        <v>2.25</v>
      </c>
      <c r="M203" t="n">
        <v>23</v>
      </c>
      <c r="N203" t="n">
        <v>19.03</v>
      </c>
      <c r="O203" t="n">
        <v>15808.34</v>
      </c>
      <c r="P203" t="n">
        <v>77.66</v>
      </c>
      <c r="Q203" t="n">
        <v>1325.82</v>
      </c>
      <c r="R203" t="n">
        <v>58.82</v>
      </c>
      <c r="S203" t="n">
        <v>30.42</v>
      </c>
      <c r="T203" t="n">
        <v>14286.94</v>
      </c>
      <c r="U203" t="n">
        <v>0.52</v>
      </c>
      <c r="V203" t="n">
        <v>0.9</v>
      </c>
      <c r="W203" t="n">
        <v>0.11</v>
      </c>
      <c r="X203" t="n">
        <v>0.84</v>
      </c>
      <c r="Y203" t="n">
        <v>1</v>
      </c>
      <c r="Z203" t="n">
        <v>10</v>
      </c>
    </row>
    <row r="204">
      <c r="A204" t="n">
        <v>6</v>
      </c>
      <c r="B204" t="n">
        <v>60</v>
      </c>
      <c r="C204" t="inlineStr">
        <is>
          <t xml:space="preserve">CONCLUIDO	</t>
        </is>
      </c>
      <c r="D204" t="n">
        <v>8.2134</v>
      </c>
      <c r="E204" t="n">
        <v>12.18</v>
      </c>
      <c r="F204" t="n">
        <v>9.43</v>
      </c>
      <c r="G204" t="n">
        <v>23.57</v>
      </c>
      <c r="H204" t="n">
        <v>0.35</v>
      </c>
      <c r="I204" t="n">
        <v>24</v>
      </c>
      <c r="J204" t="n">
        <v>126.61</v>
      </c>
      <c r="K204" t="n">
        <v>45</v>
      </c>
      <c r="L204" t="n">
        <v>2.5</v>
      </c>
      <c r="M204" t="n">
        <v>2</v>
      </c>
      <c r="N204" t="n">
        <v>19.11</v>
      </c>
      <c r="O204" t="n">
        <v>15849</v>
      </c>
      <c r="P204" t="n">
        <v>74.73</v>
      </c>
      <c r="Q204" t="n">
        <v>1325.91</v>
      </c>
      <c r="R204" t="n">
        <v>52.99</v>
      </c>
      <c r="S204" t="n">
        <v>30.42</v>
      </c>
      <c r="T204" t="n">
        <v>11379.72</v>
      </c>
      <c r="U204" t="n">
        <v>0.57</v>
      </c>
      <c r="V204" t="n">
        <v>0.92</v>
      </c>
      <c r="W204" t="n">
        <v>0.14</v>
      </c>
      <c r="X204" t="n">
        <v>0.71</v>
      </c>
      <c r="Y204" t="n">
        <v>1</v>
      </c>
      <c r="Z204" t="n">
        <v>10</v>
      </c>
    </row>
    <row r="205">
      <c r="A205" t="n">
        <v>7</v>
      </c>
      <c r="B205" t="n">
        <v>60</v>
      </c>
      <c r="C205" t="inlineStr">
        <is>
          <t xml:space="preserve">CONCLUIDO	</t>
        </is>
      </c>
      <c r="D205" t="n">
        <v>8.221399999999999</v>
      </c>
      <c r="E205" t="n">
        <v>12.16</v>
      </c>
      <c r="F205" t="n">
        <v>9.42</v>
      </c>
      <c r="G205" t="n">
        <v>23.54</v>
      </c>
      <c r="H205" t="n">
        <v>0.38</v>
      </c>
      <c r="I205" t="n">
        <v>24</v>
      </c>
      <c r="J205" t="n">
        <v>126.94</v>
      </c>
      <c r="K205" t="n">
        <v>45</v>
      </c>
      <c r="L205" t="n">
        <v>2.75</v>
      </c>
      <c r="M205" t="n">
        <v>0</v>
      </c>
      <c r="N205" t="n">
        <v>19.19</v>
      </c>
      <c r="O205" t="n">
        <v>15889.69</v>
      </c>
      <c r="P205" t="n">
        <v>74.61</v>
      </c>
      <c r="Q205" t="n">
        <v>1325.97</v>
      </c>
      <c r="R205" t="n">
        <v>52.42</v>
      </c>
      <c r="S205" t="n">
        <v>30.42</v>
      </c>
      <c r="T205" t="n">
        <v>11097.31</v>
      </c>
      <c r="U205" t="n">
        <v>0.58</v>
      </c>
      <c r="V205" t="n">
        <v>0.92</v>
      </c>
      <c r="W205" t="n">
        <v>0.15</v>
      </c>
      <c r="X205" t="n">
        <v>0.7</v>
      </c>
      <c r="Y205" t="n">
        <v>1</v>
      </c>
      <c r="Z205" t="n">
        <v>10</v>
      </c>
    </row>
    <row r="206">
      <c r="A206" t="n">
        <v>0</v>
      </c>
      <c r="B206" t="n">
        <v>135</v>
      </c>
      <c r="C206" t="inlineStr">
        <is>
          <t xml:space="preserve">CONCLUIDO	</t>
        </is>
      </c>
      <c r="D206" t="n">
        <v>3.9922</v>
      </c>
      <c r="E206" t="n">
        <v>25.05</v>
      </c>
      <c r="F206" t="n">
        <v>13.75</v>
      </c>
      <c r="G206" t="n">
        <v>4.94</v>
      </c>
      <c r="H206" t="n">
        <v>0.07000000000000001</v>
      </c>
      <c r="I206" t="n">
        <v>167</v>
      </c>
      <c r="J206" t="n">
        <v>263.32</v>
      </c>
      <c r="K206" t="n">
        <v>59.89</v>
      </c>
      <c r="L206" t="n">
        <v>1</v>
      </c>
      <c r="M206" t="n">
        <v>165</v>
      </c>
      <c r="N206" t="n">
        <v>67.43000000000001</v>
      </c>
      <c r="O206" t="n">
        <v>32710.1</v>
      </c>
      <c r="P206" t="n">
        <v>228.52</v>
      </c>
      <c r="Q206" t="n">
        <v>1326.25</v>
      </c>
      <c r="R206" t="n">
        <v>195.56</v>
      </c>
      <c r="S206" t="n">
        <v>30.42</v>
      </c>
      <c r="T206" t="n">
        <v>81950.11</v>
      </c>
      <c r="U206" t="n">
        <v>0.16</v>
      </c>
      <c r="V206" t="n">
        <v>0.63</v>
      </c>
      <c r="W206" t="n">
        <v>0.35</v>
      </c>
      <c r="X206" t="n">
        <v>5.03</v>
      </c>
      <c r="Y206" t="n">
        <v>1</v>
      </c>
      <c r="Z206" t="n">
        <v>10</v>
      </c>
    </row>
    <row r="207">
      <c r="A207" t="n">
        <v>1</v>
      </c>
      <c r="B207" t="n">
        <v>135</v>
      </c>
      <c r="C207" t="inlineStr">
        <is>
          <t xml:space="preserve">CONCLUIDO	</t>
        </is>
      </c>
      <c r="D207" t="n">
        <v>4.7556</v>
      </c>
      <c r="E207" t="n">
        <v>21.03</v>
      </c>
      <c r="F207" t="n">
        <v>12.21</v>
      </c>
      <c r="G207" t="n">
        <v>6.21</v>
      </c>
      <c r="H207" t="n">
        <v>0.08</v>
      </c>
      <c r="I207" t="n">
        <v>118</v>
      </c>
      <c r="J207" t="n">
        <v>263.79</v>
      </c>
      <c r="K207" t="n">
        <v>59.89</v>
      </c>
      <c r="L207" t="n">
        <v>1.25</v>
      </c>
      <c r="M207" t="n">
        <v>116</v>
      </c>
      <c r="N207" t="n">
        <v>67.65000000000001</v>
      </c>
      <c r="O207" t="n">
        <v>32767.75</v>
      </c>
      <c r="P207" t="n">
        <v>201.45</v>
      </c>
      <c r="Q207" t="n">
        <v>1326.08</v>
      </c>
      <c r="R207" t="n">
        <v>144.59</v>
      </c>
      <c r="S207" t="n">
        <v>30.42</v>
      </c>
      <c r="T207" t="n">
        <v>56710.73</v>
      </c>
      <c r="U207" t="n">
        <v>0.21</v>
      </c>
      <c r="V207" t="n">
        <v>0.71</v>
      </c>
      <c r="W207" t="n">
        <v>0.27</v>
      </c>
      <c r="X207" t="n">
        <v>3.49</v>
      </c>
      <c r="Y207" t="n">
        <v>1</v>
      </c>
      <c r="Z207" t="n">
        <v>10</v>
      </c>
    </row>
    <row r="208">
      <c r="A208" t="n">
        <v>2</v>
      </c>
      <c r="B208" t="n">
        <v>135</v>
      </c>
      <c r="C208" t="inlineStr">
        <is>
          <t xml:space="preserve">CONCLUIDO	</t>
        </is>
      </c>
      <c r="D208" t="n">
        <v>5.3132</v>
      </c>
      <c r="E208" t="n">
        <v>18.82</v>
      </c>
      <c r="F208" t="n">
        <v>11.37</v>
      </c>
      <c r="G208" t="n">
        <v>7.5</v>
      </c>
      <c r="H208" t="n">
        <v>0.1</v>
      </c>
      <c r="I208" t="n">
        <v>91</v>
      </c>
      <c r="J208" t="n">
        <v>264.25</v>
      </c>
      <c r="K208" t="n">
        <v>59.89</v>
      </c>
      <c r="L208" t="n">
        <v>1.5</v>
      </c>
      <c r="M208" t="n">
        <v>89</v>
      </c>
      <c r="N208" t="n">
        <v>67.87</v>
      </c>
      <c r="O208" t="n">
        <v>32825.49</v>
      </c>
      <c r="P208" t="n">
        <v>186.23</v>
      </c>
      <c r="Q208" t="n">
        <v>1326.27</v>
      </c>
      <c r="R208" t="n">
        <v>117.05</v>
      </c>
      <c r="S208" t="n">
        <v>30.42</v>
      </c>
      <c r="T208" t="n">
        <v>43073.18</v>
      </c>
      <c r="U208" t="n">
        <v>0.26</v>
      </c>
      <c r="V208" t="n">
        <v>0.76</v>
      </c>
      <c r="W208" t="n">
        <v>0.23</v>
      </c>
      <c r="X208" t="n">
        <v>2.64</v>
      </c>
      <c r="Y208" t="n">
        <v>1</v>
      </c>
      <c r="Z208" t="n">
        <v>10</v>
      </c>
    </row>
    <row r="209">
      <c r="A209" t="n">
        <v>3</v>
      </c>
      <c r="B209" t="n">
        <v>135</v>
      </c>
      <c r="C209" t="inlineStr">
        <is>
          <t xml:space="preserve">CONCLUIDO	</t>
        </is>
      </c>
      <c r="D209" t="n">
        <v>5.7308</v>
      </c>
      <c r="E209" t="n">
        <v>17.45</v>
      </c>
      <c r="F209" t="n">
        <v>10.86</v>
      </c>
      <c r="G209" t="n">
        <v>8.800000000000001</v>
      </c>
      <c r="H209" t="n">
        <v>0.12</v>
      </c>
      <c r="I209" t="n">
        <v>74</v>
      </c>
      <c r="J209" t="n">
        <v>264.72</v>
      </c>
      <c r="K209" t="n">
        <v>59.89</v>
      </c>
      <c r="L209" t="n">
        <v>1.75</v>
      </c>
      <c r="M209" t="n">
        <v>72</v>
      </c>
      <c r="N209" t="n">
        <v>68.09</v>
      </c>
      <c r="O209" t="n">
        <v>32883.31</v>
      </c>
      <c r="P209" t="n">
        <v>176.66</v>
      </c>
      <c r="Q209" t="n">
        <v>1325.94</v>
      </c>
      <c r="R209" t="n">
        <v>100.63</v>
      </c>
      <c r="S209" t="n">
        <v>30.42</v>
      </c>
      <c r="T209" t="n">
        <v>34948.95</v>
      </c>
      <c r="U209" t="n">
        <v>0.3</v>
      </c>
      <c r="V209" t="n">
        <v>0.8</v>
      </c>
      <c r="W209" t="n">
        <v>0.19</v>
      </c>
      <c r="X209" t="n">
        <v>2.13</v>
      </c>
      <c r="Y209" t="n">
        <v>1</v>
      </c>
      <c r="Z209" t="n">
        <v>10</v>
      </c>
    </row>
    <row r="210">
      <c r="A210" t="n">
        <v>4</v>
      </c>
      <c r="B210" t="n">
        <v>135</v>
      </c>
      <c r="C210" t="inlineStr">
        <is>
          <t xml:space="preserve">CONCLUIDO	</t>
        </is>
      </c>
      <c r="D210" t="n">
        <v>6.0352</v>
      </c>
      <c r="E210" t="n">
        <v>16.57</v>
      </c>
      <c r="F210" t="n">
        <v>10.53</v>
      </c>
      <c r="G210" t="n">
        <v>10.03</v>
      </c>
      <c r="H210" t="n">
        <v>0.13</v>
      </c>
      <c r="I210" t="n">
        <v>63</v>
      </c>
      <c r="J210" t="n">
        <v>265.19</v>
      </c>
      <c r="K210" t="n">
        <v>59.89</v>
      </c>
      <c r="L210" t="n">
        <v>2</v>
      </c>
      <c r="M210" t="n">
        <v>61</v>
      </c>
      <c r="N210" t="n">
        <v>68.31</v>
      </c>
      <c r="O210" t="n">
        <v>32941.21</v>
      </c>
      <c r="P210" t="n">
        <v>170.28</v>
      </c>
      <c r="Q210" t="n">
        <v>1326.19</v>
      </c>
      <c r="R210" t="n">
        <v>89.62</v>
      </c>
      <c r="S210" t="n">
        <v>30.42</v>
      </c>
      <c r="T210" t="n">
        <v>29499.66</v>
      </c>
      <c r="U210" t="n">
        <v>0.34</v>
      </c>
      <c r="V210" t="n">
        <v>0.82</v>
      </c>
      <c r="W210" t="n">
        <v>0.19</v>
      </c>
      <c r="X210" t="n">
        <v>1.81</v>
      </c>
      <c r="Y210" t="n">
        <v>1</v>
      </c>
      <c r="Z210" t="n">
        <v>10</v>
      </c>
    </row>
    <row r="211">
      <c r="A211" t="n">
        <v>5</v>
      </c>
      <c r="B211" t="n">
        <v>135</v>
      </c>
      <c r="C211" t="inlineStr">
        <is>
          <t xml:space="preserve">CONCLUIDO	</t>
        </is>
      </c>
      <c r="D211" t="n">
        <v>6.3098</v>
      </c>
      <c r="E211" t="n">
        <v>15.85</v>
      </c>
      <c r="F211" t="n">
        <v>10.27</v>
      </c>
      <c r="G211" t="n">
        <v>11.41</v>
      </c>
      <c r="H211" t="n">
        <v>0.15</v>
      </c>
      <c r="I211" t="n">
        <v>54</v>
      </c>
      <c r="J211" t="n">
        <v>265.66</v>
      </c>
      <c r="K211" t="n">
        <v>59.89</v>
      </c>
      <c r="L211" t="n">
        <v>2.25</v>
      </c>
      <c r="M211" t="n">
        <v>52</v>
      </c>
      <c r="N211" t="n">
        <v>68.53</v>
      </c>
      <c r="O211" t="n">
        <v>32999.19</v>
      </c>
      <c r="P211" t="n">
        <v>164.73</v>
      </c>
      <c r="Q211" t="n">
        <v>1325.86</v>
      </c>
      <c r="R211" t="n">
        <v>81.08</v>
      </c>
      <c r="S211" t="n">
        <v>30.42</v>
      </c>
      <c r="T211" t="n">
        <v>25274.26</v>
      </c>
      <c r="U211" t="n">
        <v>0.38</v>
      </c>
      <c r="V211" t="n">
        <v>0.84</v>
      </c>
      <c r="W211" t="n">
        <v>0.17</v>
      </c>
      <c r="X211" t="n">
        <v>1.54</v>
      </c>
      <c r="Y211" t="n">
        <v>1</v>
      </c>
      <c r="Z211" t="n">
        <v>10</v>
      </c>
    </row>
    <row r="212">
      <c r="A212" t="n">
        <v>6</v>
      </c>
      <c r="B212" t="n">
        <v>135</v>
      </c>
      <c r="C212" t="inlineStr">
        <is>
          <t xml:space="preserve">CONCLUIDO	</t>
        </is>
      </c>
      <c r="D212" t="n">
        <v>6.5444</v>
      </c>
      <c r="E212" t="n">
        <v>15.28</v>
      </c>
      <c r="F212" t="n">
        <v>10.05</v>
      </c>
      <c r="G212" t="n">
        <v>12.83</v>
      </c>
      <c r="H212" t="n">
        <v>0.17</v>
      </c>
      <c r="I212" t="n">
        <v>47</v>
      </c>
      <c r="J212" t="n">
        <v>266.13</v>
      </c>
      <c r="K212" t="n">
        <v>59.89</v>
      </c>
      <c r="L212" t="n">
        <v>2.5</v>
      </c>
      <c r="M212" t="n">
        <v>45</v>
      </c>
      <c r="N212" t="n">
        <v>68.75</v>
      </c>
      <c r="O212" t="n">
        <v>33057.26</v>
      </c>
      <c r="P212" t="n">
        <v>160.12</v>
      </c>
      <c r="Q212" t="n">
        <v>1325.89</v>
      </c>
      <c r="R212" t="n">
        <v>74.04000000000001</v>
      </c>
      <c r="S212" t="n">
        <v>30.42</v>
      </c>
      <c r="T212" t="n">
        <v>21791.57</v>
      </c>
      <c r="U212" t="n">
        <v>0.41</v>
      </c>
      <c r="V212" t="n">
        <v>0.86</v>
      </c>
      <c r="W212" t="n">
        <v>0.16</v>
      </c>
      <c r="X212" t="n">
        <v>1.33</v>
      </c>
      <c r="Y212" t="n">
        <v>1</v>
      </c>
      <c r="Z212" t="n">
        <v>10</v>
      </c>
    </row>
    <row r="213">
      <c r="A213" t="n">
        <v>7</v>
      </c>
      <c r="B213" t="n">
        <v>135</v>
      </c>
      <c r="C213" t="inlineStr">
        <is>
          <t xml:space="preserve">CONCLUIDO	</t>
        </is>
      </c>
      <c r="D213" t="n">
        <v>6.7209</v>
      </c>
      <c r="E213" t="n">
        <v>14.88</v>
      </c>
      <c r="F213" t="n">
        <v>9.9</v>
      </c>
      <c r="G213" t="n">
        <v>14.15</v>
      </c>
      <c r="H213" t="n">
        <v>0.18</v>
      </c>
      <c r="I213" t="n">
        <v>42</v>
      </c>
      <c r="J213" t="n">
        <v>266.6</v>
      </c>
      <c r="K213" t="n">
        <v>59.89</v>
      </c>
      <c r="L213" t="n">
        <v>2.75</v>
      </c>
      <c r="M213" t="n">
        <v>40</v>
      </c>
      <c r="N213" t="n">
        <v>68.97</v>
      </c>
      <c r="O213" t="n">
        <v>33115.41</v>
      </c>
      <c r="P213" t="n">
        <v>156.5</v>
      </c>
      <c r="Q213" t="n">
        <v>1326.26</v>
      </c>
      <c r="R213" t="n">
        <v>68.93000000000001</v>
      </c>
      <c r="S213" t="n">
        <v>30.42</v>
      </c>
      <c r="T213" t="n">
        <v>19260.66</v>
      </c>
      <c r="U213" t="n">
        <v>0.44</v>
      </c>
      <c r="V213" t="n">
        <v>0.87</v>
      </c>
      <c r="W213" t="n">
        <v>0.15</v>
      </c>
      <c r="X213" t="n">
        <v>1.18</v>
      </c>
      <c r="Y213" t="n">
        <v>1</v>
      </c>
      <c r="Z213" t="n">
        <v>10</v>
      </c>
    </row>
    <row r="214">
      <c r="A214" t="n">
        <v>8</v>
      </c>
      <c r="B214" t="n">
        <v>135</v>
      </c>
      <c r="C214" t="inlineStr">
        <is>
          <t xml:space="preserve">CONCLUIDO	</t>
        </is>
      </c>
      <c r="D214" t="n">
        <v>6.8777</v>
      </c>
      <c r="E214" t="n">
        <v>14.54</v>
      </c>
      <c r="F214" t="n">
        <v>9.77</v>
      </c>
      <c r="G214" t="n">
        <v>15.42</v>
      </c>
      <c r="H214" t="n">
        <v>0.2</v>
      </c>
      <c r="I214" t="n">
        <v>38</v>
      </c>
      <c r="J214" t="n">
        <v>267.08</v>
      </c>
      <c r="K214" t="n">
        <v>59.89</v>
      </c>
      <c r="L214" t="n">
        <v>3</v>
      </c>
      <c r="M214" t="n">
        <v>36</v>
      </c>
      <c r="N214" t="n">
        <v>69.19</v>
      </c>
      <c r="O214" t="n">
        <v>33173.65</v>
      </c>
      <c r="P214" t="n">
        <v>153.21</v>
      </c>
      <c r="Q214" t="n">
        <v>1325.81</v>
      </c>
      <c r="R214" t="n">
        <v>64.72</v>
      </c>
      <c r="S214" t="n">
        <v>30.42</v>
      </c>
      <c r="T214" t="n">
        <v>17174.58</v>
      </c>
      <c r="U214" t="n">
        <v>0.47</v>
      </c>
      <c r="V214" t="n">
        <v>0.89</v>
      </c>
      <c r="W214" t="n">
        <v>0.14</v>
      </c>
      <c r="X214" t="n">
        <v>1.04</v>
      </c>
      <c r="Y214" t="n">
        <v>1</v>
      </c>
      <c r="Z214" t="n">
        <v>10</v>
      </c>
    </row>
    <row r="215">
      <c r="A215" t="n">
        <v>9</v>
      </c>
      <c r="B215" t="n">
        <v>135</v>
      </c>
      <c r="C215" t="inlineStr">
        <is>
          <t xml:space="preserve">CONCLUIDO	</t>
        </is>
      </c>
      <c r="D215" t="n">
        <v>6.9931</v>
      </c>
      <c r="E215" t="n">
        <v>14.3</v>
      </c>
      <c r="F215" t="n">
        <v>9.68</v>
      </c>
      <c r="G215" t="n">
        <v>16.59</v>
      </c>
      <c r="H215" t="n">
        <v>0.22</v>
      </c>
      <c r="I215" t="n">
        <v>35</v>
      </c>
      <c r="J215" t="n">
        <v>267.55</v>
      </c>
      <c r="K215" t="n">
        <v>59.89</v>
      </c>
      <c r="L215" t="n">
        <v>3.25</v>
      </c>
      <c r="M215" t="n">
        <v>33</v>
      </c>
      <c r="N215" t="n">
        <v>69.41</v>
      </c>
      <c r="O215" t="n">
        <v>33231.97</v>
      </c>
      <c r="P215" t="n">
        <v>150.82</v>
      </c>
      <c r="Q215" t="n">
        <v>1325.84</v>
      </c>
      <c r="R215" t="n">
        <v>61.73</v>
      </c>
      <c r="S215" t="n">
        <v>30.42</v>
      </c>
      <c r="T215" t="n">
        <v>15695.83</v>
      </c>
      <c r="U215" t="n">
        <v>0.49</v>
      </c>
      <c r="V215" t="n">
        <v>0.89</v>
      </c>
      <c r="W215" t="n">
        <v>0.14</v>
      </c>
      <c r="X215" t="n">
        <v>0.96</v>
      </c>
      <c r="Y215" t="n">
        <v>1</v>
      </c>
      <c r="Z215" t="n">
        <v>10</v>
      </c>
    </row>
    <row r="216">
      <c r="A216" t="n">
        <v>10</v>
      </c>
      <c r="B216" t="n">
        <v>135</v>
      </c>
      <c r="C216" t="inlineStr">
        <is>
          <t xml:space="preserve">CONCLUIDO	</t>
        </is>
      </c>
      <c r="D216" t="n">
        <v>7.1156</v>
      </c>
      <c r="E216" t="n">
        <v>14.05</v>
      </c>
      <c r="F216" t="n">
        <v>9.58</v>
      </c>
      <c r="G216" t="n">
        <v>17.97</v>
      </c>
      <c r="H216" t="n">
        <v>0.23</v>
      </c>
      <c r="I216" t="n">
        <v>32</v>
      </c>
      <c r="J216" t="n">
        <v>268.02</v>
      </c>
      <c r="K216" t="n">
        <v>59.89</v>
      </c>
      <c r="L216" t="n">
        <v>3.5</v>
      </c>
      <c r="M216" t="n">
        <v>30</v>
      </c>
      <c r="N216" t="n">
        <v>69.64</v>
      </c>
      <c r="O216" t="n">
        <v>33290.38</v>
      </c>
      <c r="P216" t="n">
        <v>148.2</v>
      </c>
      <c r="Q216" t="n">
        <v>1325.9</v>
      </c>
      <c r="R216" t="n">
        <v>58.63</v>
      </c>
      <c r="S216" t="n">
        <v>30.42</v>
      </c>
      <c r="T216" t="n">
        <v>14158.68</v>
      </c>
      <c r="U216" t="n">
        <v>0.52</v>
      </c>
      <c r="V216" t="n">
        <v>0.9</v>
      </c>
      <c r="W216" t="n">
        <v>0.13</v>
      </c>
      <c r="X216" t="n">
        <v>0.86</v>
      </c>
      <c r="Y216" t="n">
        <v>1</v>
      </c>
      <c r="Z216" t="n">
        <v>10</v>
      </c>
    </row>
    <row r="217">
      <c r="A217" t="n">
        <v>11</v>
      </c>
      <c r="B217" t="n">
        <v>135</v>
      </c>
      <c r="C217" t="inlineStr">
        <is>
          <t xml:space="preserve">CONCLUIDO	</t>
        </is>
      </c>
      <c r="D217" t="n">
        <v>7.2525</v>
      </c>
      <c r="E217" t="n">
        <v>13.79</v>
      </c>
      <c r="F217" t="n">
        <v>9.470000000000001</v>
      </c>
      <c r="G217" t="n">
        <v>19.59</v>
      </c>
      <c r="H217" t="n">
        <v>0.25</v>
      </c>
      <c r="I217" t="n">
        <v>29</v>
      </c>
      <c r="J217" t="n">
        <v>268.5</v>
      </c>
      <c r="K217" t="n">
        <v>59.89</v>
      </c>
      <c r="L217" t="n">
        <v>3.75</v>
      </c>
      <c r="M217" t="n">
        <v>27</v>
      </c>
      <c r="N217" t="n">
        <v>69.86</v>
      </c>
      <c r="O217" t="n">
        <v>33348.87</v>
      </c>
      <c r="P217" t="n">
        <v>145.35</v>
      </c>
      <c r="Q217" t="n">
        <v>1325.89</v>
      </c>
      <c r="R217" t="n">
        <v>54.71</v>
      </c>
      <c r="S217" t="n">
        <v>30.42</v>
      </c>
      <c r="T217" t="n">
        <v>12216.61</v>
      </c>
      <c r="U217" t="n">
        <v>0.5600000000000001</v>
      </c>
      <c r="V217" t="n">
        <v>0.91</v>
      </c>
      <c r="W217" t="n">
        <v>0.13</v>
      </c>
      <c r="X217" t="n">
        <v>0.75</v>
      </c>
      <c r="Y217" t="n">
        <v>1</v>
      </c>
      <c r="Z217" t="n">
        <v>10</v>
      </c>
    </row>
    <row r="218">
      <c r="A218" t="n">
        <v>12</v>
      </c>
      <c r="B218" t="n">
        <v>135</v>
      </c>
      <c r="C218" t="inlineStr">
        <is>
          <t xml:space="preserve">CONCLUIDO	</t>
        </is>
      </c>
      <c r="D218" t="n">
        <v>7.3864</v>
      </c>
      <c r="E218" t="n">
        <v>13.54</v>
      </c>
      <c r="F218" t="n">
        <v>9.32</v>
      </c>
      <c r="G218" t="n">
        <v>20.71</v>
      </c>
      <c r="H218" t="n">
        <v>0.26</v>
      </c>
      <c r="I218" t="n">
        <v>27</v>
      </c>
      <c r="J218" t="n">
        <v>268.97</v>
      </c>
      <c r="K218" t="n">
        <v>59.89</v>
      </c>
      <c r="L218" t="n">
        <v>4</v>
      </c>
      <c r="M218" t="n">
        <v>25</v>
      </c>
      <c r="N218" t="n">
        <v>70.09</v>
      </c>
      <c r="O218" t="n">
        <v>33407.45</v>
      </c>
      <c r="P218" t="n">
        <v>141.56</v>
      </c>
      <c r="Q218" t="n">
        <v>1325.86</v>
      </c>
      <c r="R218" t="n">
        <v>50.08</v>
      </c>
      <c r="S218" t="n">
        <v>30.42</v>
      </c>
      <c r="T218" t="n">
        <v>9908.66</v>
      </c>
      <c r="U218" t="n">
        <v>0.61</v>
      </c>
      <c r="V218" t="n">
        <v>0.93</v>
      </c>
      <c r="W218" t="n">
        <v>0.11</v>
      </c>
      <c r="X218" t="n">
        <v>0.6</v>
      </c>
      <c r="Y218" t="n">
        <v>1</v>
      </c>
      <c r="Z218" t="n">
        <v>10</v>
      </c>
    </row>
    <row r="219">
      <c r="A219" t="n">
        <v>13</v>
      </c>
      <c r="B219" t="n">
        <v>135</v>
      </c>
      <c r="C219" t="inlineStr">
        <is>
          <t xml:space="preserve">CONCLUIDO	</t>
        </is>
      </c>
      <c r="D219" t="n">
        <v>7.2487</v>
      </c>
      <c r="E219" t="n">
        <v>13.8</v>
      </c>
      <c r="F219" t="n">
        <v>9.630000000000001</v>
      </c>
      <c r="G219" t="n">
        <v>22.22</v>
      </c>
      <c r="H219" t="n">
        <v>0.28</v>
      </c>
      <c r="I219" t="n">
        <v>26</v>
      </c>
      <c r="J219" t="n">
        <v>269.45</v>
      </c>
      <c r="K219" t="n">
        <v>59.89</v>
      </c>
      <c r="L219" t="n">
        <v>4.25</v>
      </c>
      <c r="M219" t="n">
        <v>24</v>
      </c>
      <c r="N219" t="n">
        <v>70.31</v>
      </c>
      <c r="O219" t="n">
        <v>33466.11</v>
      </c>
      <c r="P219" t="n">
        <v>145.87</v>
      </c>
      <c r="Q219" t="n">
        <v>1326.18</v>
      </c>
      <c r="R219" t="n">
        <v>61.02</v>
      </c>
      <c r="S219" t="n">
        <v>30.42</v>
      </c>
      <c r="T219" t="n">
        <v>15383.09</v>
      </c>
      <c r="U219" t="n">
        <v>0.5</v>
      </c>
      <c r="V219" t="n">
        <v>0.9</v>
      </c>
      <c r="W219" t="n">
        <v>0.12</v>
      </c>
      <c r="X219" t="n">
        <v>0.91</v>
      </c>
      <c r="Y219" t="n">
        <v>1</v>
      </c>
      <c r="Z219" t="n">
        <v>10</v>
      </c>
    </row>
    <row r="220">
      <c r="A220" t="n">
        <v>14</v>
      </c>
      <c r="B220" t="n">
        <v>135</v>
      </c>
      <c r="C220" t="inlineStr">
        <is>
          <t xml:space="preserve">CONCLUIDO	</t>
        </is>
      </c>
      <c r="D220" t="n">
        <v>7.415</v>
      </c>
      <c r="E220" t="n">
        <v>13.49</v>
      </c>
      <c r="F220" t="n">
        <v>9.42</v>
      </c>
      <c r="G220" t="n">
        <v>23.55</v>
      </c>
      <c r="H220" t="n">
        <v>0.3</v>
      </c>
      <c r="I220" t="n">
        <v>24</v>
      </c>
      <c r="J220" t="n">
        <v>269.92</v>
      </c>
      <c r="K220" t="n">
        <v>59.89</v>
      </c>
      <c r="L220" t="n">
        <v>4.5</v>
      </c>
      <c r="M220" t="n">
        <v>22</v>
      </c>
      <c r="N220" t="n">
        <v>70.54000000000001</v>
      </c>
      <c r="O220" t="n">
        <v>33524.86</v>
      </c>
      <c r="P220" t="n">
        <v>141.42</v>
      </c>
      <c r="Q220" t="n">
        <v>1325.89</v>
      </c>
      <c r="R220" t="n">
        <v>53.61</v>
      </c>
      <c r="S220" t="n">
        <v>30.42</v>
      </c>
      <c r="T220" t="n">
        <v>11690.5</v>
      </c>
      <c r="U220" t="n">
        <v>0.57</v>
      </c>
      <c r="V220" t="n">
        <v>0.92</v>
      </c>
      <c r="W220" t="n">
        <v>0.12</v>
      </c>
      <c r="X220" t="n">
        <v>0.7</v>
      </c>
      <c r="Y220" t="n">
        <v>1</v>
      </c>
      <c r="Z220" t="n">
        <v>10</v>
      </c>
    </row>
    <row r="221">
      <c r="A221" t="n">
        <v>15</v>
      </c>
      <c r="B221" t="n">
        <v>135</v>
      </c>
      <c r="C221" t="inlineStr">
        <is>
          <t xml:space="preserve">CONCLUIDO	</t>
        </is>
      </c>
      <c r="D221" t="n">
        <v>7.5185</v>
      </c>
      <c r="E221" t="n">
        <v>13.3</v>
      </c>
      <c r="F221" t="n">
        <v>9.34</v>
      </c>
      <c r="G221" t="n">
        <v>25.46</v>
      </c>
      <c r="H221" t="n">
        <v>0.31</v>
      </c>
      <c r="I221" t="n">
        <v>22</v>
      </c>
      <c r="J221" t="n">
        <v>270.4</v>
      </c>
      <c r="K221" t="n">
        <v>59.89</v>
      </c>
      <c r="L221" t="n">
        <v>4.75</v>
      </c>
      <c r="M221" t="n">
        <v>20</v>
      </c>
      <c r="N221" t="n">
        <v>70.76000000000001</v>
      </c>
      <c r="O221" t="n">
        <v>33583.7</v>
      </c>
      <c r="P221" t="n">
        <v>138.69</v>
      </c>
      <c r="Q221" t="n">
        <v>1325.94</v>
      </c>
      <c r="R221" t="n">
        <v>50.66</v>
      </c>
      <c r="S221" t="n">
        <v>30.42</v>
      </c>
      <c r="T221" t="n">
        <v>10227.4</v>
      </c>
      <c r="U221" t="n">
        <v>0.6</v>
      </c>
      <c r="V221" t="n">
        <v>0.93</v>
      </c>
      <c r="W221" t="n">
        <v>0.12</v>
      </c>
      <c r="X221" t="n">
        <v>0.61</v>
      </c>
      <c r="Y221" t="n">
        <v>1</v>
      </c>
      <c r="Z221" t="n">
        <v>10</v>
      </c>
    </row>
    <row r="222">
      <c r="A222" t="n">
        <v>16</v>
      </c>
      <c r="B222" t="n">
        <v>135</v>
      </c>
      <c r="C222" t="inlineStr">
        <is>
          <t xml:space="preserve">CONCLUIDO	</t>
        </is>
      </c>
      <c r="D222" t="n">
        <v>7.5653</v>
      </c>
      <c r="E222" t="n">
        <v>13.22</v>
      </c>
      <c r="F222" t="n">
        <v>9.300000000000001</v>
      </c>
      <c r="G222" t="n">
        <v>26.58</v>
      </c>
      <c r="H222" t="n">
        <v>0.33</v>
      </c>
      <c r="I222" t="n">
        <v>21</v>
      </c>
      <c r="J222" t="n">
        <v>270.88</v>
      </c>
      <c r="K222" t="n">
        <v>59.89</v>
      </c>
      <c r="L222" t="n">
        <v>5</v>
      </c>
      <c r="M222" t="n">
        <v>19</v>
      </c>
      <c r="N222" t="n">
        <v>70.98999999999999</v>
      </c>
      <c r="O222" t="n">
        <v>33642.62</v>
      </c>
      <c r="P222" t="n">
        <v>136.84</v>
      </c>
      <c r="Q222" t="n">
        <v>1325.97</v>
      </c>
      <c r="R222" t="n">
        <v>49.54</v>
      </c>
      <c r="S222" t="n">
        <v>30.42</v>
      </c>
      <c r="T222" t="n">
        <v>9672.450000000001</v>
      </c>
      <c r="U222" t="n">
        <v>0.61</v>
      </c>
      <c r="V222" t="n">
        <v>0.93</v>
      </c>
      <c r="W222" t="n">
        <v>0.12</v>
      </c>
      <c r="X222" t="n">
        <v>0.58</v>
      </c>
      <c r="Y222" t="n">
        <v>1</v>
      </c>
      <c r="Z222" t="n">
        <v>10</v>
      </c>
    </row>
    <row r="223">
      <c r="A223" t="n">
        <v>17</v>
      </c>
      <c r="B223" t="n">
        <v>135</v>
      </c>
      <c r="C223" t="inlineStr">
        <is>
          <t xml:space="preserve">CONCLUIDO	</t>
        </is>
      </c>
      <c r="D223" t="n">
        <v>7.6058</v>
      </c>
      <c r="E223" t="n">
        <v>13.15</v>
      </c>
      <c r="F223" t="n">
        <v>9.279999999999999</v>
      </c>
      <c r="G223" t="n">
        <v>27.85</v>
      </c>
      <c r="H223" t="n">
        <v>0.34</v>
      </c>
      <c r="I223" t="n">
        <v>20</v>
      </c>
      <c r="J223" t="n">
        <v>271.36</v>
      </c>
      <c r="K223" t="n">
        <v>59.89</v>
      </c>
      <c r="L223" t="n">
        <v>5.25</v>
      </c>
      <c r="M223" t="n">
        <v>18</v>
      </c>
      <c r="N223" t="n">
        <v>71.22</v>
      </c>
      <c r="O223" t="n">
        <v>33701.64</v>
      </c>
      <c r="P223" t="n">
        <v>135.41</v>
      </c>
      <c r="Q223" t="n">
        <v>1325.83</v>
      </c>
      <c r="R223" t="n">
        <v>49.01</v>
      </c>
      <c r="S223" t="n">
        <v>30.42</v>
      </c>
      <c r="T223" t="n">
        <v>9411.620000000001</v>
      </c>
      <c r="U223" t="n">
        <v>0.62</v>
      </c>
      <c r="V223" t="n">
        <v>0.93</v>
      </c>
      <c r="W223" t="n">
        <v>0.11</v>
      </c>
      <c r="X223" t="n">
        <v>0.5600000000000001</v>
      </c>
      <c r="Y223" t="n">
        <v>1</v>
      </c>
      <c r="Z223" t="n">
        <v>10</v>
      </c>
    </row>
    <row r="224">
      <c r="A224" t="n">
        <v>18</v>
      </c>
      <c r="B224" t="n">
        <v>135</v>
      </c>
      <c r="C224" t="inlineStr">
        <is>
          <t xml:space="preserve">CONCLUIDO	</t>
        </is>
      </c>
      <c r="D224" t="n">
        <v>7.6588</v>
      </c>
      <c r="E224" t="n">
        <v>13.06</v>
      </c>
      <c r="F224" t="n">
        <v>9.24</v>
      </c>
      <c r="G224" t="n">
        <v>29.19</v>
      </c>
      <c r="H224" t="n">
        <v>0.36</v>
      </c>
      <c r="I224" t="n">
        <v>19</v>
      </c>
      <c r="J224" t="n">
        <v>271.84</v>
      </c>
      <c r="K224" t="n">
        <v>59.89</v>
      </c>
      <c r="L224" t="n">
        <v>5.5</v>
      </c>
      <c r="M224" t="n">
        <v>17</v>
      </c>
      <c r="N224" t="n">
        <v>71.45</v>
      </c>
      <c r="O224" t="n">
        <v>33760.74</v>
      </c>
      <c r="P224" t="n">
        <v>133.69</v>
      </c>
      <c r="Q224" t="n">
        <v>1325.91</v>
      </c>
      <c r="R224" t="n">
        <v>47.64</v>
      </c>
      <c r="S224" t="n">
        <v>30.42</v>
      </c>
      <c r="T224" t="n">
        <v>8731.110000000001</v>
      </c>
      <c r="U224" t="n">
        <v>0.64</v>
      </c>
      <c r="V224" t="n">
        <v>0.9399999999999999</v>
      </c>
      <c r="W224" t="n">
        <v>0.11</v>
      </c>
      <c r="X224" t="n">
        <v>0.52</v>
      </c>
      <c r="Y224" t="n">
        <v>1</v>
      </c>
      <c r="Z224" t="n">
        <v>10</v>
      </c>
    </row>
    <row r="225">
      <c r="A225" t="n">
        <v>19</v>
      </c>
      <c r="B225" t="n">
        <v>135</v>
      </c>
      <c r="C225" t="inlineStr">
        <is>
          <t xml:space="preserve">CONCLUIDO	</t>
        </is>
      </c>
      <c r="D225" t="n">
        <v>7.701</v>
      </c>
      <c r="E225" t="n">
        <v>12.99</v>
      </c>
      <c r="F225" t="n">
        <v>9.220000000000001</v>
      </c>
      <c r="G225" t="n">
        <v>30.74</v>
      </c>
      <c r="H225" t="n">
        <v>0.38</v>
      </c>
      <c r="I225" t="n">
        <v>18</v>
      </c>
      <c r="J225" t="n">
        <v>272.32</v>
      </c>
      <c r="K225" t="n">
        <v>59.89</v>
      </c>
      <c r="L225" t="n">
        <v>5.75</v>
      </c>
      <c r="M225" t="n">
        <v>16</v>
      </c>
      <c r="N225" t="n">
        <v>71.68000000000001</v>
      </c>
      <c r="O225" t="n">
        <v>33820.05</v>
      </c>
      <c r="P225" t="n">
        <v>132.09</v>
      </c>
      <c r="Q225" t="n">
        <v>1325.84</v>
      </c>
      <c r="R225" t="n">
        <v>47.03</v>
      </c>
      <c r="S225" t="n">
        <v>30.42</v>
      </c>
      <c r="T225" t="n">
        <v>8428.85</v>
      </c>
      <c r="U225" t="n">
        <v>0.65</v>
      </c>
      <c r="V225" t="n">
        <v>0.9399999999999999</v>
      </c>
      <c r="W225" t="n">
        <v>0.11</v>
      </c>
      <c r="X225" t="n">
        <v>0.5</v>
      </c>
      <c r="Y225" t="n">
        <v>1</v>
      </c>
      <c r="Z225" t="n">
        <v>10</v>
      </c>
    </row>
    <row r="226">
      <c r="A226" t="n">
        <v>20</v>
      </c>
      <c r="B226" t="n">
        <v>135</v>
      </c>
      <c r="C226" t="inlineStr">
        <is>
          <t xml:space="preserve">CONCLUIDO	</t>
        </is>
      </c>
      <c r="D226" t="n">
        <v>7.7576</v>
      </c>
      <c r="E226" t="n">
        <v>12.89</v>
      </c>
      <c r="F226" t="n">
        <v>9.18</v>
      </c>
      <c r="G226" t="n">
        <v>32.39</v>
      </c>
      <c r="H226" t="n">
        <v>0.39</v>
      </c>
      <c r="I226" t="n">
        <v>17</v>
      </c>
      <c r="J226" t="n">
        <v>272.8</v>
      </c>
      <c r="K226" t="n">
        <v>59.89</v>
      </c>
      <c r="L226" t="n">
        <v>6</v>
      </c>
      <c r="M226" t="n">
        <v>15</v>
      </c>
      <c r="N226" t="n">
        <v>71.91</v>
      </c>
      <c r="O226" t="n">
        <v>33879.33</v>
      </c>
      <c r="P226" t="n">
        <v>130.29</v>
      </c>
      <c r="Q226" t="n">
        <v>1325.87</v>
      </c>
      <c r="R226" t="n">
        <v>45.49</v>
      </c>
      <c r="S226" t="n">
        <v>30.42</v>
      </c>
      <c r="T226" t="n">
        <v>7663.18</v>
      </c>
      <c r="U226" t="n">
        <v>0.67</v>
      </c>
      <c r="V226" t="n">
        <v>0.9399999999999999</v>
      </c>
      <c r="W226" t="n">
        <v>0.11</v>
      </c>
      <c r="X226" t="n">
        <v>0.46</v>
      </c>
      <c r="Y226" t="n">
        <v>1</v>
      </c>
      <c r="Z226" t="n">
        <v>10</v>
      </c>
    </row>
    <row r="227">
      <c r="A227" t="n">
        <v>21</v>
      </c>
      <c r="B227" t="n">
        <v>135</v>
      </c>
      <c r="C227" t="inlineStr">
        <is>
          <t xml:space="preserve">CONCLUIDO	</t>
        </is>
      </c>
      <c r="D227" t="n">
        <v>7.81</v>
      </c>
      <c r="E227" t="n">
        <v>12.8</v>
      </c>
      <c r="F227" t="n">
        <v>9.140000000000001</v>
      </c>
      <c r="G227" t="n">
        <v>34.28</v>
      </c>
      <c r="H227" t="n">
        <v>0.41</v>
      </c>
      <c r="I227" t="n">
        <v>16</v>
      </c>
      <c r="J227" t="n">
        <v>273.28</v>
      </c>
      <c r="K227" t="n">
        <v>59.89</v>
      </c>
      <c r="L227" t="n">
        <v>6.25</v>
      </c>
      <c r="M227" t="n">
        <v>14</v>
      </c>
      <c r="N227" t="n">
        <v>72.14</v>
      </c>
      <c r="O227" t="n">
        <v>33938.7</v>
      </c>
      <c r="P227" t="n">
        <v>128.45</v>
      </c>
      <c r="Q227" t="n">
        <v>1325.79</v>
      </c>
      <c r="R227" t="n">
        <v>44.32</v>
      </c>
      <c r="S227" t="n">
        <v>30.42</v>
      </c>
      <c r="T227" t="n">
        <v>7084.48</v>
      </c>
      <c r="U227" t="n">
        <v>0.6899999999999999</v>
      </c>
      <c r="V227" t="n">
        <v>0.95</v>
      </c>
      <c r="W227" t="n">
        <v>0.11</v>
      </c>
      <c r="X227" t="n">
        <v>0.42</v>
      </c>
      <c r="Y227" t="n">
        <v>1</v>
      </c>
      <c r="Z227" t="n">
        <v>10</v>
      </c>
    </row>
    <row r="228">
      <c r="A228" t="n">
        <v>22</v>
      </c>
      <c r="B228" t="n">
        <v>135</v>
      </c>
      <c r="C228" t="inlineStr">
        <is>
          <t xml:space="preserve">CONCLUIDO	</t>
        </is>
      </c>
      <c r="D228" t="n">
        <v>7.858</v>
      </c>
      <c r="E228" t="n">
        <v>12.73</v>
      </c>
      <c r="F228" t="n">
        <v>9.109999999999999</v>
      </c>
      <c r="G228" t="n">
        <v>36.46</v>
      </c>
      <c r="H228" t="n">
        <v>0.42</v>
      </c>
      <c r="I228" t="n">
        <v>15</v>
      </c>
      <c r="J228" t="n">
        <v>273.76</v>
      </c>
      <c r="K228" t="n">
        <v>59.89</v>
      </c>
      <c r="L228" t="n">
        <v>6.5</v>
      </c>
      <c r="M228" t="n">
        <v>13</v>
      </c>
      <c r="N228" t="n">
        <v>72.37</v>
      </c>
      <c r="O228" t="n">
        <v>33998.16</v>
      </c>
      <c r="P228" t="n">
        <v>126.18</v>
      </c>
      <c r="Q228" t="n">
        <v>1325.91</v>
      </c>
      <c r="R228" t="n">
        <v>43.37</v>
      </c>
      <c r="S228" t="n">
        <v>30.42</v>
      </c>
      <c r="T228" t="n">
        <v>6614.89</v>
      </c>
      <c r="U228" t="n">
        <v>0.7</v>
      </c>
      <c r="V228" t="n">
        <v>0.95</v>
      </c>
      <c r="W228" t="n">
        <v>0.11</v>
      </c>
      <c r="X228" t="n">
        <v>0.39</v>
      </c>
      <c r="Y228" t="n">
        <v>1</v>
      </c>
      <c r="Z228" t="n">
        <v>10</v>
      </c>
    </row>
    <row r="229">
      <c r="A229" t="n">
        <v>23</v>
      </c>
      <c r="B229" t="n">
        <v>135</v>
      </c>
      <c r="C229" t="inlineStr">
        <is>
          <t xml:space="preserve">CONCLUIDO	</t>
        </is>
      </c>
      <c r="D229" t="n">
        <v>7.887</v>
      </c>
      <c r="E229" t="n">
        <v>12.68</v>
      </c>
      <c r="F229" t="n">
        <v>9.07</v>
      </c>
      <c r="G229" t="n">
        <v>36.27</v>
      </c>
      <c r="H229" t="n">
        <v>0.44</v>
      </c>
      <c r="I229" t="n">
        <v>15</v>
      </c>
      <c r="J229" t="n">
        <v>274.24</v>
      </c>
      <c r="K229" t="n">
        <v>59.89</v>
      </c>
      <c r="L229" t="n">
        <v>6.75</v>
      </c>
      <c r="M229" t="n">
        <v>13</v>
      </c>
      <c r="N229" t="n">
        <v>72.61</v>
      </c>
      <c r="O229" t="n">
        <v>34057.71</v>
      </c>
      <c r="P229" t="n">
        <v>123.41</v>
      </c>
      <c r="Q229" t="n">
        <v>1325.79</v>
      </c>
      <c r="R229" t="n">
        <v>41.68</v>
      </c>
      <c r="S229" t="n">
        <v>30.42</v>
      </c>
      <c r="T229" t="n">
        <v>5771.03</v>
      </c>
      <c r="U229" t="n">
        <v>0.73</v>
      </c>
      <c r="V229" t="n">
        <v>0.95</v>
      </c>
      <c r="W229" t="n">
        <v>0.11</v>
      </c>
      <c r="X229" t="n">
        <v>0.35</v>
      </c>
      <c r="Y229" t="n">
        <v>1</v>
      </c>
      <c r="Z229" t="n">
        <v>10</v>
      </c>
    </row>
    <row r="230">
      <c r="A230" t="n">
        <v>24</v>
      </c>
      <c r="B230" t="n">
        <v>135</v>
      </c>
      <c r="C230" t="inlineStr">
        <is>
          <t xml:space="preserve">CONCLUIDO	</t>
        </is>
      </c>
      <c r="D230" t="n">
        <v>7.9309</v>
      </c>
      <c r="E230" t="n">
        <v>12.61</v>
      </c>
      <c r="F230" t="n">
        <v>9.050000000000001</v>
      </c>
      <c r="G230" t="n">
        <v>38.78</v>
      </c>
      <c r="H230" t="n">
        <v>0.45</v>
      </c>
      <c r="I230" t="n">
        <v>14</v>
      </c>
      <c r="J230" t="n">
        <v>274.73</v>
      </c>
      <c r="K230" t="n">
        <v>59.89</v>
      </c>
      <c r="L230" t="n">
        <v>7</v>
      </c>
      <c r="M230" t="n">
        <v>12</v>
      </c>
      <c r="N230" t="n">
        <v>72.84</v>
      </c>
      <c r="O230" t="n">
        <v>34117.35</v>
      </c>
      <c r="P230" t="n">
        <v>122.45</v>
      </c>
      <c r="Q230" t="n">
        <v>1325.79</v>
      </c>
      <c r="R230" t="n">
        <v>41.45</v>
      </c>
      <c r="S230" t="n">
        <v>30.42</v>
      </c>
      <c r="T230" t="n">
        <v>5658.88</v>
      </c>
      <c r="U230" t="n">
        <v>0.73</v>
      </c>
      <c r="V230" t="n">
        <v>0.96</v>
      </c>
      <c r="W230" t="n">
        <v>0.09</v>
      </c>
      <c r="X230" t="n">
        <v>0.33</v>
      </c>
      <c r="Y230" t="n">
        <v>1</v>
      </c>
      <c r="Z230" t="n">
        <v>10</v>
      </c>
    </row>
    <row r="231">
      <c r="A231" t="n">
        <v>25</v>
      </c>
      <c r="B231" t="n">
        <v>135</v>
      </c>
      <c r="C231" t="inlineStr">
        <is>
          <t xml:space="preserve">CONCLUIDO	</t>
        </is>
      </c>
      <c r="D231" t="n">
        <v>7.9482</v>
      </c>
      <c r="E231" t="n">
        <v>12.58</v>
      </c>
      <c r="F231" t="n">
        <v>9.07</v>
      </c>
      <c r="G231" t="n">
        <v>41.87</v>
      </c>
      <c r="H231" t="n">
        <v>0.47</v>
      </c>
      <c r="I231" t="n">
        <v>13</v>
      </c>
      <c r="J231" t="n">
        <v>275.21</v>
      </c>
      <c r="K231" t="n">
        <v>59.89</v>
      </c>
      <c r="L231" t="n">
        <v>7.25</v>
      </c>
      <c r="M231" t="n">
        <v>11</v>
      </c>
      <c r="N231" t="n">
        <v>73.08</v>
      </c>
      <c r="O231" t="n">
        <v>34177.09</v>
      </c>
      <c r="P231" t="n">
        <v>120.94</v>
      </c>
      <c r="Q231" t="n">
        <v>1325.79</v>
      </c>
      <c r="R231" t="n">
        <v>42.06</v>
      </c>
      <c r="S231" t="n">
        <v>30.42</v>
      </c>
      <c r="T231" t="n">
        <v>5972.1</v>
      </c>
      <c r="U231" t="n">
        <v>0.72</v>
      </c>
      <c r="V231" t="n">
        <v>0.95</v>
      </c>
      <c r="W231" t="n">
        <v>0.1</v>
      </c>
      <c r="X231" t="n">
        <v>0.35</v>
      </c>
      <c r="Y231" t="n">
        <v>1</v>
      </c>
      <c r="Z231" t="n">
        <v>10</v>
      </c>
    </row>
    <row r="232">
      <c r="A232" t="n">
        <v>26</v>
      </c>
      <c r="B232" t="n">
        <v>135</v>
      </c>
      <c r="C232" t="inlineStr">
        <is>
          <t xml:space="preserve">CONCLUIDO	</t>
        </is>
      </c>
      <c r="D232" t="n">
        <v>7.9467</v>
      </c>
      <c r="E232" t="n">
        <v>12.58</v>
      </c>
      <c r="F232" t="n">
        <v>9.07</v>
      </c>
      <c r="G232" t="n">
        <v>41.88</v>
      </c>
      <c r="H232" t="n">
        <v>0.48</v>
      </c>
      <c r="I232" t="n">
        <v>13</v>
      </c>
      <c r="J232" t="n">
        <v>275.7</v>
      </c>
      <c r="K232" t="n">
        <v>59.89</v>
      </c>
      <c r="L232" t="n">
        <v>7.5</v>
      </c>
      <c r="M232" t="n">
        <v>11</v>
      </c>
      <c r="N232" t="n">
        <v>73.31</v>
      </c>
      <c r="O232" t="n">
        <v>34236.91</v>
      </c>
      <c r="P232" t="n">
        <v>121.14</v>
      </c>
      <c r="Q232" t="n">
        <v>1325.85</v>
      </c>
      <c r="R232" t="n">
        <v>42.14</v>
      </c>
      <c r="S232" t="n">
        <v>30.42</v>
      </c>
      <c r="T232" t="n">
        <v>6008.55</v>
      </c>
      <c r="U232" t="n">
        <v>0.72</v>
      </c>
      <c r="V232" t="n">
        <v>0.95</v>
      </c>
      <c r="W232" t="n">
        <v>0.1</v>
      </c>
      <c r="X232" t="n">
        <v>0.35</v>
      </c>
      <c r="Y232" t="n">
        <v>1</v>
      </c>
      <c r="Z232" t="n">
        <v>10</v>
      </c>
    </row>
    <row r="233">
      <c r="A233" t="n">
        <v>27</v>
      </c>
      <c r="B233" t="n">
        <v>135</v>
      </c>
      <c r="C233" t="inlineStr">
        <is>
          <t xml:space="preserve">CONCLUIDO	</t>
        </is>
      </c>
      <c r="D233" t="n">
        <v>8.0084</v>
      </c>
      <c r="E233" t="n">
        <v>12.49</v>
      </c>
      <c r="F233" t="n">
        <v>9.029999999999999</v>
      </c>
      <c r="G233" t="n">
        <v>45.14</v>
      </c>
      <c r="H233" t="n">
        <v>0.5</v>
      </c>
      <c r="I233" t="n">
        <v>12</v>
      </c>
      <c r="J233" t="n">
        <v>276.18</v>
      </c>
      <c r="K233" t="n">
        <v>59.89</v>
      </c>
      <c r="L233" t="n">
        <v>7.75</v>
      </c>
      <c r="M233" t="n">
        <v>10</v>
      </c>
      <c r="N233" t="n">
        <v>73.55</v>
      </c>
      <c r="O233" t="n">
        <v>34296.82</v>
      </c>
      <c r="P233" t="n">
        <v>117.57</v>
      </c>
      <c r="Q233" t="n">
        <v>1325.88</v>
      </c>
      <c r="R233" t="n">
        <v>40.53</v>
      </c>
      <c r="S233" t="n">
        <v>30.42</v>
      </c>
      <c r="T233" t="n">
        <v>5208.27</v>
      </c>
      <c r="U233" t="n">
        <v>0.75</v>
      </c>
      <c r="V233" t="n">
        <v>0.96</v>
      </c>
      <c r="W233" t="n">
        <v>0.1</v>
      </c>
      <c r="X233" t="n">
        <v>0.31</v>
      </c>
      <c r="Y233" t="n">
        <v>1</v>
      </c>
      <c r="Z233" t="n">
        <v>10</v>
      </c>
    </row>
    <row r="234">
      <c r="A234" t="n">
        <v>28</v>
      </c>
      <c r="B234" t="n">
        <v>135</v>
      </c>
      <c r="C234" t="inlineStr">
        <is>
          <t xml:space="preserve">CONCLUIDO	</t>
        </is>
      </c>
      <c r="D234" t="n">
        <v>8.0014</v>
      </c>
      <c r="E234" t="n">
        <v>12.5</v>
      </c>
      <c r="F234" t="n">
        <v>9.039999999999999</v>
      </c>
      <c r="G234" t="n">
        <v>45.19</v>
      </c>
      <c r="H234" t="n">
        <v>0.51</v>
      </c>
      <c r="I234" t="n">
        <v>12</v>
      </c>
      <c r="J234" t="n">
        <v>276.67</v>
      </c>
      <c r="K234" t="n">
        <v>59.89</v>
      </c>
      <c r="L234" t="n">
        <v>8</v>
      </c>
      <c r="M234" t="n">
        <v>9</v>
      </c>
      <c r="N234" t="n">
        <v>73.78</v>
      </c>
      <c r="O234" t="n">
        <v>34356.83</v>
      </c>
      <c r="P234" t="n">
        <v>116.85</v>
      </c>
      <c r="Q234" t="n">
        <v>1325.82</v>
      </c>
      <c r="R234" t="n">
        <v>40.88</v>
      </c>
      <c r="S234" t="n">
        <v>30.42</v>
      </c>
      <c r="T234" t="n">
        <v>5385.4</v>
      </c>
      <c r="U234" t="n">
        <v>0.74</v>
      </c>
      <c r="V234" t="n">
        <v>0.96</v>
      </c>
      <c r="W234" t="n">
        <v>0.1</v>
      </c>
      <c r="X234" t="n">
        <v>0.32</v>
      </c>
      <c r="Y234" t="n">
        <v>1</v>
      </c>
      <c r="Z234" t="n">
        <v>10</v>
      </c>
    </row>
    <row r="235">
      <c r="A235" t="n">
        <v>29</v>
      </c>
      <c r="B235" t="n">
        <v>135</v>
      </c>
      <c r="C235" t="inlineStr">
        <is>
          <t xml:space="preserve">CONCLUIDO	</t>
        </is>
      </c>
      <c r="D235" t="n">
        <v>8.050800000000001</v>
      </c>
      <c r="E235" t="n">
        <v>12.42</v>
      </c>
      <c r="F235" t="n">
        <v>9.01</v>
      </c>
      <c r="G235" t="n">
        <v>49.16</v>
      </c>
      <c r="H235" t="n">
        <v>0.53</v>
      </c>
      <c r="I235" t="n">
        <v>11</v>
      </c>
      <c r="J235" t="n">
        <v>277.16</v>
      </c>
      <c r="K235" t="n">
        <v>59.89</v>
      </c>
      <c r="L235" t="n">
        <v>8.25</v>
      </c>
      <c r="M235" t="n">
        <v>6</v>
      </c>
      <c r="N235" t="n">
        <v>74.02</v>
      </c>
      <c r="O235" t="n">
        <v>34416.93</v>
      </c>
      <c r="P235" t="n">
        <v>114.54</v>
      </c>
      <c r="Q235" t="n">
        <v>1325.82</v>
      </c>
      <c r="R235" t="n">
        <v>39.96</v>
      </c>
      <c r="S235" t="n">
        <v>30.42</v>
      </c>
      <c r="T235" t="n">
        <v>4931.63</v>
      </c>
      <c r="U235" t="n">
        <v>0.76</v>
      </c>
      <c r="V235" t="n">
        <v>0.96</v>
      </c>
      <c r="W235" t="n">
        <v>0.1</v>
      </c>
      <c r="X235" t="n">
        <v>0.29</v>
      </c>
      <c r="Y235" t="n">
        <v>1</v>
      </c>
      <c r="Z235" t="n">
        <v>10</v>
      </c>
    </row>
    <row r="236">
      <c r="A236" t="n">
        <v>30</v>
      </c>
      <c r="B236" t="n">
        <v>135</v>
      </c>
      <c r="C236" t="inlineStr">
        <is>
          <t xml:space="preserve">CONCLUIDO	</t>
        </is>
      </c>
      <c r="D236" t="n">
        <v>8.055999999999999</v>
      </c>
      <c r="E236" t="n">
        <v>12.41</v>
      </c>
      <c r="F236" t="n">
        <v>9</v>
      </c>
      <c r="G236" t="n">
        <v>49.11</v>
      </c>
      <c r="H236" t="n">
        <v>0.55</v>
      </c>
      <c r="I236" t="n">
        <v>11</v>
      </c>
      <c r="J236" t="n">
        <v>277.65</v>
      </c>
      <c r="K236" t="n">
        <v>59.89</v>
      </c>
      <c r="L236" t="n">
        <v>8.5</v>
      </c>
      <c r="M236" t="n">
        <v>1</v>
      </c>
      <c r="N236" t="n">
        <v>74.26000000000001</v>
      </c>
      <c r="O236" t="n">
        <v>34477.13</v>
      </c>
      <c r="P236" t="n">
        <v>114.16</v>
      </c>
      <c r="Q236" t="n">
        <v>1325.83</v>
      </c>
      <c r="R236" t="n">
        <v>39.43</v>
      </c>
      <c r="S236" t="n">
        <v>30.42</v>
      </c>
      <c r="T236" t="n">
        <v>4662.93</v>
      </c>
      <c r="U236" t="n">
        <v>0.77</v>
      </c>
      <c r="V236" t="n">
        <v>0.96</v>
      </c>
      <c r="W236" t="n">
        <v>0.11</v>
      </c>
      <c r="X236" t="n">
        <v>0.28</v>
      </c>
      <c r="Y236" t="n">
        <v>1</v>
      </c>
      <c r="Z236" t="n">
        <v>10</v>
      </c>
    </row>
    <row r="237">
      <c r="A237" t="n">
        <v>31</v>
      </c>
      <c r="B237" t="n">
        <v>135</v>
      </c>
      <c r="C237" t="inlineStr">
        <is>
          <t xml:space="preserve">CONCLUIDO	</t>
        </is>
      </c>
      <c r="D237" t="n">
        <v>8.054399999999999</v>
      </c>
      <c r="E237" t="n">
        <v>12.42</v>
      </c>
      <c r="F237" t="n">
        <v>9.01</v>
      </c>
      <c r="G237" t="n">
        <v>49.13</v>
      </c>
      <c r="H237" t="n">
        <v>0.5600000000000001</v>
      </c>
      <c r="I237" t="n">
        <v>11</v>
      </c>
      <c r="J237" t="n">
        <v>278.13</v>
      </c>
      <c r="K237" t="n">
        <v>59.89</v>
      </c>
      <c r="L237" t="n">
        <v>8.75</v>
      </c>
      <c r="M237" t="n">
        <v>0</v>
      </c>
      <c r="N237" t="n">
        <v>74.5</v>
      </c>
      <c r="O237" t="n">
        <v>34537.41</v>
      </c>
      <c r="P237" t="n">
        <v>114.26</v>
      </c>
      <c r="Q237" t="n">
        <v>1325.83</v>
      </c>
      <c r="R237" t="n">
        <v>39.52</v>
      </c>
      <c r="S237" t="n">
        <v>30.42</v>
      </c>
      <c r="T237" t="n">
        <v>4708.1</v>
      </c>
      <c r="U237" t="n">
        <v>0.77</v>
      </c>
      <c r="V237" t="n">
        <v>0.96</v>
      </c>
      <c r="W237" t="n">
        <v>0.11</v>
      </c>
      <c r="X237" t="n">
        <v>0.29</v>
      </c>
      <c r="Y237" t="n">
        <v>1</v>
      </c>
      <c r="Z237" t="n">
        <v>10</v>
      </c>
    </row>
    <row r="238">
      <c r="A238" t="n">
        <v>0</v>
      </c>
      <c r="B238" t="n">
        <v>80</v>
      </c>
      <c r="C238" t="inlineStr">
        <is>
          <t xml:space="preserve">CONCLUIDO	</t>
        </is>
      </c>
      <c r="D238" t="n">
        <v>5.8168</v>
      </c>
      <c r="E238" t="n">
        <v>17.19</v>
      </c>
      <c r="F238" t="n">
        <v>11.64</v>
      </c>
      <c r="G238" t="n">
        <v>6.99</v>
      </c>
      <c r="H238" t="n">
        <v>0.11</v>
      </c>
      <c r="I238" t="n">
        <v>100</v>
      </c>
      <c r="J238" t="n">
        <v>159.12</v>
      </c>
      <c r="K238" t="n">
        <v>50.28</v>
      </c>
      <c r="L238" t="n">
        <v>1</v>
      </c>
      <c r="M238" t="n">
        <v>98</v>
      </c>
      <c r="N238" t="n">
        <v>27.84</v>
      </c>
      <c r="O238" t="n">
        <v>19859.16</v>
      </c>
      <c r="P238" t="n">
        <v>136.43</v>
      </c>
      <c r="Q238" t="n">
        <v>1326.16</v>
      </c>
      <c r="R238" t="n">
        <v>126.26</v>
      </c>
      <c r="S238" t="n">
        <v>30.42</v>
      </c>
      <c r="T238" t="n">
        <v>47635.48</v>
      </c>
      <c r="U238" t="n">
        <v>0.24</v>
      </c>
      <c r="V238" t="n">
        <v>0.74</v>
      </c>
      <c r="W238" t="n">
        <v>0.24</v>
      </c>
      <c r="X238" t="n">
        <v>2.92</v>
      </c>
      <c r="Y238" t="n">
        <v>1</v>
      </c>
      <c r="Z238" t="n">
        <v>10</v>
      </c>
    </row>
    <row r="239">
      <c r="A239" t="n">
        <v>1</v>
      </c>
      <c r="B239" t="n">
        <v>80</v>
      </c>
      <c r="C239" t="inlineStr">
        <is>
          <t xml:space="preserve">CONCLUIDO	</t>
        </is>
      </c>
      <c r="D239" t="n">
        <v>6.4525</v>
      </c>
      <c r="E239" t="n">
        <v>15.5</v>
      </c>
      <c r="F239" t="n">
        <v>10.82</v>
      </c>
      <c r="G239" t="n">
        <v>8.890000000000001</v>
      </c>
      <c r="H239" t="n">
        <v>0.14</v>
      </c>
      <c r="I239" t="n">
        <v>73</v>
      </c>
      <c r="J239" t="n">
        <v>159.48</v>
      </c>
      <c r="K239" t="n">
        <v>50.28</v>
      </c>
      <c r="L239" t="n">
        <v>1.25</v>
      </c>
      <c r="M239" t="n">
        <v>71</v>
      </c>
      <c r="N239" t="n">
        <v>27.95</v>
      </c>
      <c r="O239" t="n">
        <v>19902.91</v>
      </c>
      <c r="P239" t="n">
        <v>124.52</v>
      </c>
      <c r="Q239" t="n">
        <v>1326.04</v>
      </c>
      <c r="R239" t="n">
        <v>99.12</v>
      </c>
      <c r="S239" t="n">
        <v>30.42</v>
      </c>
      <c r="T239" t="n">
        <v>34199.39</v>
      </c>
      <c r="U239" t="n">
        <v>0.31</v>
      </c>
      <c r="V239" t="n">
        <v>0.8</v>
      </c>
      <c r="W239" t="n">
        <v>0.2</v>
      </c>
      <c r="X239" t="n">
        <v>2.1</v>
      </c>
      <c r="Y239" t="n">
        <v>1</v>
      </c>
      <c r="Z239" t="n">
        <v>10</v>
      </c>
    </row>
    <row r="240">
      <c r="A240" t="n">
        <v>2</v>
      </c>
      <c r="B240" t="n">
        <v>80</v>
      </c>
      <c r="C240" t="inlineStr">
        <is>
          <t xml:space="preserve">CONCLUIDO	</t>
        </is>
      </c>
      <c r="D240" t="n">
        <v>6.8987</v>
      </c>
      <c r="E240" t="n">
        <v>14.5</v>
      </c>
      <c r="F240" t="n">
        <v>10.33</v>
      </c>
      <c r="G240" t="n">
        <v>10.88</v>
      </c>
      <c r="H240" t="n">
        <v>0.17</v>
      </c>
      <c r="I240" t="n">
        <v>57</v>
      </c>
      <c r="J240" t="n">
        <v>159.83</v>
      </c>
      <c r="K240" t="n">
        <v>50.28</v>
      </c>
      <c r="L240" t="n">
        <v>1.5</v>
      </c>
      <c r="M240" t="n">
        <v>55</v>
      </c>
      <c r="N240" t="n">
        <v>28.05</v>
      </c>
      <c r="O240" t="n">
        <v>19946.71</v>
      </c>
      <c r="P240" t="n">
        <v>116.82</v>
      </c>
      <c r="Q240" t="n">
        <v>1325.97</v>
      </c>
      <c r="R240" t="n">
        <v>83.29000000000001</v>
      </c>
      <c r="S240" t="n">
        <v>30.42</v>
      </c>
      <c r="T240" t="n">
        <v>26365.86</v>
      </c>
      <c r="U240" t="n">
        <v>0.37</v>
      </c>
      <c r="V240" t="n">
        <v>0.84</v>
      </c>
      <c r="W240" t="n">
        <v>0.17</v>
      </c>
      <c r="X240" t="n">
        <v>1.61</v>
      </c>
      <c r="Y240" t="n">
        <v>1</v>
      </c>
      <c r="Z240" t="n">
        <v>10</v>
      </c>
    </row>
    <row r="241">
      <c r="A241" t="n">
        <v>3</v>
      </c>
      <c r="B241" t="n">
        <v>80</v>
      </c>
      <c r="C241" t="inlineStr">
        <is>
          <t xml:space="preserve">CONCLUIDO	</t>
        </is>
      </c>
      <c r="D241" t="n">
        <v>7.1997</v>
      </c>
      <c r="E241" t="n">
        <v>13.89</v>
      </c>
      <c r="F241" t="n">
        <v>10.05</v>
      </c>
      <c r="G241" t="n">
        <v>12.83</v>
      </c>
      <c r="H241" t="n">
        <v>0.19</v>
      </c>
      <c r="I241" t="n">
        <v>47</v>
      </c>
      <c r="J241" t="n">
        <v>160.19</v>
      </c>
      <c r="K241" t="n">
        <v>50.28</v>
      </c>
      <c r="L241" t="n">
        <v>1.75</v>
      </c>
      <c r="M241" t="n">
        <v>45</v>
      </c>
      <c r="N241" t="n">
        <v>28.16</v>
      </c>
      <c r="O241" t="n">
        <v>19990.53</v>
      </c>
      <c r="P241" t="n">
        <v>111.46</v>
      </c>
      <c r="Q241" t="n">
        <v>1326.04</v>
      </c>
      <c r="R241" t="n">
        <v>74.03</v>
      </c>
      <c r="S241" t="n">
        <v>30.42</v>
      </c>
      <c r="T241" t="n">
        <v>21785.49</v>
      </c>
      <c r="U241" t="n">
        <v>0.41</v>
      </c>
      <c r="V241" t="n">
        <v>0.86</v>
      </c>
      <c r="W241" t="n">
        <v>0.15</v>
      </c>
      <c r="X241" t="n">
        <v>1.33</v>
      </c>
      <c r="Y241" t="n">
        <v>1</v>
      </c>
      <c r="Z241" t="n">
        <v>10</v>
      </c>
    </row>
    <row r="242">
      <c r="A242" t="n">
        <v>4</v>
      </c>
      <c r="B242" t="n">
        <v>80</v>
      </c>
      <c r="C242" t="inlineStr">
        <is>
          <t xml:space="preserve">CONCLUIDO	</t>
        </is>
      </c>
      <c r="D242" t="n">
        <v>7.4326</v>
      </c>
      <c r="E242" t="n">
        <v>13.45</v>
      </c>
      <c r="F242" t="n">
        <v>9.84</v>
      </c>
      <c r="G242" t="n">
        <v>14.76</v>
      </c>
      <c r="H242" t="n">
        <v>0.22</v>
      </c>
      <c r="I242" t="n">
        <v>40</v>
      </c>
      <c r="J242" t="n">
        <v>160.54</v>
      </c>
      <c r="K242" t="n">
        <v>50.28</v>
      </c>
      <c r="L242" t="n">
        <v>2</v>
      </c>
      <c r="M242" t="n">
        <v>38</v>
      </c>
      <c r="N242" t="n">
        <v>28.26</v>
      </c>
      <c r="O242" t="n">
        <v>20034.4</v>
      </c>
      <c r="P242" t="n">
        <v>106.76</v>
      </c>
      <c r="Q242" t="n">
        <v>1325.79</v>
      </c>
      <c r="R242" t="n">
        <v>67.19</v>
      </c>
      <c r="S242" t="n">
        <v>30.42</v>
      </c>
      <c r="T242" t="n">
        <v>18401.6</v>
      </c>
      <c r="U242" t="n">
        <v>0.45</v>
      </c>
      <c r="V242" t="n">
        <v>0.88</v>
      </c>
      <c r="W242" t="n">
        <v>0.14</v>
      </c>
      <c r="X242" t="n">
        <v>1.12</v>
      </c>
      <c r="Y242" t="n">
        <v>1</v>
      </c>
      <c r="Z242" t="n">
        <v>10</v>
      </c>
    </row>
    <row r="243">
      <c r="A243" t="n">
        <v>5</v>
      </c>
      <c r="B243" t="n">
        <v>80</v>
      </c>
      <c r="C243" t="inlineStr">
        <is>
          <t xml:space="preserve">CONCLUIDO	</t>
        </is>
      </c>
      <c r="D243" t="n">
        <v>7.6535</v>
      </c>
      <c r="E243" t="n">
        <v>13.07</v>
      </c>
      <c r="F243" t="n">
        <v>9.65</v>
      </c>
      <c r="G243" t="n">
        <v>17.02</v>
      </c>
      <c r="H243" t="n">
        <v>0.25</v>
      </c>
      <c r="I243" t="n">
        <v>34</v>
      </c>
      <c r="J243" t="n">
        <v>160.9</v>
      </c>
      <c r="K243" t="n">
        <v>50.28</v>
      </c>
      <c r="L243" t="n">
        <v>2.25</v>
      </c>
      <c r="M243" t="n">
        <v>32</v>
      </c>
      <c r="N243" t="n">
        <v>28.37</v>
      </c>
      <c r="O243" t="n">
        <v>20078.3</v>
      </c>
      <c r="P243" t="n">
        <v>102.36</v>
      </c>
      <c r="Q243" t="n">
        <v>1325.95</v>
      </c>
      <c r="R243" t="n">
        <v>60.75</v>
      </c>
      <c r="S243" t="n">
        <v>30.42</v>
      </c>
      <c r="T243" t="n">
        <v>15211.2</v>
      </c>
      <c r="U243" t="n">
        <v>0.5</v>
      </c>
      <c r="V243" t="n">
        <v>0.9</v>
      </c>
      <c r="W243" t="n">
        <v>0.13</v>
      </c>
      <c r="X243" t="n">
        <v>0.92</v>
      </c>
      <c r="Y243" t="n">
        <v>1</v>
      </c>
      <c r="Z243" t="n">
        <v>10</v>
      </c>
    </row>
    <row r="244">
      <c r="A244" t="n">
        <v>6</v>
      </c>
      <c r="B244" t="n">
        <v>80</v>
      </c>
      <c r="C244" t="inlineStr">
        <is>
          <t xml:space="preserve">CONCLUIDO	</t>
        </is>
      </c>
      <c r="D244" t="n">
        <v>7.8147</v>
      </c>
      <c r="E244" t="n">
        <v>12.8</v>
      </c>
      <c r="F244" t="n">
        <v>9.51</v>
      </c>
      <c r="G244" t="n">
        <v>19.01</v>
      </c>
      <c r="H244" t="n">
        <v>0.27</v>
      </c>
      <c r="I244" t="n">
        <v>30</v>
      </c>
      <c r="J244" t="n">
        <v>161.26</v>
      </c>
      <c r="K244" t="n">
        <v>50.28</v>
      </c>
      <c r="L244" t="n">
        <v>2.5</v>
      </c>
      <c r="M244" t="n">
        <v>28</v>
      </c>
      <c r="N244" t="n">
        <v>28.48</v>
      </c>
      <c r="O244" t="n">
        <v>20122.23</v>
      </c>
      <c r="P244" t="n">
        <v>98.41</v>
      </c>
      <c r="Q244" t="n">
        <v>1325.92</v>
      </c>
      <c r="R244" t="n">
        <v>55.95</v>
      </c>
      <c r="S244" t="n">
        <v>30.42</v>
      </c>
      <c r="T244" t="n">
        <v>12830.86</v>
      </c>
      <c r="U244" t="n">
        <v>0.54</v>
      </c>
      <c r="V244" t="n">
        <v>0.91</v>
      </c>
      <c r="W244" t="n">
        <v>0.13</v>
      </c>
      <c r="X244" t="n">
        <v>0.78</v>
      </c>
      <c r="Y244" t="n">
        <v>1</v>
      </c>
      <c r="Z244" t="n">
        <v>10</v>
      </c>
    </row>
    <row r="245">
      <c r="A245" t="n">
        <v>7</v>
      </c>
      <c r="B245" t="n">
        <v>80</v>
      </c>
      <c r="C245" t="inlineStr">
        <is>
          <t xml:space="preserve">CONCLUIDO	</t>
        </is>
      </c>
      <c r="D245" t="n">
        <v>7.9421</v>
      </c>
      <c r="E245" t="n">
        <v>12.59</v>
      </c>
      <c r="F245" t="n">
        <v>9.43</v>
      </c>
      <c r="G245" t="n">
        <v>21.76</v>
      </c>
      <c r="H245" t="n">
        <v>0.3</v>
      </c>
      <c r="I245" t="n">
        <v>26</v>
      </c>
      <c r="J245" t="n">
        <v>161.61</v>
      </c>
      <c r="K245" t="n">
        <v>50.28</v>
      </c>
      <c r="L245" t="n">
        <v>2.75</v>
      </c>
      <c r="M245" t="n">
        <v>24</v>
      </c>
      <c r="N245" t="n">
        <v>28.58</v>
      </c>
      <c r="O245" t="n">
        <v>20166.2</v>
      </c>
      <c r="P245" t="n">
        <v>95.38</v>
      </c>
      <c r="Q245" t="n">
        <v>1325.88</v>
      </c>
      <c r="R245" t="n">
        <v>54.24</v>
      </c>
      <c r="S245" t="n">
        <v>30.42</v>
      </c>
      <c r="T245" t="n">
        <v>11994.86</v>
      </c>
      <c r="U245" t="n">
        <v>0.5600000000000001</v>
      </c>
      <c r="V245" t="n">
        <v>0.92</v>
      </c>
      <c r="W245" t="n">
        <v>0.11</v>
      </c>
      <c r="X245" t="n">
        <v>0.71</v>
      </c>
      <c r="Y245" t="n">
        <v>1</v>
      </c>
      <c r="Z245" t="n">
        <v>10</v>
      </c>
    </row>
    <row r="246">
      <c r="A246" t="n">
        <v>8</v>
      </c>
      <c r="B246" t="n">
        <v>80</v>
      </c>
      <c r="C246" t="inlineStr">
        <is>
          <t xml:space="preserve">CONCLUIDO	</t>
        </is>
      </c>
      <c r="D246" t="n">
        <v>7.9876</v>
      </c>
      <c r="E246" t="n">
        <v>12.52</v>
      </c>
      <c r="F246" t="n">
        <v>9.42</v>
      </c>
      <c r="G246" t="n">
        <v>23.55</v>
      </c>
      <c r="H246" t="n">
        <v>0.33</v>
      </c>
      <c r="I246" t="n">
        <v>24</v>
      </c>
      <c r="J246" t="n">
        <v>161.97</v>
      </c>
      <c r="K246" t="n">
        <v>50.28</v>
      </c>
      <c r="L246" t="n">
        <v>3</v>
      </c>
      <c r="M246" t="n">
        <v>22</v>
      </c>
      <c r="N246" t="n">
        <v>28.69</v>
      </c>
      <c r="O246" t="n">
        <v>20210.21</v>
      </c>
      <c r="P246" t="n">
        <v>93.15000000000001</v>
      </c>
      <c r="Q246" t="n">
        <v>1325.89</v>
      </c>
      <c r="R246" t="n">
        <v>53.53</v>
      </c>
      <c r="S246" t="n">
        <v>30.42</v>
      </c>
      <c r="T246" t="n">
        <v>11647.58</v>
      </c>
      <c r="U246" t="n">
        <v>0.57</v>
      </c>
      <c r="V246" t="n">
        <v>0.92</v>
      </c>
      <c r="W246" t="n">
        <v>0.12</v>
      </c>
      <c r="X246" t="n">
        <v>0.7</v>
      </c>
      <c r="Y246" t="n">
        <v>1</v>
      </c>
      <c r="Z246" t="n">
        <v>10</v>
      </c>
    </row>
    <row r="247">
      <c r="A247" t="n">
        <v>9</v>
      </c>
      <c r="B247" t="n">
        <v>80</v>
      </c>
      <c r="C247" t="inlineStr">
        <is>
          <t xml:space="preserve">CONCLUIDO	</t>
        </is>
      </c>
      <c r="D247" t="n">
        <v>8.1271</v>
      </c>
      <c r="E247" t="n">
        <v>12.3</v>
      </c>
      <c r="F247" t="n">
        <v>9.300000000000001</v>
      </c>
      <c r="G247" t="n">
        <v>26.58</v>
      </c>
      <c r="H247" t="n">
        <v>0.35</v>
      </c>
      <c r="I247" t="n">
        <v>21</v>
      </c>
      <c r="J247" t="n">
        <v>162.33</v>
      </c>
      <c r="K247" t="n">
        <v>50.28</v>
      </c>
      <c r="L247" t="n">
        <v>3.25</v>
      </c>
      <c r="M247" t="n">
        <v>19</v>
      </c>
      <c r="N247" t="n">
        <v>28.8</v>
      </c>
      <c r="O247" t="n">
        <v>20254.26</v>
      </c>
      <c r="P247" t="n">
        <v>88.93000000000001</v>
      </c>
      <c r="Q247" t="n">
        <v>1325.87</v>
      </c>
      <c r="R247" t="n">
        <v>49.64</v>
      </c>
      <c r="S247" t="n">
        <v>30.42</v>
      </c>
      <c r="T247" t="n">
        <v>9721.27</v>
      </c>
      <c r="U247" t="n">
        <v>0.61</v>
      </c>
      <c r="V247" t="n">
        <v>0.93</v>
      </c>
      <c r="W247" t="n">
        <v>0.11</v>
      </c>
      <c r="X247" t="n">
        <v>0.58</v>
      </c>
      <c r="Y247" t="n">
        <v>1</v>
      </c>
      <c r="Z247" t="n">
        <v>10</v>
      </c>
    </row>
    <row r="248">
      <c r="A248" t="n">
        <v>10</v>
      </c>
      <c r="B248" t="n">
        <v>80</v>
      </c>
      <c r="C248" t="inlineStr">
        <is>
          <t xml:space="preserve">CONCLUIDO	</t>
        </is>
      </c>
      <c r="D248" t="n">
        <v>8.2121</v>
      </c>
      <c r="E248" t="n">
        <v>12.18</v>
      </c>
      <c r="F248" t="n">
        <v>9.24</v>
      </c>
      <c r="G248" t="n">
        <v>29.18</v>
      </c>
      <c r="H248" t="n">
        <v>0.38</v>
      </c>
      <c r="I248" t="n">
        <v>19</v>
      </c>
      <c r="J248" t="n">
        <v>162.68</v>
      </c>
      <c r="K248" t="n">
        <v>50.28</v>
      </c>
      <c r="L248" t="n">
        <v>3.5</v>
      </c>
      <c r="M248" t="n">
        <v>14</v>
      </c>
      <c r="N248" t="n">
        <v>28.9</v>
      </c>
      <c r="O248" t="n">
        <v>20298.34</v>
      </c>
      <c r="P248" t="n">
        <v>86.11</v>
      </c>
      <c r="Q248" t="n">
        <v>1325.92</v>
      </c>
      <c r="R248" t="n">
        <v>47.49</v>
      </c>
      <c r="S248" t="n">
        <v>30.42</v>
      </c>
      <c r="T248" t="n">
        <v>8655.309999999999</v>
      </c>
      <c r="U248" t="n">
        <v>0.64</v>
      </c>
      <c r="V248" t="n">
        <v>0.9399999999999999</v>
      </c>
      <c r="W248" t="n">
        <v>0.11</v>
      </c>
      <c r="X248" t="n">
        <v>0.52</v>
      </c>
      <c r="Y248" t="n">
        <v>1</v>
      </c>
      <c r="Z248" t="n">
        <v>10</v>
      </c>
    </row>
    <row r="249">
      <c r="A249" t="n">
        <v>11</v>
      </c>
      <c r="B249" t="n">
        <v>80</v>
      </c>
      <c r="C249" t="inlineStr">
        <is>
          <t xml:space="preserve">CONCLUIDO	</t>
        </is>
      </c>
      <c r="D249" t="n">
        <v>8.245699999999999</v>
      </c>
      <c r="E249" t="n">
        <v>12.13</v>
      </c>
      <c r="F249" t="n">
        <v>9.220000000000001</v>
      </c>
      <c r="G249" t="n">
        <v>30.74</v>
      </c>
      <c r="H249" t="n">
        <v>0.41</v>
      </c>
      <c r="I249" t="n">
        <v>18</v>
      </c>
      <c r="J249" t="n">
        <v>163.04</v>
      </c>
      <c r="K249" t="n">
        <v>50.28</v>
      </c>
      <c r="L249" t="n">
        <v>3.75</v>
      </c>
      <c r="M249" t="n">
        <v>0</v>
      </c>
      <c r="N249" t="n">
        <v>29.01</v>
      </c>
      <c r="O249" t="n">
        <v>20342.46</v>
      </c>
      <c r="P249" t="n">
        <v>84.36</v>
      </c>
      <c r="Q249" t="n">
        <v>1325.79</v>
      </c>
      <c r="R249" t="n">
        <v>46.32</v>
      </c>
      <c r="S249" t="n">
        <v>30.42</v>
      </c>
      <c r="T249" t="n">
        <v>8076.43</v>
      </c>
      <c r="U249" t="n">
        <v>0.66</v>
      </c>
      <c r="V249" t="n">
        <v>0.9399999999999999</v>
      </c>
      <c r="W249" t="n">
        <v>0.13</v>
      </c>
      <c r="X249" t="n">
        <v>0.5</v>
      </c>
      <c r="Y249" t="n">
        <v>1</v>
      </c>
      <c r="Z249" t="n">
        <v>10</v>
      </c>
    </row>
    <row r="250">
      <c r="A250" t="n">
        <v>0</v>
      </c>
      <c r="B250" t="n">
        <v>115</v>
      </c>
      <c r="C250" t="inlineStr">
        <is>
          <t xml:space="preserve">CONCLUIDO	</t>
        </is>
      </c>
      <c r="D250" t="n">
        <v>4.6091</v>
      </c>
      <c r="E250" t="n">
        <v>21.7</v>
      </c>
      <c r="F250" t="n">
        <v>12.89</v>
      </c>
      <c r="G250" t="n">
        <v>5.52</v>
      </c>
      <c r="H250" t="n">
        <v>0.08</v>
      </c>
      <c r="I250" t="n">
        <v>140</v>
      </c>
      <c r="J250" t="n">
        <v>222.93</v>
      </c>
      <c r="K250" t="n">
        <v>56.94</v>
      </c>
      <c r="L250" t="n">
        <v>1</v>
      </c>
      <c r="M250" t="n">
        <v>138</v>
      </c>
      <c r="N250" t="n">
        <v>49.99</v>
      </c>
      <c r="O250" t="n">
        <v>27728.69</v>
      </c>
      <c r="P250" t="n">
        <v>191.57</v>
      </c>
      <c r="Q250" t="n">
        <v>1326.3</v>
      </c>
      <c r="R250" t="n">
        <v>167.21</v>
      </c>
      <c r="S250" t="n">
        <v>30.42</v>
      </c>
      <c r="T250" t="n">
        <v>67908.53</v>
      </c>
      <c r="U250" t="n">
        <v>0.18</v>
      </c>
      <c r="V250" t="n">
        <v>0.67</v>
      </c>
      <c r="W250" t="n">
        <v>0.3</v>
      </c>
      <c r="X250" t="n">
        <v>4.17</v>
      </c>
      <c r="Y250" t="n">
        <v>1</v>
      </c>
      <c r="Z250" t="n">
        <v>10</v>
      </c>
    </row>
    <row r="251">
      <c r="A251" t="n">
        <v>1</v>
      </c>
      <c r="B251" t="n">
        <v>115</v>
      </c>
      <c r="C251" t="inlineStr">
        <is>
          <t xml:space="preserve">CONCLUIDO	</t>
        </is>
      </c>
      <c r="D251" t="n">
        <v>5.3486</v>
      </c>
      <c r="E251" t="n">
        <v>18.7</v>
      </c>
      <c r="F251" t="n">
        <v>11.65</v>
      </c>
      <c r="G251" t="n">
        <v>6.99</v>
      </c>
      <c r="H251" t="n">
        <v>0.1</v>
      </c>
      <c r="I251" t="n">
        <v>100</v>
      </c>
      <c r="J251" t="n">
        <v>223.35</v>
      </c>
      <c r="K251" t="n">
        <v>56.94</v>
      </c>
      <c r="L251" t="n">
        <v>1.25</v>
      </c>
      <c r="M251" t="n">
        <v>98</v>
      </c>
      <c r="N251" t="n">
        <v>50.15</v>
      </c>
      <c r="O251" t="n">
        <v>27780.03</v>
      </c>
      <c r="P251" t="n">
        <v>171.39</v>
      </c>
      <c r="Q251" t="n">
        <v>1326.02</v>
      </c>
      <c r="R251" t="n">
        <v>126.23</v>
      </c>
      <c r="S251" t="n">
        <v>30.42</v>
      </c>
      <c r="T251" t="n">
        <v>47622.41</v>
      </c>
      <c r="U251" t="n">
        <v>0.24</v>
      </c>
      <c r="V251" t="n">
        <v>0.74</v>
      </c>
      <c r="W251" t="n">
        <v>0.24</v>
      </c>
      <c r="X251" t="n">
        <v>2.92</v>
      </c>
      <c r="Y251" t="n">
        <v>1</v>
      </c>
      <c r="Z251" t="n">
        <v>10</v>
      </c>
    </row>
    <row r="252">
      <c r="A252" t="n">
        <v>2</v>
      </c>
      <c r="B252" t="n">
        <v>115</v>
      </c>
      <c r="C252" t="inlineStr">
        <is>
          <t xml:space="preserve">CONCLUIDO	</t>
        </is>
      </c>
      <c r="D252" t="n">
        <v>5.8641</v>
      </c>
      <c r="E252" t="n">
        <v>17.05</v>
      </c>
      <c r="F252" t="n">
        <v>10.97</v>
      </c>
      <c r="G252" t="n">
        <v>8.44</v>
      </c>
      <c r="H252" t="n">
        <v>0.12</v>
      </c>
      <c r="I252" t="n">
        <v>78</v>
      </c>
      <c r="J252" t="n">
        <v>223.76</v>
      </c>
      <c r="K252" t="n">
        <v>56.94</v>
      </c>
      <c r="L252" t="n">
        <v>1.5</v>
      </c>
      <c r="M252" t="n">
        <v>76</v>
      </c>
      <c r="N252" t="n">
        <v>50.32</v>
      </c>
      <c r="O252" t="n">
        <v>27831.42</v>
      </c>
      <c r="P252" t="n">
        <v>159.94</v>
      </c>
      <c r="Q252" t="n">
        <v>1326.11</v>
      </c>
      <c r="R252" t="n">
        <v>104.23</v>
      </c>
      <c r="S252" t="n">
        <v>30.42</v>
      </c>
      <c r="T252" t="n">
        <v>36729.71</v>
      </c>
      <c r="U252" t="n">
        <v>0.29</v>
      </c>
      <c r="V252" t="n">
        <v>0.79</v>
      </c>
      <c r="W252" t="n">
        <v>0.2</v>
      </c>
      <c r="X252" t="n">
        <v>2.25</v>
      </c>
      <c r="Y252" t="n">
        <v>1</v>
      </c>
      <c r="Z252" t="n">
        <v>10</v>
      </c>
    </row>
    <row r="253">
      <c r="A253" t="n">
        <v>3</v>
      </c>
      <c r="B253" t="n">
        <v>115</v>
      </c>
      <c r="C253" t="inlineStr">
        <is>
          <t xml:space="preserve">CONCLUIDO	</t>
        </is>
      </c>
      <c r="D253" t="n">
        <v>6.2425</v>
      </c>
      <c r="E253" t="n">
        <v>16.02</v>
      </c>
      <c r="F253" t="n">
        <v>10.55</v>
      </c>
      <c r="G253" t="n">
        <v>9.890000000000001</v>
      </c>
      <c r="H253" t="n">
        <v>0.14</v>
      </c>
      <c r="I253" t="n">
        <v>64</v>
      </c>
      <c r="J253" t="n">
        <v>224.18</v>
      </c>
      <c r="K253" t="n">
        <v>56.94</v>
      </c>
      <c r="L253" t="n">
        <v>1.75</v>
      </c>
      <c r="M253" t="n">
        <v>62</v>
      </c>
      <c r="N253" t="n">
        <v>50.49</v>
      </c>
      <c r="O253" t="n">
        <v>27882.87</v>
      </c>
      <c r="P253" t="n">
        <v>152.37</v>
      </c>
      <c r="Q253" t="n">
        <v>1326.08</v>
      </c>
      <c r="R253" t="n">
        <v>90.3</v>
      </c>
      <c r="S253" t="n">
        <v>30.42</v>
      </c>
      <c r="T253" t="n">
        <v>29835.99</v>
      </c>
      <c r="U253" t="n">
        <v>0.34</v>
      </c>
      <c r="V253" t="n">
        <v>0.82</v>
      </c>
      <c r="W253" t="n">
        <v>0.18</v>
      </c>
      <c r="X253" t="n">
        <v>1.83</v>
      </c>
      <c r="Y253" t="n">
        <v>1</v>
      </c>
      <c r="Z253" t="n">
        <v>10</v>
      </c>
    </row>
    <row r="254">
      <c r="A254" t="n">
        <v>4</v>
      </c>
      <c r="B254" t="n">
        <v>115</v>
      </c>
      <c r="C254" t="inlineStr">
        <is>
          <t xml:space="preserve">CONCLUIDO	</t>
        </is>
      </c>
      <c r="D254" t="n">
        <v>6.5384</v>
      </c>
      <c r="E254" t="n">
        <v>15.29</v>
      </c>
      <c r="F254" t="n">
        <v>10.26</v>
      </c>
      <c r="G254" t="n">
        <v>11.4</v>
      </c>
      <c r="H254" t="n">
        <v>0.16</v>
      </c>
      <c r="I254" t="n">
        <v>54</v>
      </c>
      <c r="J254" t="n">
        <v>224.6</v>
      </c>
      <c r="K254" t="n">
        <v>56.94</v>
      </c>
      <c r="L254" t="n">
        <v>2</v>
      </c>
      <c r="M254" t="n">
        <v>52</v>
      </c>
      <c r="N254" t="n">
        <v>50.65</v>
      </c>
      <c r="O254" t="n">
        <v>27934.37</v>
      </c>
      <c r="P254" t="n">
        <v>146.83</v>
      </c>
      <c r="Q254" t="n">
        <v>1326.15</v>
      </c>
      <c r="R254" t="n">
        <v>80.98</v>
      </c>
      <c r="S254" t="n">
        <v>30.42</v>
      </c>
      <c r="T254" t="n">
        <v>25224.9</v>
      </c>
      <c r="U254" t="n">
        <v>0.38</v>
      </c>
      <c r="V254" t="n">
        <v>0.84</v>
      </c>
      <c r="W254" t="n">
        <v>0.17</v>
      </c>
      <c r="X254" t="n">
        <v>1.54</v>
      </c>
      <c r="Y254" t="n">
        <v>1</v>
      </c>
      <c r="Z254" t="n">
        <v>10</v>
      </c>
    </row>
    <row r="255">
      <c r="A255" t="n">
        <v>5</v>
      </c>
      <c r="B255" t="n">
        <v>115</v>
      </c>
      <c r="C255" t="inlineStr">
        <is>
          <t xml:space="preserve">CONCLUIDO	</t>
        </is>
      </c>
      <c r="D255" t="n">
        <v>6.772</v>
      </c>
      <c r="E255" t="n">
        <v>14.77</v>
      </c>
      <c r="F255" t="n">
        <v>10.04</v>
      </c>
      <c r="G255" t="n">
        <v>12.82</v>
      </c>
      <c r="H255" t="n">
        <v>0.18</v>
      </c>
      <c r="I255" t="n">
        <v>47</v>
      </c>
      <c r="J255" t="n">
        <v>225.01</v>
      </c>
      <c r="K255" t="n">
        <v>56.94</v>
      </c>
      <c r="L255" t="n">
        <v>2.25</v>
      </c>
      <c r="M255" t="n">
        <v>45</v>
      </c>
      <c r="N255" t="n">
        <v>50.82</v>
      </c>
      <c r="O255" t="n">
        <v>27985.94</v>
      </c>
      <c r="P255" t="n">
        <v>142.25</v>
      </c>
      <c r="Q255" t="n">
        <v>1325.84</v>
      </c>
      <c r="R255" t="n">
        <v>73.59</v>
      </c>
      <c r="S255" t="n">
        <v>30.42</v>
      </c>
      <c r="T255" t="n">
        <v>21566.34</v>
      </c>
      <c r="U255" t="n">
        <v>0.41</v>
      </c>
      <c r="V255" t="n">
        <v>0.86</v>
      </c>
      <c r="W255" t="n">
        <v>0.16</v>
      </c>
      <c r="X255" t="n">
        <v>1.32</v>
      </c>
      <c r="Y255" t="n">
        <v>1</v>
      </c>
      <c r="Z255" t="n">
        <v>10</v>
      </c>
    </row>
    <row r="256">
      <c r="A256" t="n">
        <v>6</v>
      </c>
      <c r="B256" t="n">
        <v>115</v>
      </c>
      <c r="C256" t="inlineStr">
        <is>
          <t xml:space="preserve">CONCLUIDO	</t>
        </is>
      </c>
      <c r="D256" t="n">
        <v>6.9853</v>
      </c>
      <c r="E256" t="n">
        <v>14.32</v>
      </c>
      <c r="F256" t="n">
        <v>9.859999999999999</v>
      </c>
      <c r="G256" t="n">
        <v>14.42</v>
      </c>
      <c r="H256" t="n">
        <v>0.2</v>
      </c>
      <c r="I256" t="n">
        <v>41</v>
      </c>
      <c r="J256" t="n">
        <v>225.43</v>
      </c>
      <c r="K256" t="n">
        <v>56.94</v>
      </c>
      <c r="L256" t="n">
        <v>2.5</v>
      </c>
      <c r="M256" t="n">
        <v>39</v>
      </c>
      <c r="N256" t="n">
        <v>50.99</v>
      </c>
      <c r="O256" t="n">
        <v>28037.57</v>
      </c>
      <c r="P256" t="n">
        <v>138.12</v>
      </c>
      <c r="Q256" t="n">
        <v>1325.96</v>
      </c>
      <c r="R256" t="n">
        <v>67.62</v>
      </c>
      <c r="S256" t="n">
        <v>30.42</v>
      </c>
      <c r="T256" t="n">
        <v>18610.35</v>
      </c>
      <c r="U256" t="n">
        <v>0.45</v>
      </c>
      <c r="V256" t="n">
        <v>0.88</v>
      </c>
      <c r="W256" t="n">
        <v>0.15</v>
      </c>
      <c r="X256" t="n">
        <v>1.13</v>
      </c>
      <c r="Y256" t="n">
        <v>1</v>
      </c>
      <c r="Z256" t="n">
        <v>10</v>
      </c>
    </row>
    <row r="257">
      <c r="A257" t="n">
        <v>7</v>
      </c>
      <c r="B257" t="n">
        <v>115</v>
      </c>
      <c r="C257" t="inlineStr">
        <is>
          <t xml:space="preserve">CONCLUIDO	</t>
        </is>
      </c>
      <c r="D257" t="n">
        <v>7.127</v>
      </c>
      <c r="E257" t="n">
        <v>14.03</v>
      </c>
      <c r="F257" t="n">
        <v>9.75</v>
      </c>
      <c r="G257" t="n">
        <v>15.8</v>
      </c>
      <c r="H257" t="n">
        <v>0.22</v>
      </c>
      <c r="I257" t="n">
        <v>37</v>
      </c>
      <c r="J257" t="n">
        <v>225.85</v>
      </c>
      <c r="K257" t="n">
        <v>56.94</v>
      </c>
      <c r="L257" t="n">
        <v>2.75</v>
      </c>
      <c r="M257" t="n">
        <v>35</v>
      </c>
      <c r="N257" t="n">
        <v>51.16</v>
      </c>
      <c r="O257" t="n">
        <v>28089.25</v>
      </c>
      <c r="P257" t="n">
        <v>135.2</v>
      </c>
      <c r="Q257" t="n">
        <v>1325.84</v>
      </c>
      <c r="R257" t="n">
        <v>64.05</v>
      </c>
      <c r="S257" t="n">
        <v>30.42</v>
      </c>
      <c r="T257" t="n">
        <v>16846.89</v>
      </c>
      <c r="U257" t="n">
        <v>0.47</v>
      </c>
      <c r="V257" t="n">
        <v>0.89</v>
      </c>
      <c r="W257" t="n">
        <v>0.14</v>
      </c>
      <c r="X257" t="n">
        <v>1.03</v>
      </c>
      <c r="Y257" t="n">
        <v>1</v>
      </c>
      <c r="Z257" t="n">
        <v>10</v>
      </c>
    </row>
    <row r="258">
      <c r="A258" t="n">
        <v>8</v>
      </c>
      <c r="B258" t="n">
        <v>115</v>
      </c>
      <c r="C258" t="inlineStr">
        <is>
          <t xml:space="preserve">CONCLUIDO	</t>
        </is>
      </c>
      <c r="D258" t="n">
        <v>7.2866</v>
      </c>
      <c r="E258" t="n">
        <v>13.72</v>
      </c>
      <c r="F258" t="n">
        <v>9.609999999999999</v>
      </c>
      <c r="G258" t="n">
        <v>17.48</v>
      </c>
      <c r="H258" t="n">
        <v>0.24</v>
      </c>
      <c r="I258" t="n">
        <v>33</v>
      </c>
      <c r="J258" t="n">
        <v>226.27</v>
      </c>
      <c r="K258" t="n">
        <v>56.94</v>
      </c>
      <c r="L258" t="n">
        <v>3</v>
      </c>
      <c r="M258" t="n">
        <v>31</v>
      </c>
      <c r="N258" t="n">
        <v>51.33</v>
      </c>
      <c r="O258" t="n">
        <v>28140.99</v>
      </c>
      <c r="P258" t="n">
        <v>131.96</v>
      </c>
      <c r="Q258" t="n">
        <v>1325.9</v>
      </c>
      <c r="R258" t="n">
        <v>59.65</v>
      </c>
      <c r="S258" t="n">
        <v>30.42</v>
      </c>
      <c r="T258" t="n">
        <v>14666.73</v>
      </c>
      <c r="U258" t="n">
        <v>0.51</v>
      </c>
      <c r="V258" t="n">
        <v>0.9</v>
      </c>
      <c r="W258" t="n">
        <v>0.13</v>
      </c>
      <c r="X258" t="n">
        <v>0.89</v>
      </c>
      <c r="Y258" t="n">
        <v>1</v>
      </c>
      <c r="Z258" t="n">
        <v>10</v>
      </c>
    </row>
    <row r="259">
      <c r="A259" t="n">
        <v>9</v>
      </c>
      <c r="B259" t="n">
        <v>115</v>
      </c>
      <c r="C259" t="inlineStr">
        <is>
          <t xml:space="preserve">CONCLUIDO	</t>
        </is>
      </c>
      <c r="D259" t="n">
        <v>7.4163</v>
      </c>
      <c r="E259" t="n">
        <v>13.48</v>
      </c>
      <c r="F259" t="n">
        <v>9.51</v>
      </c>
      <c r="G259" t="n">
        <v>19.01</v>
      </c>
      <c r="H259" t="n">
        <v>0.25</v>
      </c>
      <c r="I259" t="n">
        <v>30</v>
      </c>
      <c r="J259" t="n">
        <v>226.69</v>
      </c>
      <c r="K259" t="n">
        <v>56.94</v>
      </c>
      <c r="L259" t="n">
        <v>3.25</v>
      </c>
      <c r="M259" t="n">
        <v>28</v>
      </c>
      <c r="N259" t="n">
        <v>51.5</v>
      </c>
      <c r="O259" t="n">
        <v>28192.8</v>
      </c>
      <c r="P259" t="n">
        <v>128.76</v>
      </c>
      <c r="Q259" t="n">
        <v>1325.79</v>
      </c>
      <c r="R259" t="n">
        <v>56.13</v>
      </c>
      <c r="S259" t="n">
        <v>30.42</v>
      </c>
      <c r="T259" t="n">
        <v>12920.14</v>
      </c>
      <c r="U259" t="n">
        <v>0.54</v>
      </c>
      <c r="V259" t="n">
        <v>0.91</v>
      </c>
      <c r="W259" t="n">
        <v>0.13</v>
      </c>
      <c r="X259" t="n">
        <v>0.79</v>
      </c>
      <c r="Y259" t="n">
        <v>1</v>
      </c>
      <c r="Z259" t="n">
        <v>10</v>
      </c>
    </row>
    <row r="260">
      <c r="A260" t="n">
        <v>10</v>
      </c>
      <c r="B260" t="n">
        <v>115</v>
      </c>
      <c r="C260" t="inlineStr">
        <is>
          <t xml:space="preserve">CONCLUIDO	</t>
        </is>
      </c>
      <c r="D260" t="n">
        <v>7.5948</v>
      </c>
      <c r="E260" t="n">
        <v>13.17</v>
      </c>
      <c r="F260" t="n">
        <v>9.32</v>
      </c>
      <c r="G260" t="n">
        <v>20.71</v>
      </c>
      <c r="H260" t="n">
        <v>0.27</v>
      </c>
      <c r="I260" t="n">
        <v>27</v>
      </c>
      <c r="J260" t="n">
        <v>227.11</v>
      </c>
      <c r="K260" t="n">
        <v>56.94</v>
      </c>
      <c r="L260" t="n">
        <v>3.5</v>
      </c>
      <c r="M260" t="n">
        <v>25</v>
      </c>
      <c r="N260" t="n">
        <v>51.67</v>
      </c>
      <c r="O260" t="n">
        <v>28244.66</v>
      </c>
      <c r="P260" t="n">
        <v>124.72</v>
      </c>
      <c r="Q260" t="n">
        <v>1325.88</v>
      </c>
      <c r="R260" t="n">
        <v>49.98</v>
      </c>
      <c r="S260" t="n">
        <v>30.42</v>
      </c>
      <c r="T260" t="n">
        <v>9858.85</v>
      </c>
      <c r="U260" t="n">
        <v>0.61</v>
      </c>
      <c r="V260" t="n">
        <v>0.93</v>
      </c>
      <c r="W260" t="n">
        <v>0.12</v>
      </c>
      <c r="X260" t="n">
        <v>0.6</v>
      </c>
      <c r="Y260" t="n">
        <v>1</v>
      </c>
      <c r="Z260" t="n">
        <v>10</v>
      </c>
    </row>
    <row r="261">
      <c r="A261" t="n">
        <v>11</v>
      </c>
      <c r="B261" t="n">
        <v>115</v>
      </c>
      <c r="C261" t="inlineStr">
        <is>
          <t xml:space="preserve">CONCLUIDO	</t>
        </is>
      </c>
      <c r="D261" t="n">
        <v>7.4963</v>
      </c>
      <c r="E261" t="n">
        <v>13.34</v>
      </c>
      <c r="F261" t="n">
        <v>9.539999999999999</v>
      </c>
      <c r="G261" t="n">
        <v>22.01</v>
      </c>
      <c r="H261" t="n">
        <v>0.29</v>
      </c>
      <c r="I261" t="n">
        <v>26</v>
      </c>
      <c r="J261" t="n">
        <v>227.53</v>
      </c>
      <c r="K261" t="n">
        <v>56.94</v>
      </c>
      <c r="L261" t="n">
        <v>3.75</v>
      </c>
      <c r="M261" t="n">
        <v>24</v>
      </c>
      <c r="N261" t="n">
        <v>51.84</v>
      </c>
      <c r="O261" t="n">
        <v>28296.58</v>
      </c>
      <c r="P261" t="n">
        <v>126.78</v>
      </c>
      <c r="Q261" t="n">
        <v>1325.85</v>
      </c>
      <c r="R261" t="n">
        <v>57.57</v>
      </c>
      <c r="S261" t="n">
        <v>30.42</v>
      </c>
      <c r="T261" t="n">
        <v>13661.95</v>
      </c>
      <c r="U261" t="n">
        <v>0.53</v>
      </c>
      <c r="V261" t="n">
        <v>0.91</v>
      </c>
      <c r="W261" t="n">
        <v>0.12</v>
      </c>
      <c r="X261" t="n">
        <v>0.82</v>
      </c>
      <c r="Y261" t="n">
        <v>1</v>
      </c>
      <c r="Z261" t="n">
        <v>10</v>
      </c>
    </row>
    <row r="262">
      <c r="A262" t="n">
        <v>12</v>
      </c>
      <c r="B262" t="n">
        <v>115</v>
      </c>
      <c r="C262" t="inlineStr">
        <is>
          <t xml:space="preserve">CONCLUIDO	</t>
        </is>
      </c>
      <c r="D262" t="n">
        <v>7.6651</v>
      </c>
      <c r="E262" t="n">
        <v>13.05</v>
      </c>
      <c r="F262" t="n">
        <v>9.380000000000001</v>
      </c>
      <c r="G262" t="n">
        <v>24.46</v>
      </c>
      <c r="H262" t="n">
        <v>0.31</v>
      </c>
      <c r="I262" t="n">
        <v>23</v>
      </c>
      <c r="J262" t="n">
        <v>227.95</v>
      </c>
      <c r="K262" t="n">
        <v>56.94</v>
      </c>
      <c r="L262" t="n">
        <v>4</v>
      </c>
      <c r="M262" t="n">
        <v>21</v>
      </c>
      <c r="N262" t="n">
        <v>52.01</v>
      </c>
      <c r="O262" t="n">
        <v>28348.56</v>
      </c>
      <c r="P262" t="n">
        <v>122.63</v>
      </c>
      <c r="Q262" t="n">
        <v>1325.82</v>
      </c>
      <c r="R262" t="n">
        <v>52.03</v>
      </c>
      <c r="S262" t="n">
        <v>30.42</v>
      </c>
      <c r="T262" t="n">
        <v>10903.65</v>
      </c>
      <c r="U262" t="n">
        <v>0.58</v>
      </c>
      <c r="V262" t="n">
        <v>0.92</v>
      </c>
      <c r="W262" t="n">
        <v>0.12</v>
      </c>
      <c r="X262" t="n">
        <v>0.66</v>
      </c>
      <c r="Y262" t="n">
        <v>1</v>
      </c>
      <c r="Z262" t="n">
        <v>10</v>
      </c>
    </row>
    <row r="263">
      <c r="A263" t="n">
        <v>13</v>
      </c>
      <c r="B263" t="n">
        <v>115</v>
      </c>
      <c r="C263" t="inlineStr">
        <is>
          <t xml:space="preserve">CONCLUIDO	</t>
        </is>
      </c>
      <c r="D263" t="n">
        <v>7.7089</v>
      </c>
      <c r="E263" t="n">
        <v>12.97</v>
      </c>
      <c r="F263" t="n">
        <v>9.35</v>
      </c>
      <c r="G263" t="n">
        <v>25.49</v>
      </c>
      <c r="H263" t="n">
        <v>0.33</v>
      </c>
      <c r="I263" t="n">
        <v>22</v>
      </c>
      <c r="J263" t="n">
        <v>228.38</v>
      </c>
      <c r="K263" t="n">
        <v>56.94</v>
      </c>
      <c r="L263" t="n">
        <v>4.25</v>
      </c>
      <c r="M263" t="n">
        <v>20</v>
      </c>
      <c r="N263" t="n">
        <v>52.18</v>
      </c>
      <c r="O263" t="n">
        <v>28400.61</v>
      </c>
      <c r="P263" t="n">
        <v>121.05</v>
      </c>
      <c r="Q263" t="n">
        <v>1325.82</v>
      </c>
      <c r="R263" t="n">
        <v>51.14</v>
      </c>
      <c r="S263" t="n">
        <v>30.42</v>
      </c>
      <c r="T263" t="n">
        <v>10463.88</v>
      </c>
      <c r="U263" t="n">
        <v>0.59</v>
      </c>
      <c r="V263" t="n">
        <v>0.93</v>
      </c>
      <c r="W263" t="n">
        <v>0.11</v>
      </c>
      <c r="X263" t="n">
        <v>0.62</v>
      </c>
      <c r="Y263" t="n">
        <v>1</v>
      </c>
      <c r="Z263" t="n">
        <v>10</v>
      </c>
    </row>
    <row r="264">
      <c r="A264" t="n">
        <v>14</v>
      </c>
      <c r="B264" t="n">
        <v>115</v>
      </c>
      <c r="C264" t="inlineStr">
        <is>
          <t xml:space="preserve">CONCLUIDO	</t>
        </is>
      </c>
      <c r="D264" t="n">
        <v>7.8054</v>
      </c>
      <c r="E264" t="n">
        <v>12.81</v>
      </c>
      <c r="F264" t="n">
        <v>9.27</v>
      </c>
      <c r="G264" t="n">
        <v>27.82</v>
      </c>
      <c r="H264" t="n">
        <v>0.35</v>
      </c>
      <c r="I264" t="n">
        <v>20</v>
      </c>
      <c r="J264" t="n">
        <v>228.8</v>
      </c>
      <c r="K264" t="n">
        <v>56.94</v>
      </c>
      <c r="L264" t="n">
        <v>4.5</v>
      </c>
      <c r="M264" t="n">
        <v>18</v>
      </c>
      <c r="N264" t="n">
        <v>52.36</v>
      </c>
      <c r="O264" t="n">
        <v>28452.71</v>
      </c>
      <c r="P264" t="n">
        <v>118.19</v>
      </c>
      <c r="Q264" t="n">
        <v>1325.91</v>
      </c>
      <c r="R264" t="n">
        <v>48.58</v>
      </c>
      <c r="S264" t="n">
        <v>30.42</v>
      </c>
      <c r="T264" t="n">
        <v>9195.559999999999</v>
      </c>
      <c r="U264" t="n">
        <v>0.63</v>
      </c>
      <c r="V264" t="n">
        <v>0.93</v>
      </c>
      <c r="W264" t="n">
        <v>0.11</v>
      </c>
      <c r="X264" t="n">
        <v>0.55</v>
      </c>
      <c r="Y264" t="n">
        <v>1</v>
      </c>
      <c r="Z264" t="n">
        <v>10</v>
      </c>
    </row>
    <row r="265">
      <c r="A265" t="n">
        <v>15</v>
      </c>
      <c r="B265" t="n">
        <v>115</v>
      </c>
      <c r="C265" t="inlineStr">
        <is>
          <t xml:space="preserve">CONCLUIDO	</t>
        </is>
      </c>
      <c r="D265" t="n">
        <v>7.851</v>
      </c>
      <c r="E265" t="n">
        <v>12.74</v>
      </c>
      <c r="F265" t="n">
        <v>9.24</v>
      </c>
      <c r="G265" t="n">
        <v>29.19</v>
      </c>
      <c r="H265" t="n">
        <v>0.37</v>
      </c>
      <c r="I265" t="n">
        <v>19</v>
      </c>
      <c r="J265" t="n">
        <v>229.22</v>
      </c>
      <c r="K265" t="n">
        <v>56.94</v>
      </c>
      <c r="L265" t="n">
        <v>4.75</v>
      </c>
      <c r="M265" t="n">
        <v>17</v>
      </c>
      <c r="N265" t="n">
        <v>52.53</v>
      </c>
      <c r="O265" t="n">
        <v>28504.87</v>
      </c>
      <c r="P265" t="n">
        <v>116.55</v>
      </c>
      <c r="Q265" t="n">
        <v>1325.83</v>
      </c>
      <c r="R265" t="n">
        <v>47.62</v>
      </c>
      <c r="S265" t="n">
        <v>30.42</v>
      </c>
      <c r="T265" t="n">
        <v>8718.809999999999</v>
      </c>
      <c r="U265" t="n">
        <v>0.64</v>
      </c>
      <c r="V265" t="n">
        <v>0.9399999999999999</v>
      </c>
      <c r="W265" t="n">
        <v>0.11</v>
      </c>
      <c r="X265" t="n">
        <v>0.52</v>
      </c>
      <c r="Y265" t="n">
        <v>1</v>
      </c>
      <c r="Z265" t="n">
        <v>10</v>
      </c>
    </row>
    <row r="266">
      <c r="A266" t="n">
        <v>16</v>
      </c>
      <c r="B266" t="n">
        <v>115</v>
      </c>
      <c r="C266" t="inlineStr">
        <is>
          <t xml:space="preserve">CONCLUIDO	</t>
        </is>
      </c>
      <c r="D266" t="n">
        <v>7.8918</v>
      </c>
      <c r="E266" t="n">
        <v>12.67</v>
      </c>
      <c r="F266" t="n">
        <v>9.220000000000001</v>
      </c>
      <c r="G266" t="n">
        <v>30.74</v>
      </c>
      <c r="H266" t="n">
        <v>0.39</v>
      </c>
      <c r="I266" t="n">
        <v>18</v>
      </c>
      <c r="J266" t="n">
        <v>229.65</v>
      </c>
      <c r="K266" t="n">
        <v>56.94</v>
      </c>
      <c r="L266" t="n">
        <v>5</v>
      </c>
      <c r="M266" t="n">
        <v>16</v>
      </c>
      <c r="N266" t="n">
        <v>52.7</v>
      </c>
      <c r="O266" t="n">
        <v>28557.1</v>
      </c>
      <c r="P266" t="n">
        <v>114.24</v>
      </c>
      <c r="Q266" t="n">
        <v>1325.8</v>
      </c>
      <c r="R266" t="n">
        <v>46.95</v>
      </c>
      <c r="S266" t="n">
        <v>30.42</v>
      </c>
      <c r="T266" t="n">
        <v>8391.809999999999</v>
      </c>
      <c r="U266" t="n">
        <v>0.65</v>
      </c>
      <c r="V266" t="n">
        <v>0.9399999999999999</v>
      </c>
      <c r="W266" t="n">
        <v>0.11</v>
      </c>
      <c r="X266" t="n">
        <v>0.5</v>
      </c>
      <c r="Y266" t="n">
        <v>1</v>
      </c>
      <c r="Z266" t="n">
        <v>10</v>
      </c>
    </row>
    <row r="267">
      <c r="A267" t="n">
        <v>17</v>
      </c>
      <c r="B267" t="n">
        <v>115</v>
      </c>
      <c r="C267" t="inlineStr">
        <is>
          <t xml:space="preserve">CONCLUIDO	</t>
        </is>
      </c>
      <c r="D267" t="n">
        <v>7.9514</v>
      </c>
      <c r="E267" t="n">
        <v>12.58</v>
      </c>
      <c r="F267" t="n">
        <v>9.17</v>
      </c>
      <c r="G267" t="n">
        <v>32.36</v>
      </c>
      <c r="H267" t="n">
        <v>0.41</v>
      </c>
      <c r="I267" t="n">
        <v>17</v>
      </c>
      <c r="J267" t="n">
        <v>230.07</v>
      </c>
      <c r="K267" t="n">
        <v>56.94</v>
      </c>
      <c r="L267" t="n">
        <v>5.25</v>
      </c>
      <c r="M267" t="n">
        <v>15</v>
      </c>
      <c r="N267" t="n">
        <v>52.88</v>
      </c>
      <c r="O267" t="n">
        <v>28609.38</v>
      </c>
      <c r="P267" t="n">
        <v>111.44</v>
      </c>
      <c r="Q267" t="n">
        <v>1325.81</v>
      </c>
      <c r="R267" t="n">
        <v>45.22</v>
      </c>
      <c r="S267" t="n">
        <v>30.42</v>
      </c>
      <c r="T267" t="n">
        <v>7531.12</v>
      </c>
      <c r="U267" t="n">
        <v>0.67</v>
      </c>
      <c r="V267" t="n">
        <v>0.9399999999999999</v>
      </c>
      <c r="W267" t="n">
        <v>0.11</v>
      </c>
      <c r="X267" t="n">
        <v>0.45</v>
      </c>
      <c r="Y267" t="n">
        <v>1</v>
      </c>
      <c r="Z267" t="n">
        <v>10</v>
      </c>
    </row>
    <row r="268">
      <c r="A268" t="n">
        <v>18</v>
      </c>
      <c r="B268" t="n">
        <v>115</v>
      </c>
      <c r="C268" t="inlineStr">
        <is>
          <t xml:space="preserve">CONCLUIDO	</t>
        </is>
      </c>
      <c r="D268" t="n">
        <v>7.9927</v>
      </c>
      <c r="E268" t="n">
        <v>12.51</v>
      </c>
      <c r="F268" t="n">
        <v>9.15</v>
      </c>
      <c r="G268" t="n">
        <v>34.31</v>
      </c>
      <c r="H268" t="n">
        <v>0.42</v>
      </c>
      <c r="I268" t="n">
        <v>16</v>
      </c>
      <c r="J268" t="n">
        <v>230.49</v>
      </c>
      <c r="K268" t="n">
        <v>56.94</v>
      </c>
      <c r="L268" t="n">
        <v>5.5</v>
      </c>
      <c r="M268" t="n">
        <v>14</v>
      </c>
      <c r="N268" t="n">
        <v>53.05</v>
      </c>
      <c r="O268" t="n">
        <v>28661.73</v>
      </c>
      <c r="P268" t="n">
        <v>110.04</v>
      </c>
      <c r="Q268" t="n">
        <v>1325.86</v>
      </c>
      <c r="R268" t="n">
        <v>44.45</v>
      </c>
      <c r="S268" t="n">
        <v>30.42</v>
      </c>
      <c r="T268" t="n">
        <v>7147.73</v>
      </c>
      <c r="U268" t="n">
        <v>0.68</v>
      </c>
      <c r="V268" t="n">
        <v>0.95</v>
      </c>
      <c r="W268" t="n">
        <v>0.11</v>
      </c>
      <c r="X268" t="n">
        <v>0.43</v>
      </c>
      <c r="Y268" t="n">
        <v>1</v>
      </c>
      <c r="Z268" t="n">
        <v>10</v>
      </c>
    </row>
    <row r="269">
      <c r="A269" t="n">
        <v>19</v>
      </c>
      <c r="B269" t="n">
        <v>115</v>
      </c>
      <c r="C269" t="inlineStr">
        <is>
          <t xml:space="preserve">CONCLUIDO	</t>
        </is>
      </c>
      <c r="D269" t="n">
        <v>8.060700000000001</v>
      </c>
      <c r="E269" t="n">
        <v>12.41</v>
      </c>
      <c r="F269" t="n">
        <v>9.09</v>
      </c>
      <c r="G269" t="n">
        <v>36.35</v>
      </c>
      <c r="H269" t="n">
        <v>0.44</v>
      </c>
      <c r="I269" t="n">
        <v>15</v>
      </c>
      <c r="J269" t="n">
        <v>230.92</v>
      </c>
      <c r="K269" t="n">
        <v>56.94</v>
      </c>
      <c r="L269" t="n">
        <v>5.75</v>
      </c>
      <c r="M269" t="n">
        <v>13</v>
      </c>
      <c r="N269" t="n">
        <v>53.23</v>
      </c>
      <c r="O269" t="n">
        <v>28714.14</v>
      </c>
      <c r="P269" t="n">
        <v>106.33</v>
      </c>
      <c r="Q269" t="n">
        <v>1325.82</v>
      </c>
      <c r="R269" t="n">
        <v>42.28</v>
      </c>
      <c r="S269" t="n">
        <v>30.42</v>
      </c>
      <c r="T269" t="n">
        <v>6072.16</v>
      </c>
      <c r="U269" t="n">
        <v>0.72</v>
      </c>
      <c r="V269" t="n">
        <v>0.95</v>
      </c>
      <c r="W269" t="n">
        <v>0.11</v>
      </c>
      <c r="X269" t="n">
        <v>0.37</v>
      </c>
      <c r="Y269" t="n">
        <v>1</v>
      </c>
      <c r="Z269" t="n">
        <v>10</v>
      </c>
    </row>
    <row r="270">
      <c r="A270" t="n">
        <v>20</v>
      </c>
      <c r="B270" t="n">
        <v>115</v>
      </c>
      <c r="C270" t="inlineStr">
        <is>
          <t xml:space="preserve">CONCLUIDO	</t>
        </is>
      </c>
      <c r="D270" t="n">
        <v>8.101900000000001</v>
      </c>
      <c r="E270" t="n">
        <v>12.34</v>
      </c>
      <c r="F270" t="n">
        <v>9.07</v>
      </c>
      <c r="G270" t="n">
        <v>38.86</v>
      </c>
      <c r="H270" t="n">
        <v>0.46</v>
      </c>
      <c r="I270" t="n">
        <v>14</v>
      </c>
      <c r="J270" t="n">
        <v>231.34</v>
      </c>
      <c r="K270" t="n">
        <v>56.94</v>
      </c>
      <c r="L270" t="n">
        <v>6</v>
      </c>
      <c r="M270" t="n">
        <v>12</v>
      </c>
      <c r="N270" t="n">
        <v>53.4</v>
      </c>
      <c r="O270" t="n">
        <v>28766.61</v>
      </c>
      <c r="P270" t="n">
        <v>104.94</v>
      </c>
      <c r="Q270" t="n">
        <v>1325.88</v>
      </c>
      <c r="R270" t="n">
        <v>42.08</v>
      </c>
      <c r="S270" t="n">
        <v>30.42</v>
      </c>
      <c r="T270" t="n">
        <v>5976.5</v>
      </c>
      <c r="U270" t="n">
        <v>0.72</v>
      </c>
      <c r="V270" t="n">
        <v>0.95</v>
      </c>
      <c r="W270" t="n">
        <v>0.1</v>
      </c>
      <c r="X270" t="n">
        <v>0.35</v>
      </c>
      <c r="Y270" t="n">
        <v>1</v>
      </c>
      <c r="Z270" t="n">
        <v>10</v>
      </c>
    </row>
    <row r="271">
      <c r="A271" t="n">
        <v>21</v>
      </c>
      <c r="B271" t="n">
        <v>115</v>
      </c>
      <c r="C271" t="inlineStr">
        <is>
          <t xml:space="preserve">CONCLUIDO	</t>
        </is>
      </c>
      <c r="D271" t="n">
        <v>8.129300000000001</v>
      </c>
      <c r="E271" t="n">
        <v>12.3</v>
      </c>
      <c r="F271" t="n">
        <v>9.07</v>
      </c>
      <c r="G271" t="n">
        <v>41.86</v>
      </c>
      <c r="H271" t="n">
        <v>0.48</v>
      </c>
      <c r="I271" t="n">
        <v>13</v>
      </c>
      <c r="J271" t="n">
        <v>231.77</v>
      </c>
      <c r="K271" t="n">
        <v>56.94</v>
      </c>
      <c r="L271" t="n">
        <v>6.25</v>
      </c>
      <c r="M271" t="n">
        <v>8</v>
      </c>
      <c r="N271" t="n">
        <v>53.58</v>
      </c>
      <c r="O271" t="n">
        <v>28819.14</v>
      </c>
      <c r="P271" t="n">
        <v>103.24</v>
      </c>
      <c r="Q271" t="n">
        <v>1325.89</v>
      </c>
      <c r="R271" t="n">
        <v>41.99</v>
      </c>
      <c r="S271" t="n">
        <v>30.42</v>
      </c>
      <c r="T271" t="n">
        <v>5935.47</v>
      </c>
      <c r="U271" t="n">
        <v>0.72</v>
      </c>
      <c r="V271" t="n">
        <v>0.95</v>
      </c>
      <c r="W271" t="n">
        <v>0.1</v>
      </c>
      <c r="X271" t="n">
        <v>0.35</v>
      </c>
      <c r="Y271" t="n">
        <v>1</v>
      </c>
      <c r="Z271" t="n">
        <v>10</v>
      </c>
    </row>
    <row r="272">
      <c r="A272" t="n">
        <v>22</v>
      </c>
      <c r="B272" t="n">
        <v>115</v>
      </c>
      <c r="C272" t="inlineStr">
        <is>
          <t xml:space="preserve">CONCLUIDO	</t>
        </is>
      </c>
      <c r="D272" t="n">
        <v>8.1213</v>
      </c>
      <c r="E272" t="n">
        <v>12.31</v>
      </c>
      <c r="F272" t="n">
        <v>9.08</v>
      </c>
      <c r="G272" t="n">
        <v>41.92</v>
      </c>
      <c r="H272" t="n">
        <v>0.5</v>
      </c>
      <c r="I272" t="n">
        <v>13</v>
      </c>
      <c r="J272" t="n">
        <v>232.2</v>
      </c>
      <c r="K272" t="n">
        <v>56.94</v>
      </c>
      <c r="L272" t="n">
        <v>6.5</v>
      </c>
      <c r="M272" t="n">
        <v>2</v>
      </c>
      <c r="N272" t="n">
        <v>53.75</v>
      </c>
      <c r="O272" t="n">
        <v>28871.74</v>
      </c>
      <c r="P272" t="n">
        <v>103.49</v>
      </c>
      <c r="Q272" t="n">
        <v>1325.79</v>
      </c>
      <c r="R272" t="n">
        <v>42.04</v>
      </c>
      <c r="S272" t="n">
        <v>30.42</v>
      </c>
      <c r="T272" t="n">
        <v>5957.52</v>
      </c>
      <c r="U272" t="n">
        <v>0.72</v>
      </c>
      <c r="V272" t="n">
        <v>0.95</v>
      </c>
      <c r="W272" t="n">
        <v>0.11</v>
      </c>
      <c r="X272" t="n">
        <v>0.36</v>
      </c>
      <c r="Y272" t="n">
        <v>1</v>
      </c>
      <c r="Z272" t="n">
        <v>10</v>
      </c>
    </row>
    <row r="273">
      <c r="A273" t="n">
        <v>23</v>
      </c>
      <c r="B273" t="n">
        <v>115</v>
      </c>
      <c r="C273" t="inlineStr">
        <is>
          <t xml:space="preserve">CONCLUIDO	</t>
        </is>
      </c>
      <c r="D273" t="n">
        <v>8.121600000000001</v>
      </c>
      <c r="E273" t="n">
        <v>12.31</v>
      </c>
      <c r="F273" t="n">
        <v>9.08</v>
      </c>
      <c r="G273" t="n">
        <v>41.91</v>
      </c>
      <c r="H273" t="n">
        <v>0.52</v>
      </c>
      <c r="I273" t="n">
        <v>13</v>
      </c>
      <c r="J273" t="n">
        <v>232.62</v>
      </c>
      <c r="K273" t="n">
        <v>56.94</v>
      </c>
      <c r="L273" t="n">
        <v>6.75</v>
      </c>
      <c r="M273" t="n">
        <v>0</v>
      </c>
      <c r="N273" t="n">
        <v>53.93</v>
      </c>
      <c r="O273" t="n">
        <v>28924.39</v>
      </c>
      <c r="P273" t="n">
        <v>103.67</v>
      </c>
      <c r="Q273" t="n">
        <v>1325.9</v>
      </c>
      <c r="R273" t="n">
        <v>41.9</v>
      </c>
      <c r="S273" t="n">
        <v>30.42</v>
      </c>
      <c r="T273" t="n">
        <v>5889.25</v>
      </c>
      <c r="U273" t="n">
        <v>0.73</v>
      </c>
      <c r="V273" t="n">
        <v>0.95</v>
      </c>
      <c r="W273" t="n">
        <v>0.12</v>
      </c>
      <c r="X273" t="n">
        <v>0.36</v>
      </c>
      <c r="Y273" t="n">
        <v>1</v>
      </c>
      <c r="Z273" t="n">
        <v>10</v>
      </c>
    </row>
    <row r="274">
      <c r="A274" t="n">
        <v>0</v>
      </c>
      <c r="B274" t="n">
        <v>35</v>
      </c>
      <c r="C274" t="inlineStr">
        <is>
          <t xml:space="preserve">CONCLUIDO	</t>
        </is>
      </c>
      <c r="D274" t="n">
        <v>7.8074</v>
      </c>
      <c r="E274" t="n">
        <v>12.81</v>
      </c>
      <c r="F274" t="n">
        <v>10.09</v>
      </c>
      <c r="G274" t="n">
        <v>12.61</v>
      </c>
      <c r="H274" t="n">
        <v>0.22</v>
      </c>
      <c r="I274" t="n">
        <v>48</v>
      </c>
      <c r="J274" t="n">
        <v>80.84</v>
      </c>
      <c r="K274" t="n">
        <v>35.1</v>
      </c>
      <c r="L274" t="n">
        <v>1</v>
      </c>
      <c r="M274" t="n">
        <v>45</v>
      </c>
      <c r="N274" t="n">
        <v>9.74</v>
      </c>
      <c r="O274" t="n">
        <v>10204.21</v>
      </c>
      <c r="P274" t="n">
        <v>64.45999999999999</v>
      </c>
      <c r="Q274" t="n">
        <v>1325.86</v>
      </c>
      <c r="R274" t="n">
        <v>75.18000000000001</v>
      </c>
      <c r="S274" t="n">
        <v>30.42</v>
      </c>
      <c r="T274" t="n">
        <v>22356.82</v>
      </c>
      <c r="U274" t="n">
        <v>0.4</v>
      </c>
      <c r="V274" t="n">
        <v>0.86</v>
      </c>
      <c r="W274" t="n">
        <v>0.16</v>
      </c>
      <c r="X274" t="n">
        <v>1.37</v>
      </c>
      <c r="Y274" t="n">
        <v>1</v>
      </c>
      <c r="Z274" t="n">
        <v>10</v>
      </c>
    </row>
    <row r="275">
      <c r="A275" t="n">
        <v>1</v>
      </c>
      <c r="B275" t="n">
        <v>35</v>
      </c>
      <c r="C275" t="inlineStr">
        <is>
          <t xml:space="preserve">CONCLUIDO	</t>
        </is>
      </c>
      <c r="D275" t="n">
        <v>8.047599999999999</v>
      </c>
      <c r="E275" t="n">
        <v>12.43</v>
      </c>
      <c r="F275" t="n">
        <v>9.859999999999999</v>
      </c>
      <c r="G275" t="n">
        <v>15.17</v>
      </c>
      <c r="H275" t="n">
        <v>0.27</v>
      </c>
      <c r="I275" t="n">
        <v>39</v>
      </c>
      <c r="J275" t="n">
        <v>81.14</v>
      </c>
      <c r="K275" t="n">
        <v>35.1</v>
      </c>
      <c r="L275" t="n">
        <v>1.25</v>
      </c>
      <c r="M275" t="n">
        <v>1</v>
      </c>
      <c r="N275" t="n">
        <v>9.789999999999999</v>
      </c>
      <c r="O275" t="n">
        <v>10241.25</v>
      </c>
      <c r="P275" t="n">
        <v>60.24</v>
      </c>
      <c r="Q275" t="n">
        <v>1325.86</v>
      </c>
      <c r="R275" t="n">
        <v>66.27</v>
      </c>
      <c r="S275" t="n">
        <v>30.42</v>
      </c>
      <c r="T275" t="n">
        <v>17945.36</v>
      </c>
      <c r="U275" t="n">
        <v>0.46</v>
      </c>
      <c r="V275" t="n">
        <v>0.88</v>
      </c>
      <c r="W275" t="n">
        <v>0.19</v>
      </c>
      <c r="X275" t="n">
        <v>1.14</v>
      </c>
      <c r="Y275" t="n">
        <v>1</v>
      </c>
      <c r="Z275" t="n">
        <v>10</v>
      </c>
    </row>
    <row r="276">
      <c r="A276" t="n">
        <v>2</v>
      </c>
      <c r="B276" t="n">
        <v>35</v>
      </c>
      <c r="C276" t="inlineStr">
        <is>
          <t xml:space="preserve">CONCLUIDO	</t>
        </is>
      </c>
      <c r="D276" t="n">
        <v>8.046900000000001</v>
      </c>
      <c r="E276" t="n">
        <v>12.43</v>
      </c>
      <c r="F276" t="n">
        <v>9.859999999999999</v>
      </c>
      <c r="G276" t="n">
        <v>15.17</v>
      </c>
      <c r="H276" t="n">
        <v>0.32</v>
      </c>
      <c r="I276" t="n">
        <v>39</v>
      </c>
      <c r="J276" t="n">
        <v>81.44</v>
      </c>
      <c r="K276" t="n">
        <v>35.1</v>
      </c>
      <c r="L276" t="n">
        <v>1.5</v>
      </c>
      <c r="M276" t="n">
        <v>0</v>
      </c>
      <c r="N276" t="n">
        <v>9.84</v>
      </c>
      <c r="O276" t="n">
        <v>10278.32</v>
      </c>
      <c r="P276" t="n">
        <v>60.46</v>
      </c>
      <c r="Q276" t="n">
        <v>1325.86</v>
      </c>
      <c r="R276" t="n">
        <v>66.27</v>
      </c>
      <c r="S276" t="n">
        <v>30.42</v>
      </c>
      <c r="T276" t="n">
        <v>17944.42</v>
      </c>
      <c r="U276" t="n">
        <v>0.46</v>
      </c>
      <c r="V276" t="n">
        <v>0.88</v>
      </c>
      <c r="W276" t="n">
        <v>0.19</v>
      </c>
      <c r="X276" t="n">
        <v>1.14</v>
      </c>
      <c r="Y276" t="n">
        <v>1</v>
      </c>
      <c r="Z276" t="n">
        <v>10</v>
      </c>
    </row>
    <row r="277">
      <c r="A277" t="n">
        <v>0</v>
      </c>
      <c r="B277" t="n">
        <v>50</v>
      </c>
      <c r="C277" t="inlineStr">
        <is>
          <t xml:space="preserve">CONCLUIDO	</t>
        </is>
      </c>
      <c r="D277" t="n">
        <v>7.054</v>
      </c>
      <c r="E277" t="n">
        <v>14.18</v>
      </c>
      <c r="F277" t="n">
        <v>10.65</v>
      </c>
      <c r="G277" t="n">
        <v>9.539999999999999</v>
      </c>
      <c r="H277" t="n">
        <v>0.16</v>
      </c>
      <c r="I277" t="n">
        <v>67</v>
      </c>
      <c r="J277" t="n">
        <v>107.41</v>
      </c>
      <c r="K277" t="n">
        <v>41.65</v>
      </c>
      <c r="L277" t="n">
        <v>1</v>
      </c>
      <c r="M277" t="n">
        <v>65</v>
      </c>
      <c r="N277" t="n">
        <v>14.77</v>
      </c>
      <c r="O277" t="n">
        <v>13481.73</v>
      </c>
      <c r="P277" t="n">
        <v>91.11</v>
      </c>
      <c r="Q277" t="n">
        <v>1325.89</v>
      </c>
      <c r="R277" t="n">
        <v>93.48999999999999</v>
      </c>
      <c r="S277" t="n">
        <v>30.42</v>
      </c>
      <c r="T277" t="n">
        <v>31415.31</v>
      </c>
      <c r="U277" t="n">
        <v>0.33</v>
      </c>
      <c r="V277" t="n">
        <v>0.8100000000000001</v>
      </c>
      <c r="W277" t="n">
        <v>0.19</v>
      </c>
      <c r="X277" t="n">
        <v>1.93</v>
      </c>
      <c r="Y277" t="n">
        <v>1</v>
      </c>
      <c r="Z277" t="n">
        <v>10</v>
      </c>
    </row>
    <row r="278">
      <c r="A278" t="n">
        <v>1</v>
      </c>
      <c r="B278" t="n">
        <v>50</v>
      </c>
      <c r="C278" t="inlineStr">
        <is>
          <t xml:space="preserve">CONCLUIDO	</t>
        </is>
      </c>
      <c r="D278" t="n">
        <v>7.5641</v>
      </c>
      <c r="E278" t="n">
        <v>13.22</v>
      </c>
      <c r="F278" t="n">
        <v>10.1</v>
      </c>
      <c r="G278" t="n">
        <v>12.36</v>
      </c>
      <c r="H278" t="n">
        <v>0.2</v>
      </c>
      <c r="I278" t="n">
        <v>49</v>
      </c>
      <c r="J278" t="n">
        <v>107.73</v>
      </c>
      <c r="K278" t="n">
        <v>41.65</v>
      </c>
      <c r="L278" t="n">
        <v>1.25</v>
      </c>
      <c r="M278" t="n">
        <v>47</v>
      </c>
      <c r="N278" t="n">
        <v>14.83</v>
      </c>
      <c r="O278" t="n">
        <v>13520.81</v>
      </c>
      <c r="P278" t="n">
        <v>82.67</v>
      </c>
      <c r="Q278" t="n">
        <v>1325.96</v>
      </c>
      <c r="R278" t="n">
        <v>75.28</v>
      </c>
      <c r="S278" t="n">
        <v>30.42</v>
      </c>
      <c r="T278" t="n">
        <v>22398.07</v>
      </c>
      <c r="U278" t="n">
        <v>0.4</v>
      </c>
      <c r="V278" t="n">
        <v>0.86</v>
      </c>
      <c r="W278" t="n">
        <v>0.16</v>
      </c>
      <c r="X278" t="n">
        <v>1.37</v>
      </c>
      <c r="Y278" t="n">
        <v>1</v>
      </c>
      <c r="Z278" t="n">
        <v>10</v>
      </c>
    </row>
    <row r="279">
      <c r="A279" t="n">
        <v>2</v>
      </c>
      <c r="B279" t="n">
        <v>50</v>
      </c>
      <c r="C279" t="inlineStr">
        <is>
          <t xml:space="preserve">CONCLUIDO	</t>
        </is>
      </c>
      <c r="D279" t="n">
        <v>7.902</v>
      </c>
      <c r="E279" t="n">
        <v>12.66</v>
      </c>
      <c r="F279" t="n">
        <v>9.77</v>
      </c>
      <c r="G279" t="n">
        <v>15.43</v>
      </c>
      <c r="H279" t="n">
        <v>0.24</v>
      </c>
      <c r="I279" t="n">
        <v>38</v>
      </c>
      <c r="J279" t="n">
        <v>108.05</v>
      </c>
      <c r="K279" t="n">
        <v>41.65</v>
      </c>
      <c r="L279" t="n">
        <v>1.5</v>
      </c>
      <c r="M279" t="n">
        <v>36</v>
      </c>
      <c r="N279" t="n">
        <v>14.9</v>
      </c>
      <c r="O279" t="n">
        <v>13559.91</v>
      </c>
      <c r="P279" t="n">
        <v>76.16</v>
      </c>
      <c r="Q279" t="n">
        <v>1325.93</v>
      </c>
      <c r="R279" t="n">
        <v>64.91</v>
      </c>
      <c r="S279" t="n">
        <v>30.42</v>
      </c>
      <c r="T279" t="n">
        <v>17268.16</v>
      </c>
      <c r="U279" t="n">
        <v>0.47</v>
      </c>
      <c r="V279" t="n">
        <v>0.88</v>
      </c>
      <c r="W279" t="n">
        <v>0.14</v>
      </c>
      <c r="X279" t="n">
        <v>1.05</v>
      </c>
      <c r="Y279" t="n">
        <v>1</v>
      </c>
      <c r="Z279" t="n">
        <v>10</v>
      </c>
    </row>
    <row r="280">
      <c r="A280" t="n">
        <v>3</v>
      </c>
      <c r="B280" t="n">
        <v>50</v>
      </c>
      <c r="C280" t="inlineStr">
        <is>
          <t xml:space="preserve">CONCLUIDO	</t>
        </is>
      </c>
      <c r="D280" t="n">
        <v>8.1768</v>
      </c>
      <c r="E280" t="n">
        <v>12.23</v>
      </c>
      <c r="F280" t="n">
        <v>9.529999999999999</v>
      </c>
      <c r="G280" t="n">
        <v>19.05</v>
      </c>
      <c r="H280" t="n">
        <v>0.28</v>
      </c>
      <c r="I280" t="n">
        <v>30</v>
      </c>
      <c r="J280" t="n">
        <v>108.37</v>
      </c>
      <c r="K280" t="n">
        <v>41.65</v>
      </c>
      <c r="L280" t="n">
        <v>1.75</v>
      </c>
      <c r="M280" t="n">
        <v>25</v>
      </c>
      <c r="N280" t="n">
        <v>14.97</v>
      </c>
      <c r="O280" t="n">
        <v>13599.17</v>
      </c>
      <c r="P280" t="n">
        <v>70.31999999999999</v>
      </c>
      <c r="Q280" t="n">
        <v>1325.9</v>
      </c>
      <c r="R280" t="n">
        <v>56.56</v>
      </c>
      <c r="S280" t="n">
        <v>30.42</v>
      </c>
      <c r="T280" t="n">
        <v>13135.33</v>
      </c>
      <c r="U280" t="n">
        <v>0.54</v>
      </c>
      <c r="V280" t="n">
        <v>0.91</v>
      </c>
      <c r="W280" t="n">
        <v>0.14</v>
      </c>
      <c r="X280" t="n">
        <v>0.8100000000000001</v>
      </c>
      <c r="Y280" t="n">
        <v>1</v>
      </c>
      <c r="Z280" t="n">
        <v>10</v>
      </c>
    </row>
    <row r="281">
      <c r="A281" t="n">
        <v>4</v>
      </c>
      <c r="B281" t="n">
        <v>50</v>
      </c>
      <c r="C281" t="inlineStr">
        <is>
          <t xml:space="preserve">CONCLUIDO	</t>
        </is>
      </c>
      <c r="D281" t="n">
        <v>8.2355</v>
      </c>
      <c r="E281" t="n">
        <v>12.14</v>
      </c>
      <c r="F281" t="n">
        <v>9.48</v>
      </c>
      <c r="G281" t="n">
        <v>20.32</v>
      </c>
      <c r="H281" t="n">
        <v>0.32</v>
      </c>
      <c r="I281" t="n">
        <v>28</v>
      </c>
      <c r="J281" t="n">
        <v>108.68</v>
      </c>
      <c r="K281" t="n">
        <v>41.65</v>
      </c>
      <c r="L281" t="n">
        <v>2</v>
      </c>
      <c r="M281" t="n">
        <v>0</v>
      </c>
      <c r="N281" t="n">
        <v>15.03</v>
      </c>
      <c r="O281" t="n">
        <v>13638.32</v>
      </c>
      <c r="P281" t="n">
        <v>68.84</v>
      </c>
      <c r="Q281" t="n">
        <v>1325.95</v>
      </c>
      <c r="R281" t="n">
        <v>54.1</v>
      </c>
      <c r="S281" t="n">
        <v>30.42</v>
      </c>
      <c r="T281" t="n">
        <v>11917.06</v>
      </c>
      <c r="U281" t="n">
        <v>0.5600000000000001</v>
      </c>
      <c r="V281" t="n">
        <v>0.91</v>
      </c>
      <c r="W281" t="n">
        <v>0.16</v>
      </c>
      <c r="X281" t="n">
        <v>0.76</v>
      </c>
      <c r="Y281" t="n">
        <v>1</v>
      </c>
      <c r="Z281" t="n">
        <v>10</v>
      </c>
    </row>
    <row r="282">
      <c r="A282" t="n">
        <v>0</v>
      </c>
      <c r="B282" t="n">
        <v>25</v>
      </c>
      <c r="C282" t="inlineStr">
        <is>
          <t xml:space="preserve">CONCLUIDO	</t>
        </is>
      </c>
      <c r="D282" t="n">
        <v>7.7821</v>
      </c>
      <c r="E282" t="n">
        <v>12.85</v>
      </c>
      <c r="F282" t="n">
        <v>10.3</v>
      </c>
      <c r="G282" t="n">
        <v>11.45</v>
      </c>
      <c r="H282" t="n">
        <v>0.28</v>
      </c>
      <c r="I282" t="n">
        <v>54</v>
      </c>
      <c r="J282" t="n">
        <v>61.76</v>
      </c>
      <c r="K282" t="n">
        <v>28.92</v>
      </c>
      <c r="L282" t="n">
        <v>1</v>
      </c>
      <c r="M282" t="n">
        <v>0</v>
      </c>
      <c r="N282" t="n">
        <v>6.84</v>
      </c>
      <c r="O282" t="n">
        <v>7851.41</v>
      </c>
      <c r="P282" t="n">
        <v>53.57</v>
      </c>
      <c r="Q282" t="n">
        <v>1326.26</v>
      </c>
      <c r="R282" t="n">
        <v>79.98999999999999</v>
      </c>
      <c r="S282" t="n">
        <v>30.42</v>
      </c>
      <c r="T282" t="n">
        <v>24729.57</v>
      </c>
      <c r="U282" t="n">
        <v>0.38</v>
      </c>
      <c r="V282" t="n">
        <v>0.84</v>
      </c>
      <c r="W282" t="n">
        <v>0.23</v>
      </c>
      <c r="X282" t="n">
        <v>1.58</v>
      </c>
      <c r="Y282" t="n">
        <v>1</v>
      </c>
      <c r="Z282" t="n">
        <v>10</v>
      </c>
    </row>
    <row r="283">
      <c r="A283" t="n">
        <v>0</v>
      </c>
      <c r="B283" t="n">
        <v>85</v>
      </c>
      <c r="C283" t="inlineStr">
        <is>
          <t xml:space="preserve">CONCLUIDO	</t>
        </is>
      </c>
      <c r="D283" t="n">
        <v>5.6362</v>
      </c>
      <c r="E283" t="n">
        <v>17.74</v>
      </c>
      <c r="F283" t="n">
        <v>11.81</v>
      </c>
      <c r="G283" t="n">
        <v>6.75</v>
      </c>
      <c r="H283" t="n">
        <v>0.11</v>
      </c>
      <c r="I283" t="n">
        <v>105</v>
      </c>
      <c r="J283" t="n">
        <v>167.88</v>
      </c>
      <c r="K283" t="n">
        <v>51.39</v>
      </c>
      <c r="L283" t="n">
        <v>1</v>
      </c>
      <c r="M283" t="n">
        <v>103</v>
      </c>
      <c r="N283" t="n">
        <v>30.49</v>
      </c>
      <c r="O283" t="n">
        <v>20939.59</v>
      </c>
      <c r="P283" t="n">
        <v>143.93</v>
      </c>
      <c r="Q283" t="n">
        <v>1326.1</v>
      </c>
      <c r="R283" t="n">
        <v>131.54</v>
      </c>
      <c r="S283" t="n">
        <v>30.42</v>
      </c>
      <c r="T283" t="n">
        <v>50248.41</v>
      </c>
      <c r="U283" t="n">
        <v>0.23</v>
      </c>
      <c r="V283" t="n">
        <v>0.73</v>
      </c>
      <c r="W283" t="n">
        <v>0.25</v>
      </c>
      <c r="X283" t="n">
        <v>3.09</v>
      </c>
      <c r="Y283" t="n">
        <v>1</v>
      </c>
      <c r="Z283" t="n">
        <v>10</v>
      </c>
    </row>
    <row r="284">
      <c r="A284" t="n">
        <v>1</v>
      </c>
      <c r="B284" t="n">
        <v>85</v>
      </c>
      <c r="C284" t="inlineStr">
        <is>
          <t xml:space="preserve">CONCLUIDO	</t>
        </is>
      </c>
      <c r="D284" t="n">
        <v>6.2777</v>
      </c>
      <c r="E284" t="n">
        <v>15.93</v>
      </c>
      <c r="F284" t="n">
        <v>10.95</v>
      </c>
      <c r="G284" t="n">
        <v>8.529999999999999</v>
      </c>
      <c r="H284" t="n">
        <v>0.13</v>
      </c>
      <c r="I284" t="n">
        <v>77</v>
      </c>
      <c r="J284" t="n">
        <v>168.25</v>
      </c>
      <c r="K284" t="n">
        <v>51.39</v>
      </c>
      <c r="L284" t="n">
        <v>1.25</v>
      </c>
      <c r="M284" t="n">
        <v>75</v>
      </c>
      <c r="N284" t="n">
        <v>30.6</v>
      </c>
      <c r="O284" t="n">
        <v>20984.25</v>
      </c>
      <c r="P284" t="n">
        <v>131.32</v>
      </c>
      <c r="Q284" t="n">
        <v>1325.91</v>
      </c>
      <c r="R284" t="n">
        <v>103.12</v>
      </c>
      <c r="S284" t="n">
        <v>30.42</v>
      </c>
      <c r="T284" t="n">
        <v>36181.17</v>
      </c>
      <c r="U284" t="n">
        <v>0.29</v>
      </c>
      <c r="V284" t="n">
        <v>0.79</v>
      </c>
      <c r="W284" t="n">
        <v>0.21</v>
      </c>
      <c r="X284" t="n">
        <v>2.23</v>
      </c>
      <c r="Y284" t="n">
        <v>1</v>
      </c>
      <c r="Z284" t="n">
        <v>10</v>
      </c>
    </row>
    <row r="285">
      <c r="A285" t="n">
        <v>2</v>
      </c>
      <c r="B285" t="n">
        <v>85</v>
      </c>
      <c r="C285" t="inlineStr">
        <is>
          <t xml:space="preserve">CONCLUIDO	</t>
        </is>
      </c>
      <c r="D285" t="n">
        <v>6.7412</v>
      </c>
      <c r="E285" t="n">
        <v>14.83</v>
      </c>
      <c r="F285" t="n">
        <v>10.43</v>
      </c>
      <c r="G285" t="n">
        <v>10.43</v>
      </c>
      <c r="H285" t="n">
        <v>0.16</v>
      </c>
      <c r="I285" t="n">
        <v>60</v>
      </c>
      <c r="J285" t="n">
        <v>168.61</v>
      </c>
      <c r="K285" t="n">
        <v>51.39</v>
      </c>
      <c r="L285" t="n">
        <v>1.5</v>
      </c>
      <c r="M285" t="n">
        <v>58</v>
      </c>
      <c r="N285" t="n">
        <v>30.71</v>
      </c>
      <c r="O285" t="n">
        <v>21028.94</v>
      </c>
      <c r="P285" t="n">
        <v>123</v>
      </c>
      <c r="Q285" t="n">
        <v>1325.92</v>
      </c>
      <c r="R285" t="n">
        <v>86.37</v>
      </c>
      <c r="S285" t="n">
        <v>30.42</v>
      </c>
      <c r="T285" t="n">
        <v>27892.01</v>
      </c>
      <c r="U285" t="n">
        <v>0.35</v>
      </c>
      <c r="V285" t="n">
        <v>0.83</v>
      </c>
      <c r="W285" t="n">
        <v>0.18</v>
      </c>
      <c r="X285" t="n">
        <v>1.71</v>
      </c>
      <c r="Y285" t="n">
        <v>1</v>
      </c>
      <c r="Z285" t="n">
        <v>10</v>
      </c>
    </row>
    <row r="286">
      <c r="A286" t="n">
        <v>3</v>
      </c>
      <c r="B286" t="n">
        <v>85</v>
      </c>
      <c r="C286" t="inlineStr">
        <is>
          <t xml:space="preserve">CONCLUIDO	</t>
        </is>
      </c>
      <c r="D286" t="n">
        <v>7.0278</v>
      </c>
      <c r="E286" t="n">
        <v>14.23</v>
      </c>
      <c r="F286" t="n">
        <v>10.16</v>
      </c>
      <c r="G286" t="n">
        <v>12.19</v>
      </c>
      <c r="H286" t="n">
        <v>0.18</v>
      </c>
      <c r="I286" t="n">
        <v>50</v>
      </c>
      <c r="J286" t="n">
        <v>168.97</v>
      </c>
      <c r="K286" t="n">
        <v>51.39</v>
      </c>
      <c r="L286" t="n">
        <v>1.75</v>
      </c>
      <c r="M286" t="n">
        <v>48</v>
      </c>
      <c r="N286" t="n">
        <v>30.83</v>
      </c>
      <c r="O286" t="n">
        <v>21073.68</v>
      </c>
      <c r="P286" t="n">
        <v>118.03</v>
      </c>
      <c r="Q286" t="n">
        <v>1325.99</v>
      </c>
      <c r="R286" t="n">
        <v>77.73999999999999</v>
      </c>
      <c r="S286" t="n">
        <v>30.42</v>
      </c>
      <c r="T286" t="n">
        <v>23626.86</v>
      </c>
      <c r="U286" t="n">
        <v>0.39</v>
      </c>
      <c r="V286" t="n">
        <v>0.85</v>
      </c>
      <c r="W286" t="n">
        <v>0.16</v>
      </c>
      <c r="X286" t="n">
        <v>1.44</v>
      </c>
      <c r="Y286" t="n">
        <v>1</v>
      </c>
      <c r="Z286" t="n">
        <v>10</v>
      </c>
    </row>
    <row r="287">
      <c r="A287" t="n">
        <v>4</v>
      </c>
      <c r="B287" t="n">
        <v>85</v>
      </c>
      <c r="C287" t="inlineStr">
        <is>
          <t xml:space="preserve">CONCLUIDO	</t>
        </is>
      </c>
      <c r="D287" t="n">
        <v>7.3061</v>
      </c>
      <c r="E287" t="n">
        <v>13.69</v>
      </c>
      <c r="F287" t="n">
        <v>9.890000000000001</v>
      </c>
      <c r="G287" t="n">
        <v>14.13</v>
      </c>
      <c r="H287" t="n">
        <v>0.21</v>
      </c>
      <c r="I287" t="n">
        <v>42</v>
      </c>
      <c r="J287" t="n">
        <v>169.33</v>
      </c>
      <c r="K287" t="n">
        <v>51.39</v>
      </c>
      <c r="L287" t="n">
        <v>2</v>
      </c>
      <c r="M287" t="n">
        <v>40</v>
      </c>
      <c r="N287" t="n">
        <v>30.94</v>
      </c>
      <c r="O287" t="n">
        <v>21118.46</v>
      </c>
      <c r="P287" t="n">
        <v>112.63</v>
      </c>
      <c r="Q287" t="n">
        <v>1325.88</v>
      </c>
      <c r="R287" t="n">
        <v>68.72</v>
      </c>
      <c r="S287" t="n">
        <v>30.42</v>
      </c>
      <c r="T287" t="n">
        <v>19152.9</v>
      </c>
      <c r="U287" t="n">
        <v>0.44</v>
      </c>
      <c r="V287" t="n">
        <v>0.87</v>
      </c>
      <c r="W287" t="n">
        <v>0.15</v>
      </c>
      <c r="X287" t="n">
        <v>1.17</v>
      </c>
      <c r="Y287" t="n">
        <v>1</v>
      </c>
      <c r="Z287" t="n">
        <v>10</v>
      </c>
    </row>
    <row r="288">
      <c r="A288" t="n">
        <v>5</v>
      </c>
      <c r="B288" t="n">
        <v>85</v>
      </c>
      <c r="C288" t="inlineStr">
        <is>
          <t xml:space="preserve">CONCLUIDO	</t>
        </is>
      </c>
      <c r="D288" t="n">
        <v>7.5116</v>
      </c>
      <c r="E288" t="n">
        <v>13.31</v>
      </c>
      <c r="F288" t="n">
        <v>9.720000000000001</v>
      </c>
      <c r="G288" t="n">
        <v>16.2</v>
      </c>
      <c r="H288" t="n">
        <v>0.24</v>
      </c>
      <c r="I288" t="n">
        <v>36</v>
      </c>
      <c r="J288" t="n">
        <v>169.7</v>
      </c>
      <c r="K288" t="n">
        <v>51.39</v>
      </c>
      <c r="L288" t="n">
        <v>2.25</v>
      </c>
      <c r="M288" t="n">
        <v>34</v>
      </c>
      <c r="N288" t="n">
        <v>31.05</v>
      </c>
      <c r="O288" t="n">
        <v>21163.27</v>
      </c>
      <c r="P288" t="n">
        <v>108.73</v>
      </c>
      <c r="Q288" t="n">
        <v>1325.94</v>
      </c>
      <c r="R288" t="n">
        <v>63.07</v>
      </c>
      <c r="S288" t="n">
        <v>30.42</v>
      </c>
      <c r="T288" t="n">
        <v>16360.34</v>
      </c>
      <c r="U288" t="n">
        <v>0.48</v>
      </c>
      <c r="V288" t="n">
        <v>0.89</v>
      </c>
      <c r="W288" t="n">
        <v>0.14</v>
      </c>
      <c r="X288" t="n">
        <v>1</v>
      </c>
      <c r="Y288" t="n">
        <v>1</v>
      </c>
      <c r="Z288" t="n">
        <v>10</v>
      </c>
    </row>
    <row r="289">
      <c r="A289" t="n">
        <v>6</v>
      </c>
      <c r="B289" t="n">
        <v>85</v>
      </c>
      <c r="C289" t="inlineStr">
        <is>
          <t xml:space="preserve">CONCLUIDO	</t>
        </is>
      </c>
      <c r="D289" t="n">
        <v>7.7088</v>
      </c>
      <c r="E289" t="n">
        <v>12.97</v>
      </c>
      <c r="F289" t="n">
        <v>9.550000000000001</v>
      </c>
      <c r="G289" t="n">
        <v>18.48</v>
      </c>
      <c r="H289" t="n">
        <v>0.26</v>
      </c>
      <c r="I289" t="n">
        <v>31</v>
      </c>
      <c r="J289" t="n">
        <v>170.06</v>
      </c>
      <c r="K289" t="n">
        <v>51.39</v>
      </c>
      <c r="L289" t="n">
        <v>2.5</v>
      </c>
      <c r="M289" t="n">
        <v>29</v>
      </c>
      <c r="N289" t="n">
        <v>31.17</v>
      </c>
      <c r="O289" t="n">
        <v>21208.12</v>
      </c>
      <c r="P289" t="n">
        <v>104.46</v>
      </c>
      <c r="Q289" t="n">
        <v>1325.97</v>
      </c>
      <c r="R289" t="n">
        <v>57.58</v>
      </c>
      <c r="S289" t="n">
        <v>30.42</v>
      </c>
      <c r="T289" t="n">
        <v>13642.14</v>
      </c>
      <c r="U289" t="n">
        <v>0.53</v>
      </c>
      <c r="V289" t="n">
        <v>0.91</v>
      </c>
      <c r="W289" t="n">
        <v>0.13</v>
      </c>
      <c r="X289" t="n">
        <v>0.83</v>
      </c>
      <c r="Y289" t="n">
        <v>1</v>
      </c>
      <c r="Z289" t="n">
        <v>10</v>
      </c>
    </row>
    <row r="290">
      <c r="A290" t="n">
        <v>7</v>
      </c>
      <c r="B290" t="n">
        <v>85</v>
      </c>
      <c r="C290" t="inlineStr">
        <is>
          <t xml:space="preserve">CONCLUIDO	</t>
        </is>
      </c>
      <c r="D290" t="n">
        <v>7.9293</v>
      </c>
      <c r="E290" t="n">
        <v>12.61</v>
      </c>
      <c r="F290" t="n">
        <v>9.32</v>
      </c>
      <c r="G290" t="n">
        <v>20.72</v>
      </c>
      <c r="H290" t="n">
        <v>0.29</v>
      </c>
      <c r="I290" t="n">
        <v>27</v>
      </c>
      <c r="J290" t="n">
        <v>170.42</v>
      </c>
      <c r="K290" t="n">
        <v>51.39</v>
      </c>
      <c r="L290" t="n">
        <v>2.75</v>
      </c>
      <c r="M290" t="n">
        <v>25</v>
      </c>
      <c r="N290" t="n">
        <v>31.28</v>
      </c>
      <c r="O290" t="n">
        <v>21253.01</v>
      </c>
      <c r="P290" t="n">
        <v>99.26000000000001</v>
      </c>
      <c r="Q290" t="n">
        <v>1326.04</v>
      </c>
      <c r="R290" t="n">
        <v>50</v>
      </c>
      <c r="S290" t="n">
        <v>30.42</v>
      </c>
      <c r="T290" t="n">
        <v>9867.85</v>
      </c>
      <c r="U290" t="n">
        <v>0.61</v>
      </c>
      <c r="V290" t="n">
        <v>0.93</v>
      </c>
      <c r="W290" t="n">
        <v>0.12</v>
      </c>
      <c r="X290" t="n">
        <v>0.6</v>
      </c>
      <c r="Y290" t="n">
        <v>1</v>
      </c>
      <c r="Z290" t="n">
        <v>10</v>
      </c>
    </row>
    <row r="291">
      <c r="A291" t="n">
        <v>8</v>
      </c>
      <c r="B291" t="n">
        <v>85</v>
      </c>
      <c r="C291" t="inlineStr">
        <is>
          <t xml:space="preserve">CONCLUIDO	</t>
        </is>
      </c>
      <c r="D291" t="n">
        <v>7.8989</v>
      </c>
      <c r="E291" t="n">
        <v>12.66</v>
      </c>
      <c r="F291" t="n">
        <v>9.44</v>
      </c>
      <c r="G291" t="n">
        <v>22.66</v>
      </c>
      <c r="H291" t="n">
        <v>0.31</v>
      </c>
      <c r="I291" t="n">
        <v>25</v>
      </c>
      <c r="J291" t="n">
        <v>170.79</v>
      </c>
      <c r="K291" t="n">
        <v>51.39</v>
      </c>
      <c r="L291" t="n">
        <v>3</v>
      </c>
      <c r="M291" t="n">
        <v>23</v>
      </c>
      <c r="N291" t="n">
        <v>31.4</v>
      </c>
      <c r="O291" t="n">
        <v>21297.94</v>
      </c>
      <c r="P291" t="n">
        <v>99.40000000000001</v>
      </c>
      <c r="Q291" t="n">
        <v>1325.91</v>
      </c>
      <c r="R291" t="n">
        <v>54.27</v>
      </c>
      <c r="S291" t="n">
        <v>30.42</v>
      </c>
      <c r="T291" t="n">
        <v>12016.79</v>
      </c>
      <c r="U291" t="n">
        <v>0.5600000000000001</v>
      </c>
      <c r="V291" t="n">
        <v>0.92</v>
      </c>
      <c r="W291" t="n">
        <v>0.12</v>
      </c>
      <c r="X291" t="n">
        <v>0.72</v>
      </c>
      <c r="Y291" t="n">
        <v>1</v>
      </c>
      <c r="Z291" t="n">
        <v>10</v>
      </c>
    </row>
    <row r="292">
      <c r="A292" t="n">
        <v>9</v>
      </c>
      <c r="B292" t="n">
        <v>85</v>
      </c>
      <c r="C292" t="inlineStr">
        <is>
          <t xml:space="preserve">CONCLUIDO	</t>
        </is>
      </c>
      <c r="D292" t="n">
        <v>7.9784</v>
      </c>
      <c r="E292" t="n">
        <v>12.53</v>
      </c>
      <c r="F292" t="n">
        <v>9.380000000000001</v>
      </c>
      <c r="G292" t="n">
        <v>24.47</v>
      </c>
      <c r="H292" t="n">
        <v>0.34</v>
      </c>
      <c r="I292" t="n">
        <v>23</v>
      </c>
      <c r="J292" t="n">
        <v>171.15</v>
      </c>
      <c r="K292" t="n">
        <v>51.39</v>
      </c>
      <c r="L292" t="n">
        <v>3.25</v>
      </c>
      <c r="M292" t="n">
        <v>21</v>
      </c>
      <c r="N292" t="n">
        <v>31.51</v>
      </c>
      <c r="O292" t="n">
        <v>21342.91</v>
      </c>
      <c r="P292" t="n">
        <v>96.34</v>
      </c>
      <c r="Q292" t="n">
        <v>1326.06</v>
      </c>
      <c r="R292" t="n">
        <v>52.29</v>
      </c>
      <c r="S292" t="n">
        <v>30.42</v>
      </c>
      <c r="T292" t="n">
        <v>11036.83</v>
      </c>
      <c r="U292" t="n">
        <v>0.58</v>
      </c>
      <c r="V292" t="n">
        <v>0.92</v>
      </c>
      <c r="W292" t="n">
        <v>0.12</v>
      </c>
      <c r="X292" t="n">
        <v>0.66</v>
      </c>
      <c r="Y292" t="n">
        <v>1</v>
      </c>
      <c r="Z292" t="n">
        <v>10</v>
      </c>
    </row>
    <row r="293">
      <c r="A293" t="n">
        <v>10</v>
      </c>
      <c r="B293" t="n">
        <v>85</v>
      </c>
      <c r="C293" t="inlineStr">
        <is>
          <t xml:space="preserve">CONCLUIDO	</t>
        </is>
      </c>
      <c r="D293" t="n">
        <v>8.115399999999999</v>
      </c>
      <c r="E293" t="n">
        <v>12.32</v>
      </c>
      <c r="F293" t="n">
        <v>9.27</v>
      </c>
      <c r="G293" t="n">
        <v>27.82</v>
      </c>
      <c r="H293" t="n">
        <v>0.36</v>
      </c>
      <c r="I293" t="n">
        <v>20</v>
      </c>
      <c r="J293" t="n">
        <v>171.52</v>
      </c>
      <c r="K293" t="n">
        <v>51.39</v>
      </c>
      <c r="L293" t="n">
        <v>3.5</v>
      </c>
      <c r="M293" t="n">
        <v>18</v>
      </c>
      <c r="N293" t="n">
        <v>31.63</v>
      </c>
      <c r="O293" t="n">
        <v>21387.92</v>
      </c>
      <c r="P293" t="n">
        <v>92.03</v>
      </c>
      <c r="Q293" t="n">
        <v>1325.92</v>
      </c>
      <c r="R293" t="n">
        <v>48.57</v>
      </c>
      <c r="S293" t="n">
        <v>30.42</v>
      </c>
      <c r="T293" t="n">
        <v>9190.24</v>
      </c>
      <c r="U293" t="n">
        <v>0.63</v>
      </c>
      <c r="V293" t="n">
        <v>0.93</v>
      </c>
      <c r="W293" t="n">
        <v>0.11</v>
      </c>
      <c r="X293" t="n">
        <v>0.55</v>
      </c>
      <c r="Y293" t="n">
        <v>1</v>
      </c>
      <c r="Z293" t="n">
        <v>10</v>
      </c>
    </row>
    <row r="294">
      <c r="A294" t="n">
        <v>11</v>
      </c>
      <c r="B294" t="n">
        <v>85</v>
      </c>
      <c r="C294" t="inlineStr">
        <is>
          <t xml:space="preserve">CONCLUIDO	</t>
        </is>
      </c>
      <c r="D294" t="n">
        <v>8.201599999999999</v>
      </c>
      <c r="E294" t="n">
        <v>12.19</v>
      </c>
      <c r="F294" t="n">
        <v>9.210000000000001</v>
      </c>
      <c r="G294" t="n">
        <v>30.7</v>
      </c>
      <c r="H294" t="n">
        <v>0.39</v>
      </c>
      <c r="I294" t="n">
        <v>18</v>
      </c>
      <c r="J294" t="n">
        <v>171.88</v>
      </c>
      <c r="K294" t="n">
        <v>51.39</v>
      </c>
      <c r="L294" t="n">
        <v>3.75</v>
      </c>
      <c r="M294" t="n">
        <v>16</v>
      </c>
      <c r="N294" t="n">
        <v>31.74</v>
      </c>
      <c r="O294" t="n">
        <v>21432.96</v>
      </c>
      <c r="P294" t="n">
        <v>88.90000000000001</v>
      </c>
      <c r="Q294" t="n">
        <v>1325.81</v>
      </c>
      <c r="R294" t="n">
        <v>46.57</v>
      </c>
      <c r="S294" t="n">
        <v>30.42</v>
      </c>
      <c r="T294" t="n">
        <v>8198.75</v>
      </c>
      <c r="U294" t="n">
        <v>0.65</v>
      </c>
      <c r="V294" t="n">
        <v>0.9399999999999999</v>
      </c>
      <c r="W294" t="n">
        <v>0.11</v>
      </c>
      <c r="X294" t="n">
        <v>0.49</v>
      </c>
      <c r="Y294" t="n">
        <v>1</v>
      </c>
      <c r="Z294" t="n">
        <v>10</v>
      </c>
    </row>
    <row r="295">
      <c r="A295" t="n">
        <v>12</v>
      </c>
      <c r="B295" t="n">
        <v>85</v>
      </c>
      <c r="C295" t="inlineStr">
        <is>
          <t xml:space="preserve">CONCLUIDO	</t>
        </is>
      </c>
      <c r="D295" t="n">
        <v>8.244199999999999</v>
      </c>
      <c r="E295" t="n">
        <v>12.13</v>
      </c>
      <c r="F295" t="n">
        <v>9.18</v>
      </c>
      <c r="G295" t="n">
        <v>32.4</v>
      </c>
      <c r="H295" t="n">
        <v>0.41</v>
      </c>
      <c r="I295" t="n">
        <v>17</v>
      </c>
      <c r="J295" t="n">
        <v>172.25</v>
      </c>
      <c r="K295" t="n">
        <v>51.39</v>
      </c>
      <c r="L295" t="n">
        <v>4</v>
      </c>
      <c r="M295" t="n">
        <v>6</v>
      </c>
      <c r="N295" t="n">
        <v>31.86</v>
      </c>
      <c r="O295" t="n">
        <v>21478.05</v>
      </c>
      <c r="P295" t="n">
        <v>87.14</v>
      </c>
      <c r="Q295" t="n">
        <v>1325.87</v>
      </c>
      <c r="R295" t="n">
        <v>45.22</v>
      </c>
      <c r="S295" t="n">
        <v>30.42</v>
      </c>
      <c r="T295" t="n">
        <v>7527.75</v>
      </c>
      <c r="U295" t="n">
        <v>0.67</v>
      </c>
      <c r="V295" t="n">
        <v>0.9399999999999999</v>
      </c>
      <c r="W295" t="n">
        <v>0.12</v>
      </c>
      <c r="X295" t="n">
        <v>0.46</v>
      </c>
      <c r="Y295" t="n">
        <v>1</v>
      </c>
      <c r="Z295" t="n">
        <v>10</v>
      </c>
    </row>
    <row r="296">
      <c r="A296" t="n">
        <v>13</v>
      </c>
      <c r="B296" t="n">
        <v>85</v>
      </c>
      <c r="C296" t="inlineStr">
        <is>
          <t xml:space="preserve">CONCLUIDO	</t>
        </is>
      </c>
      <c r="D296" t="n">
        <v>8.236700000000001</v>
      </c>
      <c r="E296" t="n">
        <v>12.14</v>
      </c>
      <c r="F296" t="n">
        <v>9.19</v>
      </c>
      <c r="G296" t="n">
        <v>32.44</v>
      </c>
      <c r="H296" t="n">
        <v>0.44</v>
      </c>
      <c r="I296" t="n">
        <v>17</v>
      </c>
      <c r="J296" t="n">
        <v>172.61</v>
      </c>
      <c r="K296" t="n">
        <v>51.39</v>
      </c>
      <c r="L296" t="n">
        <v>4.25</v>
      </c>
      <c r="M296" t="n">
        <v>0</v>
      </c>
      <c r="N296" t="n">
        <v>31.97</v>
      </c>
      <c r="O296" t="n">
        <v>21523.17</v>
      </c>
      <c r="P296" t="n">
        <v>87.22</v>
      </c>
      <c r="Q296" t="n">
        <v>1325.94</v>
      </c>
      <c r="R296" t="n">
        <v>45.38</v>
      </c>
      <c r="S296" t="n">
        <v>30.42</v>
      </c>
      <c r="T296" t="n">
        <v>7607.65</v>
      </c>
      <c r="U296" t="n">
        <v>0.67</v>
      </c>
      <c r="V296" t="n">
        <v>0.9399999999999999</v>
      </c>
      <c r="W296" t="n">
        <v>0.13</v>
      </c>
      <c r="X296" t="n">
        <v>0.47</v>
      </c>
      <c r="Y296" t="n">
        <v>1</v>
      </c>
      <c r="Z296" t="n">
        <v>10</v>
      </c>
    </row>
    <row r="297">
      <c r="A297" t="n">
        <v>0</v>
      </c>
      <c r="B297" t="n">
        <v>20</v>
      </c>
      <c r="C297" t="inlineStr">
        <is>
          <t xml:space="preserve">CONCLUIDO	</t>
        </is>
      </c>
      <c r="D297" t="n">
        <v>7.5133</v>
      </c>
      <c r="E297" t="n">
        <v>13.31</v>
      </c>
      <c r="F297" t="n">
        <v>10.73</v>
      </c>
      <c r="G297" t="n">
        <v>9.470000000000001</v>
      </c>
      <c r="H297" t="n">
        <v>0.34</v>
      </c>
      <c r="I297" t="n">
        <v>68</v>
      </c>
      <c r="J297" t="n">
        <v>51.33</v>
      </c>
      <c r="K297" t="n">
        <v>24.83</v>
      </c>
      <c r="L297" t="n">
        <v>1</v>
      </c>
      <c r="M297" t="n">
        <v>0</v>
      </c>
      <c r="N297" t="n">
        <v>5.51</v>
      </c>
      <c r="O297" t="n">
        <v>6564.78</v>
      </c>
      <c r="P297" t="n">
        <v>49.72</v>
      </c>
      <c r="Q297" t="n">
        <v>1326.25</v>
      </c>
      <c r="R297" t="n">
        <v>93.09</v>
      </c>
      <c r="S297" t="n">
        <v>30.42</v>
      </c>
      <c r="T297" t="n">
        <v>31209.86</v>
      </c>
      <c r="U297" t="n">
        <v>0.33</v>
      </c>
      <c r="V297" t="n">
        <v>0.8100000000000001</v>
      </c>
      <c r="W297" t="n">
        <v>0.28</v>
      </c>
      <c r="X297" t="n">
        <v>2.01</v>
      </c>
      <c r="Y297" t="n">
        <v>1</v>
      </c>
      <c r="Z297" t="n">
        <v>10</v>
      </c>
    </row>
    <row r="298">
      <c r="A298" t="n">
        <v>0</v>
      </c>
      <c r="B298" t="n">
        <v>120</v>
      </c>
      <c r="C298" t="inlineStr">
        <is>
          <t xml:space="preserve">CONCLUIDO	</t>
        </is>
      </c>
      <c r="D298" t="n">
        <v>4.4547</v>
      </c>
      <c r="E298" t="n">
        <v>22.45</v>
      </c>
      <c r="F298" t="n">
        <v>13.09</v>
      </c>
      <c r="G298" t="n">
        <v>5.38</v>
      </c>
      <c r="H298" t="n">
        <v>0.08</v>
      </c>
      <c r="I298" t="n">
        <v>146</v>
      </c>
      <c r="J298" t="n">
        <v>232.68</v>
      </c>
      <c r="K298" t="n">
        <v>57.72</v>
      </c>
      <c r="L298" t="n">
        <v>1</v>
      </c>
      <c r="M298" t="n">
        <v>144</v>
      </c>
      <c r="N298" t="n">
        <v>53.95</v>
      </c>
      <c r="O298" t="n">
        <v>28931.02</v>
      </c>
      <c r="P298" t="n">
        <v>200.22</v>
      </c>
      <c r="Q298" t="n">
        <v>1326.46</v>
      </c>
      <c r="R298" t="n">
        <v>173.43</v>
      </c>
      <c r="S298" t="n">
        <v>30.42</v>
      </c>
      <c r="T298" t="n">
        <v>70988.85000000001</v>
      </c>
      <c r="U298" t="n">
        <v>0.18</v>
      </c>
      <c r="V298" t="n">
        <v>0.66</v>
      </c>
      <c r="W298" t="n">
        <v>0.31</v>
      </c>
      <c r="X298" t="n">
        <v>4.36</v>
      </c>
      <c r="Y298" t="n">
        <v>1</v>
      </c>
      <c r="Z298" t="n">
        <v>10</v>
      </c>
    </row>
    <row r="299">
      <c r="A299" t="n">
        <v>1</v>
      </c>
      <c r="B299" t="n">
        <v>120</v>
      </c>
      <c r="C299" t="inlineStr">
        <is>
          <t xml:space="preserve">CONCLUIDO	</t>
        </is>
      </c>
      <c r="D299" t="n">
        <v>5.2061</v>
      </c>
      <c r="E299" t="n">
        <v>19.21</v>
      </c>
      <c r="F299" t="n">
        <v>11.76</v>
      </c>
      <c r="G299" t="n">
        <v>6.79</v>
      </c>
      <c r="H299" t="n">
        <v>0.1</v>
      </c>
      <c r="I299" t="n">
        <v>104</v>
      </c>
      <c r="J299" t="n">
        <v>233.1</v>
      </c>
      <c r="K299" t="n">
        <v>57.72</v>
      </c>
      <c r="L299" t="n">
        <v>1.25</v>
      </c>
      <c r="M299" t="n">
        <v>102</v>
      </c>
      <c r="N299" t="n">
        <v>54.13</v>
      </c>
      <c r="O299" t="n">
        <v>28983.75</v>
      </c>
      <c r="P299" t="n">
        <v>178.31</v>
      </c>
      <c r="Q299" t="n">
        <v>1326.25</v>
      </c>
      <c r="R299" t="n">
        <v>130.1</v>
      </c>
      <c r="S299" t="n">
        <v>30.42</v>
      </c>
      <c r="T299" t="n">
        <v>49537</v>
      </c>
      <c r="U299" t="n">
        <v>0.23</v>
      </c>
      <c r="V299" t="n">
        <v>0.74</v>
      </c>
      <c r="W299" t="n">
        <v>0.24</v>
      </c>
      <c r="X299" t="n">
        <v>3.04</v>
      </c>
      <c r="Y299" t="n">
        <v>1</v>
      </c>
      <c r="Z299" t="n">
        <v>10</v>
      </c>
    </row>
    <row r="300">
      <c r="A300" t="n">
        <v>2</v>
      </c>
      <c r="B300" t="n">
        <v>120</v>
      </c>
      <c r="C300" t="inlineStr">
        <is>
          <t xml:space="preserve">CONCLUIDO	</t>
        </is>
      </c>
      <c r="D300" t="n">
        <v>5.727</v>
      </c>
      <c r="E300" t="n">
        <v>17.46</v>
      </c>
      <c r="F300" t="n">
        <v>11.06</v>
      </c>
      <c r="G300" t="n">
        <v>8.19</v>
      </c>
      <c r="H300" t="n">
        <v>0.11</v>
      </c>
      <c r="I300" t="n">
        <v>81</v>
      </c>
      <c r="J300" t="n">
        <v>233.53</v>
      </c>
      <c r="K300" t="n">
        <v>57.72</v>
      </c>
      <c r="L300" t="n">
        <v>1.5</v>
      </c>
      <c r="M300" t="n">
        <v>79</v>
      </c>
      <c r="N300" t="n">
        <v>54.31</v>
      </c>
      <c r="O300" t="n">
        <v>29036.54</v>
      </c>
      <c r="P300" t="n">
        <v>166.25</v>
      </c>
      <c r="Q300" t="n">
        <v>1326.1</v>
      </c>
      <c r="R300" t="n">
        <v>107.25</v>
      </c>
      <c r="S300" t="n">
        <v>30.42</v>
      </c>
      <c r="T300" t="n">
        <v>38223.4</v>
      </c>
      <c r="U300" t="n">
        <v>0.28</v>
      </c>
      <c r="V300" t="n">
        <v>0.78</v>
      </c>
      <c r="W300" t="n">
        <v>0.2</v>
      </c>
      <c r="X300" t="n">
        <v>2.34</v>
      </c>
      <c r="Y300" t="n">
        <v>1</v>
      </c>
      <c r="Z300" t="n">
        <v>10</v>
      </c>
    </row>
    <row r="301">
      <c r="A301" t="n">
        <v>3</v>
      </c>
      <c r="B301" t="n">
        <v>120</v>
      </c>
      <c r="C301" t="inlineStr">
        <is>
          <t xml:space="preserve">CONCLUIDO	</t>
        </is>
      </c>
      <c r="D301" t="n">
        <v>6.0956</v>
      </c>
      <c r="E301" t="n">
        <v>16.41</v>
      </c>
      <c r="F301" t="n">
        <v>10.64</v>
      </c>
      <c r="G301" t="n">
        <v>9.529999999999999</v>
      </c>
      <c r="H301" t="n">
        <v>0.13</v>
      </c>
      <c r="I301" t="n">
        <v>67</v>
      </c>
      <c r="J301" t="n">
        <v>233.96</v>
      </c>
      <c r="K301" t="n">
        <v>57.72</v>
      </c>
      <c r="L301" t="n">
        <v>1.75</v>
      </c>
      <c r="M301" t="n">
        <v>65</v>
      </c>
      <c r="N301" t="n">
        <v>54.49</v>
      </c>
      <c r="O301" t="n">
        <v>29089.39</v>
      </c>
      <c r="P301" t="n">
        <v>158.73</v>
      </c>
      <c r="Q301" t="n">
        <v>1325.91</v>
      </c>
      <c r="R301" t="n">
        <v>93.36</v>
      </c>
      <c r="S301" t="n">
        <v>30.42</v>
      </c>
      <c r="T301" t="n">
        <v>31349.21</v>
      </c>
      <c r="U301" t="n">
        <v>0.33</v>
      </c>
      <c r="V301" t="n">
        <v>0.8100000000000001</v>
      </c>
      <c r="W301" t="n">
        <v>0.19</v>
      </c>
      <c r="X301" t="n">
        <v>1.92</v>
      </c>
      <c r="Y301" t="n">
        <v>1</v>
      </c>
      <c r="Z301" t="n">
        <v>10</v>
      </c>
    </row>
    <row r="302">
      <c r="A302" t="n">
        <v>4</v>
      </c>
      <c r="B302" t="n">
        <v>120</v>
      </c>
      <c r="C302" t="inlineStr">
        <is>
          <t xml:space="preserve">CONCLUIDO	</t>
        </is>
      </c>
      <c r="D302" t="n">
        <v>6.424</v>
      </c>
      <c r="E302" t="n">
        <v>15.57</v>
      </c>
      <c r="F302" t="n">
        <v>10.31</v>
      </c>
      <c r="G302" t="n">
        <v>11.04</v>
      </c>
      <c r="H302" t="n">
        <v>0.15</v>
      </c>
      <c r="I302" t="n">
        <v>56</v>
      </c>
      <c r="J302" t="n">
        <v>234.39</v>
      </c>
      <c r="K302" t="n">
        <v>57.72</v>
      </c>
      <c r="L302" t="n">
        <v>2</v>
      </c>
      <c r="M302" t="n">
        <v>54</v>
      </c>
      <c r="N302" t="n">
        <v>54.67</v>
      </c>
      <c r="O302" t="n">
        <v>29142.31</v>
      </c>
      <c r="P302" t="n">
        <v>152.28</v>
      </c>
      <c r="Q302" t="n">
        <v>1326.12</v>
      </c>
      <c r="R302" t="n">
        <v>82.27</v>
      </c>
      <c r="S302" t="n">
        <v>30.42</v>
      </c>
      <c r="T302" t="n">
        <v>25862.37</v>
      </c>
      <c r="U302" t="n">
        <v>0.37</v>
      </c>
      <c r="V302" t="n">
        <v>0.84</v>
      </c>
      <c r="W302" t="n">
        <v>0.17</v>
      </c>
      <c r="X302" t="n">
        <v>1.58</v>
      </c>
      <c r="Y302" t="n">
        <v>1</v>
      </c>
      <c r="Z302" t="n">
        <v>10</v>
      </c>
    </row>
    <row r="303">
      <c r="A303" t="n">
        <v>5</v>
      </c>
      <c r="B303" t="n">
        <v>120</v>
      </c>
      <c r="C303" t="inlineStr">
        <is>
          <t xml:space="preserve">CONCLUIDO	</t>
        </is>
      </c>
      <c r="D303" t="n">
        <v>6.6391</v>
      </c>
      <c r="E303" t="n">
        <v>15.06</v>
      </c>
      <c r="F303" t="n">
        <v>10.12</v>
      </c>
      <c r="G303" t="n">
        <v>12.39</v>
      </c>
      <c r="H303" t="n">
        <v>0.17</v>
      </c>
      <c r="I303" t="n">
        <v>49</v>
      </c>
      <c r="J303" t="n">
        <v>234.82</v>
      </c>
      <c r="K303" t="n">
        <v>57.72</v>
      </c>
      <c r="L303" t="n">
        <v>2.25</v>
      </c>
      <c r="M303" t="n">
        <v>47</v>
      </c>
      <c r="N303" t="n">
        <v>54.85</v>
      </c>
      <c r="O303" t="n">
        <v>29195.29</v>
      </c>
      <c r="P303" t="n">
        <v>148.17</v>
      </c>
      <c r="Q303" t="n">
        <v>1326.38</v>
      </c>
      <c r="R303" t="n">
        <v>76.33</v>
      </c>
      <c r="S303" t="n">
        <v>30.42</v>
      </c>
      <c r="T303" t="n">
        <v>22927.29</v>
      </c>
      <c r="U303" t="n">
        <v>0.4</v>
      </c>
      <c r="V303" t="n">
        <v>0.85</v>
      </c>
      <c r="W303" t="n">
        <v>0.16</v>
      </c>
      <c r="X303" t="n">
        <v>1.4</v>
      </c>
      <c r="Y303" t="n">
        <v>1</v>
      </c>
      <c r="Z303" t="n">
        <v>10</v>
      </c>
    </row>
    <row r="304">
      <c r="A304" t="n">
        <v>6</v>
      </c>
      <c r="B304" t="n">
        <v>120</v>
      </c>
      <c r="C304" t="inlineStr">
        <is>
          <t xml:space="preserve">CONCLUIDO	</t>
        </is>
      </c>
      <c r="D304" t="n">
        <v>6.8548</v>
      </c>
      <c r="E304" t="n">
        <v>14.59</v>
      </c>
      <c r="F304" t="n">
        <v>9.92</v>
      </c>
      <c r="G304" t="n">
        <v>13.84</v>
      </c>
      <c r="H304" t="n">
        <v>0.19</v>
      </c>
      <c r="I304" t="n">
        <v>43</v>
      </c>
      <c r="J304" t="n">
        <v>235.25</v>
      </c>
      <c r="K304" t="n">
        <v>57.72</v>
      </c>
      <c r="L304" t="n">
        <v>2.5</v>
      </c>
      <c r="M304" t="n">
        <v>41</v>
      </c>
      <c r="N304" t="n">
        <v>55.03</v>
      </c>
      <c r="O304" t="n">
        <v>29248.33</v>
      </c>
      <c r="P304" t="n">
        <v>143.94</v>
      </c>
      <c r="Q304" t="n">
        <v>1325.96</v>
      </c>
      <c r="R304" t="n">
        <v>69.70999999999999</v>
      </c>
      <c r="S304" t="n">
        <v>30.42</v>
      </c>
      <c r="T304" t="n">
        <v>19646.11</v>
      </c>
      <c r="U304" t="n">
        <v>0.44</v>
      </c>
      <c r="V304" t="n">
        <v>0.87</v>
      </c>
      <c r="W304" t="n">
        <v>0.15</v>
      </c>
      <c r="X304" t="n">
        <v>1.2</v>
      </c>
      <c r="Y304" t="n">
        <v>1</v>
      </c>
      <c r="Z304" t="n">
        <v>10</v>
      </c>
    </row>
    <row r="305">
      <c r="A305" t="n">
        <v>7</v>
      </c>
      <c r="B305" t="n">
        <v>120</v>
      </c>
      <c r="C305" t="inlineStr">
        <is>
          <t xml:space="preserve">CONCLUIDO	</t>
        </is>
      </c>
      <c r="D305" t="n">
        <v>7.0377</v>
      </c>
      <c r="E305" t="n">
        <v>14.21</v>
      </c>
      <c r="F305" t="n">
        <v>9.77</v>
      </c>
      <c r="G305" t="n">
        <v>15.43</v>
      </c>
      <c r="H305" t="n">
        <v>0.21</v>
      </c>
      <c r="I305" t="n">
        <v>38</v>
      </c>
      <c r="J305" t="n">
        <v>235.68</v>
      </c>
      <c r="K305" t="n">
        <v>57.72</v>
      </c>
      <c r="L305" t="n">
        <v>2.75</v>
      </c>
      <c r="M305" t="n">
        <v>36</v>
      </c>
      <c r="N305" t="n">
        <v>55.21</v>
      </c>
      <c r="O305" t="n">
        <v>29301.44</v>
      </c>
      <c r="P305" t="n">
        <v>140.14</v>
      </c>
      <c r="Q305" t="n">
        <v>1325.83</v>
      </c>
      <c r="R305" t="n">
        <v>64.93000000000001</v>
      </c>
      <c r="S305" t="n">
        <v>30.42</v>
      </c>
      <c r="T305" t="n">
        <v>17279.18</v>
      </c>
      <c r="U305" t="n">
        <v>0.47</v>
      </c>
      <c r="V305" t="n">
        <v>0.89</v>
      </c>
      <c r="W305" t="n">
        <v>0.14</v>
      </c>
      <c r="X305" t="n">
        <v>1.05</v>
      </c>
      <c r="Y305" t="n">
        <v>1</v>
      </c>
      <c r="Z305" t="n">
        <v>10</v>
      </c>
    </row>
    <row r="306">
      <c r="A306" t="n">
        <v>8</v>
      </c>
      <c r="B306" t="n">
        <v>120</v>
      </c>
      <c r="C306" t="inlineStr">
        <is>
          <t xml:space="preserve">CONCLUIDO	</t>
        </is>
      </c>
      <c r="D306" t="n">
        <v>7.1912</v>
      </c>
      <c r="E306" t="n">
        <v>13.91</v>
      </c>
      <c r="F306" t="n">
        <v>9.65</v>
      </c>
      <c r="G306" t="n">
        <v>17.03</v>
      </c>
      <c r="H306" t="n">
        <v>0.23</v>
      </c>
      <c r="I306" t="n">
        <v>34</v>
      </c>
      <c r="J306" t="n">
        <v>236.11</v>
      </c>
      <c r="K306" t="n">
        <v>57.72</v>
      </c>
      <c r="L306" t="n">
        <v>3</v>
      </c>
      <c r="M306" t="n">
        <v>32</v>
      </c>
      <c r="N306" t="n">
        <v>55.39</v>
      </c>
      <c r="O306" t="n">
        <v>29354.61</v>
      </c>
      <c r="P306" t="n">
        <v>137.1</v>
      </c>
      <c r="Q306" t="n">
        <v>1325.91</v>
      </c>
      <c r="R306" t="n">
        <v>60.82</v>
      </c>
      <c r="S306" t="n">
        <v>30.42</v>
      </c>
      <c r="T306" t="n">
        <v>15244.6</v>
      </c>
      <c r="U306" t="n">
        <v>0.5</v>
      </c>
      <c r="V306" t="n">
        <v>0.9</v>
      </c>
      <c r="W306" t="n">
        <v>0.14</v>
      </c>
      <c r="X306" t="n">
        <v>0.93</v>
      </c>
      <c r="Y306" t="n">
        <v>1</v>
      </c>
      <c r="Z306" t="n">
        <v>10</v>
      </c>
    </row>
    <row r="307">
      <c r="A307" t="n">
        <v>9</v>
      </c>
      <c r="B307" t="n">
        <v>120</v>
      </c>
      <c r="C307" t="inlineStr">
        <is>
          <t xml:space="preserve">CONCLUIDO	</t>
        </is>
      </c>
      <c r="D307" t="n">
        <v>7.3107</v>
      </c>
      <c r="E307" t="n">
        <v>13.68</v>
      </c>
      <c r="F307" t="n">
        <v>9.56</v>
      </c>
      <c r="G307" t="n">
        <v>18.5</v>
      </c>
      <c r="H307" t="n">
        <v>0.24</v>
      </c>
      <c r="I307" t="n">
        <v>31</v>
      </c>
      <c r="J307" t="n">
        <v>236.54</v>
      </c>
      <c r="K307" t="n">
        <v>57.72</v>
      </c>
      <c r="L307" t="n">
        <v>3.25</v>
      </c>
      <c r="M307" t="n">
        <v>29</v>
      </c>
      <c r="N307" t="n">
        <v>55.57</v>
      </c>
      <c r="O307" t="n">
        <v>29407.85</v>
      </c>
      <c r="P307" t="n">
        <v>134.51</v>
      </c>
      <c r="Q307" t="n">
        <v>1325.85</v>
      </c>
      <c r="R307" t="n">
        <v>57.78</v>
      </c>
      <c r="S307" t="n">
        <v>30.42</v>
      </c>
      <c r="T307" t="n">
        <v>13742.48</v>
      </c>
      <c r="U307" t="n">
        <v>0.53</v>
      </c>
      <c r="V307" t="n">
        <v>0.9</v>
      </c>
      <c r="W307" t="n">
        <v>0.13</v>
      </c>
      <c r="X307" t="n">
        <v>0.84</v>
      </c>
      <c r="Y307" t="n">
        <v>1</v>
      </c>
      <c r="Z307" t="n">
        <v>10</v>
      </c>
    </row>
    <row r="308">
      <c r="A308" t="n">
        <v>10</v>
      </c>
      <c r="B308" t="n">
        <v>120</v>
      </c>
      <c r="C308" t="inlineStr">
        <is>
          <t xml:space="preserve">CONCLUIDO	</t>
        </is>
      </c>
      <c r="D308" t="n">
        <v>7.4849</v>
      </c>
      <c r="E308" t="n">
        <v>13.36</v>
      </c>
      <c r="F308" t="n">
        <v>9.380000000000001</v>
      </c>
      <c r="G308" t="n">
        <v>20.09</v>
      </c>
      <c r="H308" t="n">
        <v>0.26</v>
      </c>
      <c r="I308" t="n">
        <v>28</v>
      </c>
      <c r="J308" t="n">
        <v>236.98</v>
      </c>
      <c r="K308" t="n">
        <v>57.72</v>
      </c>
      <c r="L308" t="n">
        <v>3.5</v>
      </c>
      <c r="M308" t="n">
        <v>26</v>
      </c>
      <c r="N308" t="n">
        <v>55.75</v>
      </c>
      <c r="O308" t="n">
        <v>29461.15</v>
      </c>
      <c r="P308" t="n">
        <v>130.45</v>
      </c>
      <c r="Q308" t="n">
        <v>1325.91</v>
      </c>
      <c r="R308" t="n">
        <v>51.55</v>
      </c>
      <c r="S308" t="n">
        <v>30.42</v>
      </c>
      <c r="T308" t="n">
        <v>10637.6</v>
      </c>
      <c r="U308" t="n">
        <v>0.59</v>
      </c>
      <c r="V308" t="n">
        <v>0.92</v>
      </c>
      <c r="W308" t="n">
        <v>0.13</v>
      </c>
      <c r="X308" t="n">
        <v>0.65</v>
      </c>
      <c r="Y308" t="n">
        <v>1</v>
      </c>
      <c r="Z308" t="n">
        <v>10</v>
      </c>
    </row>
    <row r="309">
      <c r="A309" t="n">
        <v>11</v>
      </c>
      <c r="B309" t="n">
        <v>120</v>
      </c>
      <c r="C309" t="inlineStr">
        <is>
          <t xml:space="preserve">CONCLUIDO	</t>
        </is>
      </c>
      <c r="D309" t="n">
        <v>7.5066</v>
      </c>
      <c r="E309" t="n">
        <v>13.32</v>
      </c>
      <c r="F309" t="n">
        <v>9.43</v>
      </c>
      <c r="G309" t="n">
        <v>21.76</v>
      </c>
      <c r="H309" t="n">
        <v>0.28</v>
      </c>
      <c r="I309" t="n">
        <v>26</v>
      </c>
      <c r="J309" t="n">
        <v>237.41</v>
      </c>
      <c r="K309" t="n">
        <v>57.72</v>
      </c>
      <c r="L309" t="n">
        <v>3.75</v>
      </c>
      <c r="M309" t="n">
        <v>24</v>
      </c>
      <c r="N309" t="n">
        <v>55.93</v>
      </c>
      <c r="O309" t="n">
        <v>29514.51</v>
      </c>
      <c r="P309" t="n">
        <v>129.93</v>
      </c>
      <c r="Q309" t="n">
        <v>1325.94</v>
      </c>
      <c r="R309" t="n">
        <v>54.3</v>
      </c>
      <c r="S309" t="n">
        <v>30.42</v>
      </c>
      <c r="T309" t="n">
        <v>12022.76</v>
      </c>
      <c r="U309" t="n">
        <v>0.5600000000000001</v>
      </c>
      <c r="V309" t="n">
        <v>0.92</v>
      </c>
      <c r="W309" t="n">
        <v>0.11</v>
      </c>
      <c r="X309" t="n">
        <v>0.71</v>
      </c>
      <c r="Y309" t="n">
        <v>1</v>
      </c>
      <c r="Z309" t="n">
        <v>10</v>
      </c>
    </row>
    <row r="310">
      <c r="A310" t="n">
        <v>12</v>
      </c>
      <c r="B310" t="n">
        <v>120</v>
      </c>
      <c r="C310" t="inlineStr">
        <is>
          <t xml:space="preserve">CONCLUIDO	</t>
        </is>
      </c>
      <c r="D310" t="n">
        <v>7.5117</v>
      </c>
      <c r="E310" t="n">
        <v>13.31</v>
      </c>
      <c r="F310" t="n">
        <v>9.460000000000001</v>
      </c>
      <c r="G310" t="n">
        <v>22.72</v>
      </c>
      <c r="H310" t="n">
        <v>0.3</v>
      </c>
      <c r="I310" t="n">
        <v>25</v>
      </c>
      <c r="J310" t="n">
        <v>237.84</v>
      </c>
      <c r="K310" t="n">
        <v>57.72</v>
      </c>
      <c r="L310" t="n">
        <v>4</v>
      </c>
      <c r="M310" t="n">
        <v>23</v>
      </c>
      <c r="N310" t="n">
        <v>56.12</v>
      </c>
      <c r="O310" t="n">
        <v>29567.95</v>
      </c>
      <c r="P310" t="n">
        <v>129.24</v>
      </c>
      <c r="Q310" t="n">
        <v>1325.85</v>
      </c>
      <c r="R310" t="n">
        <v>54.99</v>
      </c>
      <c r="S310" t="n">
        <v>30.42</v>
      </c>
      <c r="T310" t="n">
        <v>12375.2</v>
      </c>
      <c r="U310" t="n">
        <v>0.55</v>
      </c>
      <c r="V310" t="n">
        <v>0.91</v>
      </c>
      <c r="W310" t="n">
        <v>0.12</v>
      </c>
      <c r="X310" t="n">
        <v>0.74</v>
      </c>
      <c r="Y310" t="n">
        <v>1</v>
      </c>
      <c r="Z310" t="n">
        <v>10</v>
      </c>
    </row>
    <row r="311">
      <c r="A311" t="n">
        <v>13</v>
      </c>
      <c r="B311" t="n">
        <v>120</v>
      </c>
      <c r="C311" t="inlineStr">
        <is>
          <t xml:space="preserve">CONCLUIDO	</t>
        </is>
      </c>
      <c r="D311" t="n">
        <v>7.6123</v>
      </c>
      <c r="E311" t="n">
        <v>13.14</v>
      </c>
      <c r="F311" t="n">
        <v>9.380000000000001</v>
      </c>
      <c r="G311" t="n">
        <v>24.47</v>
      </c>
      <c r="H311" t="n">
        <v>0.32</v>
      </c>
      <c r="I311" t="n">
        <v>23</v>
      </c>
      <c r="J311" t="n">
        <v>238.28</v>
      </c>
      <c r="K311" t="n">
        <v>57.72</v>
      </c>
      <c r="L311" t="n">
        <v>4.25</v>
      </c>
      <c r="M311" t="n">
        <v>21</v>
      </c>
      <c r="N311" t="n">
        <v>56.3</v>
      </c>
      <c r="O311" t="n">
        <v>29621.44</v>
      </c>
      <c r="P311" t="n">
        <v>126.6</v>
      </c>
      <c r="Q311" t="n">
        <v>1325.88</v>
      </c>
      <c r="R311" t="n">
        <v>52.25</v>
      </c>
      <c r="S311" t="n">
        <v>30.42</v>
      </c>
      <c r="T311" t="n">
        <v>11016.65</v>
      </c>
      <c r="U311" t="n">
        <v>0.58</v>
      </c>
      <c r="V311" t="n">
        <v>0.92</v>
      </c>
      <c r="W311" t="n">
        <v>0.12</v>
      </c>
      <c r="X311" t="n">
        <v>0.66</v>
      </c>
      <c r="Y311" t="n">
        <v>1</v>
      </c>
      <c r="Z311" t="n">
        <v>10</v>
      </c>
    </row>
    <row r="312">
      <c r="A312" t="n">
        <v>14</v>
      </c>
      <c r="B312" t="n">
        <v>120</v>
      </c>
      <c r="C312" t="inlineStr">
        <is>
          <t xml:space="preserve">CONCLUIDO	</t>
        </is>
      </c>
      <c r="D312" t="n">
        <v>7.7131</v>
      </c>
      <c r="E312" t="n">
        <v>12.96</v>
      </c>
      <c r="F312" t="n">
        <v>9.300000000000001</v>
      </c>
      <c r="G312" t="n">
        <v>26.57</v>
      </c>
      <c r="H312" t="n">
        <v>0.34</v>
      </c>
      <c r="I312" t="n">
        <v>21</v>
      </c>
      <c r="J312" t="n">
        <v>238.71</v>
      </c>
      <c r="K312" t="n">
        <v>57.72</v>
      </c>
      <c r="L312" t="n">
        <v>4.5</v>
      </c>
      <c r="M312" t="n">
        <v>19</v>
      </c>
      <c r="N312" t="n">
        <v>56.49</v>
      </c>
      <c r="O312" t="n">
        <v>29675.01</v>
      </c>
      <c r="P312" t="n">
        <v>124.03</v>
      </c>
      <c r="Q312" t="n">
        <v>1325.81</v>
      </c>
      <c r="R312" t="n">
        <v>49.51</v>
      </c>
      <c r="S312" t="n">
        <v>30.42</v>
      </c>
      <c r="T312" t="n">
        <v>9656.290000000001</v>
      </c>
      <c r="U312" t="n">
        <v>0.61</v>
      </c>
      <c r="V312" t="n">
        <v>0.93</v>
      </c>
      <c r="W312" t="n">
        <v>0.11</v>
      </c>
      <c r="X312" t="n">
        <v>0.58</v>
      </c>
      <c r="Y312" t="n">
        <v>1</v>
      </c>
      <c r="Z312" t="n">
        <v>10</v>
      </c>
    </row>
    <row r="313">
      <c r="A313" t="n">
        <v>15</v>
      </c>
      <c r="B313" t="n">
        <v>120</v>
      </c>
      <c r="C313" t="inlineStr">
        <is>
          <t xml:space="preserve">CONCLUIDO	</t>
        </is>
      </c>
      <c r="D313" t="n">
        <v>7.7534</v>
      </c>
      <c r="E313" t="n">
        <v>12.9</v>
      </c>
      <c r="F313" t="n">
        <v>9.279999999999999</v>
      </c>
      <c r="G313" t="n">
        <v>27.83</v>
      </c>
      <c r="H313" t="n">
        <v>0.35</v>
      </c>
      <c r="I313" t="n">
        <v>20</v>
      </c>
      <c r="J313" t="n">
        <v>239.14</v>
      </c>
      <c r="K313" t="n">
        <v>57.72</v>
      </c>
      <c r="L313" t="n">
        <v>4.75</v>
      </c>
      <c r="M313" t="n">
        <v>18</v>
      </c>
      <c r="N313" t="n">
        <v>56.67</v>
      </c>
      <c r="O313" t="n">
        <v>29728.63</v>
      </c>
      <c r="P313" t="n">
        <v>122.04</v>
      </c>
      <c r="Q313" t="n">
        <v>1325.86</v>
      </c>
      <c r="R313" t="n">
        <v>48.71</v>
      </c>
      <c r="S313" t="n">
        <v>30.42</v>
      </c>
      <c r="T313" t="n">
        <v>9259.59</v>
      </c>
      <c r="U313" t="n">
        <v>0.62</v>
      </c>
      <c r="V313" t="n">
        <v>0.93</v>
      </c>
      <c r="W313" t="n">
        <v>0.12</v>
      </c>
      <c r="X313" t="n">
        <v>0.5600000000000001</v>
      </c>
      <c r="Y313" t="n">
        <v>1</v>
      </c>
      <c r="Z313" t="n">
        <v>10</v>
      </c>
    </row>
    <row r="314">
      <c r="A314" t="n">
        <v>16</v>
      </c>
      <c r="B314" t="n">
        <v>120</v>
      </c>
      <c r="C314" t="inlineStr">
        <is>
          <t xml:space="preserve">CONCLUIDO	</t>
        </is>
      </c>
      <c r="D314" t="n">
        <v>7.8035</v>
      </c>
      <c r="E314" t="n">
        <v>12.81</v>
      </c>
      <c r="F314" t="n">
        <v>9.24</v>
      </c>
      <c r="G314" t="n">
        <v>29.18</v>
      </c>
      <c r="H314" t="n">
        <v>0.37</v>
      </c>
      <c r="I314" t="n">
        <v>19</v>
      </c>
      <c r="J314" t="n">
        <v>239.58</v>
      </c>
      <c r="K314" t="n">
        <v>57.72</v>
      </c>
      <c r="L314" t="n">
        <v>5</v>
      </c>
      <c r="M314" t="n">
        <v>17</v>
      </c>
      <c r="N314" t="n">
        <v>56.86</v>
      </c>
      <c r="O314" t="n">
        <v>29782.33</v>
      </c>
      <c r="P314" t="n">
        <v>120.38</v>
      </c>
      <c r="Q314" t="n">
        <v>1325.87</v>
      </c>
      <c r="R314" t="n">
        <v>47.58</v>
      </c>
      <c r="S314" t="n">
        <v>30.42</v>
      </c>
      <c r="T314" t="n">
        <v>8699.43</v>
      </c>
      <c r="U314" t="n">
        <v>0.64</v>
      </c>
      <c r="V314" t="n">
        <v>0.9399999999999999</v>
      </c>
      <c r="W314" t="n">
        <v>0.11</v>
      </c>
      <c r="X314" t="n">
        <v>0.52</v>
      </c>
      <c r="Y314" t="n">
        <v>1</v>
      </c>
      <c r="Z314" t="n">
        <v>10</v>
      </c>
    </row>
    <row r="315">
      <c r="A315" t="n">
        <v>17</v>
      </c>
      <c r="B315" t="n">
        <v>120</v>
      </c>
      <c r="C315" t="inlineStr">
        <is>
          <t xml:space="preserve">CONCLUIDO	</t>
        </is>
      </c>
      <c r="D315" t="n">
        <v>7.8998</v>
      </c>
      <c r="E315" t="n">
        <v>12.66</v>
      </c>
      <c r="F315" t="n">
        <v>9.18</v>
      </c>
      <c r="G315" t="n">
        <v>32.38</v>
      </c>
      <c r="H315" t="n">
        <v>0.39</v>
      </c>
      <c r="I315" t="n">
        <v>17</v>
      </c>
      <c r="J315" t="n">
        <v>240.02</v>
      </c>
      <c r="K315" t="n">
        <v>57.72</v>
      </c>
      <c r="L315" t="n">
        <v>5.25</v>
      </c>
      <c r="M315" t="n">
        <v>15</v>
      </c>
      <c r="N315" t="n">
        <v>57.04</v>
      </c>
      <c r="O315" t="n">
        <v>29836.09</v>
      </c>
      <c r="P315" t="n">
        <v>117.32</v>
      </c>
      <c r="Q315" t="n">
        <v>1325.95</v>
      </c>
      <c r="R315" t="n">
        <v>45.38</v>
      </c>
      <c r="S315" t="n">
        <v>30.42</v>
      </c>
      <c r="T315" t="n">
        <v>7609.48</v>
      </c>
      <c r="U315" t="n">
        <v>0.67</v>
      </c>
      <c r="V315" t="n">
        <v>0.9399999999999999</v>
      </c>
      <c r="W315" t="n">
        <v>0.11</v>
      </c>
      <c r="X315" t="n">
        <v>0.45</v>
      </c>
      <c r="Y315" t="n">
        <v>1</v>
      </c>
      <c r="Z315" t="n">
        <v>10</v>
      </c>
    </row>
    <row r="316">
      <c r="A316" t="n">
        <v>18</v>
      </c>
      <c r="B316" t="n">
        <v>120</v>
      </c>
      <c r="C316" t="inlineStr">
        <is>
          <t xml:space="preserve">CONCLUIDO	</t>
        </is>
      </c>
      <c r="D316" t="n">
        <v>7.949</v>
      </c>
      <c r="E316" t="n">
        <v>12.58</v>
      </c>
      <c r="F316" t="n">
        <v>9.140000000000001</v>
      </c>
      <c r="G316" t="n">
        <v>34.28</v>
      </c>
      <c r="H316" t="n">
        <v>0.41</v>
      </c>
      <c r="I316" t="n">
        <v>16</v>
      </c>
      <c r="J316" t="n">
        <v>240.45</v>
      </c>
      <c r="K316" t="n">
        <v>57.72</v>
      </c>
      <c r="L316" t="n">
        <v>5.5</v>
      </c>
      <c r="M316" t="n">
        <v>14</v>
      </c>
      <c r="N316" t="n">
        <v>57.23</v>
      </c>
      <c r="O316" t="n">
        <v>29890.04</v>
      </c>
      <c r="P316" t="n">
        <v>115.16</v>
      </c>
      <c r="Q316" t="n">
        <v>1325.9</v>
      </c>
      <c r="R316" t="n">
        <v>44.41</v>
      </c>
      <c r="S316" t="n">
        <v>30.42</v>
      </c>
      <c r="T316" t="n">
        <v>7130.25</v>
      </c>
      <c r="U316" t="n">
        <v>0.68</v>
      </c>
      <c r="V316" t="n">
        <v>0.95</v>
      </c>
      <c r="W316" t="n">
        <v>0.1</v>
      </c>
      <c r="X316" t="n">
        <v>0.42</v>
      </c>
      <c r="Y316" t="n">
        <v>1</v>
      </c>
      <c r="Z316" t="n">
        <v>10</v>
      </c>
    </row>
    <row r="317">
      <c r="A317" t="n">
        <v>19</v>
      </c>
      <c r="B317" t="n">
        <v>120</v>
      </c>
      <c r="C317" t="inlineStr">
        <is>
          <t xml:space="preserve">CONCLUIDO	</t>
        </is>
      </c>
      <c r="D317" t="n">
        <v>7.95</v>
      </c>
      <c r="E317" t="n">
        <v>12.58</v>
      </c>
      <c r="F317" t="n">
        <v>9.140000000000001</v>
      </c>
      <c r="G317" t="n">
        <v>34.28</v>
      </c>
      <c r="H317" t="n">
        <v>0.42</v>
      </c>
      <c r="I317" t="n">
        <v>16</v>
      </c>
      <c r="J317" t="n">
        <v>240.89</v>
      </c>
      <c r="K317" t="n">
        <v>57.72</v>
      </c>
      <c r="L317" t="n">
        <v>5.75</v>
      </c>
      <c r="M317" t="n">
        <v>14</v>
      </c>
      <c r="N317" t="n">
        <v>57.42</v>
      </c>
      <c r="O317" t="n">
        <v>29943.94</v>
      </c>
      <c r="P317" t="n">
        <v>113.55</v>
      </c>
      <c r="Q317" t="n">
        <v>1325.83</v>
      </c>
      <c r="R317" t="n">
        <v>44.23</v>
      </c>
      <c r="S317" t="n">
        <v>30.42</v>
      </c>
      <c r="T317" t="n">
        <v>7040.28</v>
      </c>
      <c r="U317" t="n">
        <v>0.6899999999999999</v>
      </c>
      <c r="V317" t="n">
        <v>0.95</v>
      </c>
      <c r="W317" t="n">
        <v>0.11</v>
      </c>
      <c r="X317" t="n">
        <v>0.42</v>
      </c>
      <c r="Y317" t="n">
        <v>1</v>
      </c>
      <c r="Z317" t="n">
        <v>10</v>
      </c>
    </row>
    <row r="318">
      <c r="A318" t="n">
        <v>20</v>
      </c>
      <c r="B318" t="n">
        <v>120</v>
      </c>
      <c r="C318" t="inlineStr">
        <is>
          <t xml:space="preserve">CONCLUIDO	</t>
        </is>
      </c>
      <c r="D318" t="n">
        <v>8.017799999999999</v>
      </c>
      <c r="E318" t="n">
        <v>12.47</v>
      </c>
      <c r="F318" t="n">
        <v>9.08</v>
      </c>
      <c r="G318" t="n">
        <v>36.32</v>
      </c>
      <c r="H318" t="n">
        <v>0.44</v>
      </c>
      <c r="I318" t="n">
        <v>15</v>
      </c>
      <c r="J318" t="n">
        <v>241.33</v>
      </c>
      <c r="K318" t="n">
        <v>57.72</v>
      </c>
      <c r="L318" t="n">
        <v>6</v>
      </c>
      <c r="M318" t="n">
        <v>13</v>
      </c>
      <c r="N318" t="n">
        <v>57.6</v>
      </c>
      <c r="O318" t="n">
        <v>29997.9</v>
      </c>
      <c r="P318" t="n">
        <v>110.22</v>
      </c>
      <c r="Q318" t="n">
        <v>1325.79</v>
      </c>
      <c r="R318" t="n">
        <v>41.99</v>
      </c>
      <c r="S318" t="n">
        <v>30.42</v>
      </c>
      <c r="T318" t="n">
        <v>5927.29</v>
      </c>
      <c r="U318" t="n">
        <v>0.72</v>
      </c>
      <c r="V318" t="n">
        <v>0.95</v>
      </c>
      <c r="W318" t="n">
        <v>0.11</v>
      </c>
      <c r="X318" t="n">
        <v>0.36</v>
      </c>
      <c r="Y318" t="n">
        <v>1</v>
      </c>
      <c r="Z318" t="n">
        <v>10</v>
      </c>
    </row>
    <row r="319">
      <c r="A319" t="n">
        <v>21</v>
      </c>
      <c r="B319" t="n">
        <v>120</v>
      </c>
      <c r="C319" t="inlineStr">
        <is>
          <t xml:space="preserve">CONCLUIDO	</t>
        </is>
      </c>
      <c r="D319" t="n">
        <v>8.0595</v>
      </c>
      <c r="E319" t="n">
        <v>12.41</v>
      </c>
      <c r="F319" t="n">
        <v>9.06</v>
      </c>
      <c r="G319" t="n">
        <v>38.83</v>
      </c>
      <c r="H319" t="n">
        <v>0.46</v>
      </c>
      <c r="I319" t="n">
        <v>14</v>
      </c>
      <c r="J319" t="n">
        <v>241.77</v>
      </c>
      <c r="K319" t="n">
        <v>57.72</v>
      </c>
      <c r="L319" t="n">
        <v>6.25</v>
      </c>
      <c r="M319" t="n">
        <v>12</v>
      </c>
      <c r="N319" t="n">
        <v>57.79</v>
      </c>
      <c r="O319" t="n">
        <v>30051.93</v>
      </c>
      <c r="P319" t="n">
        <v>109.31</v>
      </c>
      <c r="Q319" t="n">
        <v>1325.79</v>
      </c>
      <c r="R319" t="n">
        <v>41.89</v>
      </c>
      <c r="S319" t="n">
        <v>30.42</v>
      </c>
      <c r="T319" t="n">
        <v>5882.49</v>
      </c>
      <c r="U319" t="n">
        <v>0.73</v>
      </c>
      <c r="V319" t="n">
        <v>0.95</v>
      </c>
      <c r="W319" t="n">
        <v>0.1</v>
      </c>
      <c r="X319" t="n">
        <v>0.34</v>
      </c>
      <c r="Y319" t="n">
        <v>1</v>
      </c>
      <c r="Z319" t="n">
        <v>10</v>
      </c>
    </row>
    <row r="320">
      <c r="A320" t="n">
        <v>22</v>
      </c>
      <c r="B320" t="n">
        <v>120</v>
      </c>
      <c r="C320" t="inlineStr">
        <is>
          <t xml:space="preserve">CONCLUIDO	</t>
        </is>
      </c>
      <c r="D320" t="n">
        <v>8.0868</v>
      </c>
      <c r="E320" t="n">
        <v>12.37</v>
      </c>
      <c r="F320" t="n">
        <v>9.06</v>
      </c>
      <c r="G320" t="n">
        <v>41.84</v>
      </c>
      <c r="H320" t="n">
        <v>0.48</v>
      </c>
      <c r="I320" t="n">
        <v>13</v>
      </c>
      <c r="J320" t="n">
        <v>242.2</v>
      </c>
      <c r="K320" t="n">
        <v>57.72</v>
      </c>
      <c r="L320" t="n">
        <v>6.5</v>
      </c>
      <c r="M320" t="n">
        <v>11</v>
      </c>
      <c r="N320" t="n">
        <v>57.98</v>
      </c>
      <c r="O320" t="n">
        <v>30106.03</v>
      </c>
      <c r="P320" t="n">
        <v>107.48</v>
      </c>
      <c r="Q320" t="n">
        <v>1325.79</v>
      </c>
      <c r="R320" t="n">
        <v>41.97</v>
      </c>
      <c r="S320" t="n">
        <v>30.42</v>
      </c>
      <c r="T320" t="n">
        <v>5925</v>
      </c>
      <c r="U320" t="n">
        <v>0.72</v>
      </c>
      <c r="V320" t="n">
        <v>0.95</v>
      </c>
      <c r="W320" t="n">
        <v>0.1</v>
      </c>
      <c r="X320" t="n">
        <v>0.34</v>
      </c>
      <c r="Y320" t="n">
        <v>1</v>
      </c>
      <c r="Z320" t="n">
        <v>10</v>
      </c>
    </row>
    <row r="321">
      <c r="A321" t="n">
        <v>23</v>
      </c>
      <c r="B321" t="n">
        <v>120</v>
      </c>
      <c r="C321" t="inlineStr">
        <is>
          <t xml:space="preserve">CONCLUIDO	</t>
        </is>
      </c>
      <c r="D321" t="n">
        <v>8.0817</v>
      </c>
      <c r="E321" t="n">
        <v>12.37</v>
      </c>
      <c r="F321" t="n">
        <v>9.07</v>
      </c>
      <c r="G321" t="n">
        <v>41.87</v>
      </c>
      <c r="H321" t="n">
        <v>0.49</v>
      </c>
      <c r="I321" t="n">
        <v>13</v>
      </c>
      <c r="J321" t="n">
        <v>242.64</v>
      </c>
      <c r="K321" t="n">
        <v>57.72</v>
      </c>
      <c r="L321" t="n">
        <v>6.75</v>
      </c>
      <c r="M321" t="n">
        <v>7</v>
      </c>
      <c r="N321" t="n">
        <v>58.17</v>
      </c>
      <c r="O321" t="n">
        <v>30160.2</v>
      </c>
      <c r="P321" t="n">
        <v>106.8</v>
      </c>
      <c r="Q321" t="n">
        <v>1325.84</v>
      </c>
      <c r="R321" t="n">
        <v>41.94</v>
      </c>
      <c r="S321" t="n">
        <v>30.42</v>
      </c>
      <c r="T321" t="n">
        <v>5908.12</v>
      </c>
      <c r="U321" t="n">
        <v>0.73</v>
      </c>
      <c r="V321" t="n">
        <v>0.95</v>
      </c>
      <c r="W321" t="n">
        <v>0.11</v>
      </c>
      <c r="X321" t="n">
        <v>0.35</v>
      </c>
      <c r="Y321" t="n">
        <v>1</v>
      </c>
      <c r="Z321" t="n">
        <v>10</v>
      </c>
    </row>
    <row r="322">
      <c r="A322" t="n">
        <v>24</v>
      </c>
      <c r="B322" t="n">
        <v>120</v>
      </c>
      <c r="C322" t="inlineStr">
        <is>
          <t xml:space="preserve">CONCLUIDO	</t>
        </is>
      </c>
      <c r="D322" t="n">
        <v>8.074299999999999</v>
      </c>
      <c r="E322" t="n">
        <v>12.38</v>
      </c>
      <c r="F322" t="n">
        <v>9.08</v>
      </c>
      <c r="G322" t="n">
        <v>41.93</v>
      </c>
      <c r="H322" t="n">
        <v>0.51</v>
      </c>
      <c r="I322" t="n">
        <v>13</v>
      </c>
      <c r="J322" t="n">
        <v>243.08</v>
      </c>
      <c r="K322" t="n">
        <v>57.72</v>
      </c>
      <c r="L322" t="n">
        <v>7</v>
      </c>
      <c r="M322" t="n">
        <v>1</v>
      </c>
      <c r="N322" t="n">
        <v>58.36</v>
      </c>
      <c r="O322" t="n">
        <v>30214.44</v>
      </c>
      <c r="P322" t="n">
        <v>105.88</v>
      </c>
      <c r="Q322" t="n">
        <v>1325.88</v>
      </c>
      <c r="R322" t="n">
        <v>41.99</v>
      </c>
      <c r="S322" t="n">
        <v>30.42</v>
      </c>
      <c r="T322" t="n">
        <v>5936.31</v>
      </c>
      <c r="U322" t="n">
        <v>0.72</v>
      </c>
      <c r="V322" t="n">
        <v>0.95</v>
      </c>
      <c r="W322" t="n">
        <v>0.12</v>
      </c>
      <c r="X322" t="n">
        <v>0.36</v>
      </c>
      <c r="Y322" t="n">
        <v>1</v>
      </c>
      <c r="Z322" t="n">
        <v>10</v>
      </c>
    </row>
    <row r="323">
      <c r="A323" t="n">
        <v>25</v>
      </c>
      <c r="B323" t="n">
        <v>120</v>
      </c>
      <c r="C323" t="inlineStr">
        <is>
          <t xml:space="preserve">CONCLUIDO	</t>
        </is>
      </c>
      <c r="D323" t="n">
        <v>8.0748</v>
      </c>
      <c r="E323" t="n">
        <v>12.38</v>
      </c>
      <c r="F323" t="n">
        <v>9.08</v>
      </c>
      <c r="G323" t="n">
        <v>41.92</v>
      </c>
      <c r="H323" t="n">
        <v>0.53</v>
      </c>
      <c r="I323" t="n">
        <v>13</v>
      </c>
      <c r="J323" t="n">
        <v>243.52</v>
      </c>
      <c r="K323" t="n">
        <v>57.72</v>
      </c>
      <c r="L323" t="n">
        <v>7.25</v>
      </c>
      <c r="M323" t="n">
        <v>0</v>
      </c>
      <c r="N323" t="n">
        <v>58.55</v>
      </c>
      <c r="O323" t="n">
        <v>30268.74</v>
      </c>
      <c r="P323" t="n">
        <v>106.02</v>
      </c>
      <c r="Q323" t="n">
        <v>1325.91</v>
      </c>
      <c r="R323" t="n">
        <v>41.92</v>
      </c>
      <c r="S323" t="n">
        <v>30.42</v>
      </c>
      <c r="T323" t="n">
        <v>5901.3</v>
      </c>
      <c r="U323" t="n">
        <v>0.73</v>
      </c>
      <c r="V323" t="n">
        <v>0.95</v>
      </c>
      <c r="W323" t="n">
        <v>0.12</v>
      </c>
      <c r="X323" t="n">
        <v>0.36</v>
      </c>
      <c r="Y323" t="n">
        <v>1</v>
      </c>
      <c r="Z323" t="n">
        <v>10</v>
      </c>
    </row>
    <row r="324">
      <c r="A324" t="n">
        <v>0</v>
      </c>
      <c r="B324" t="n">
        <v>145</v>
      </c>
      <c r="C324" t="inlineStr">
        <is>
          <t xml:space="preserve">CONCLUIDO	</t>
        </is>
      </c>
      <c r="D324" t="n">
        <v>3.6903</v>
      </c>
      <c r="E324" t="n">
        <v>27.1</v>
      </c>
      <c r="F324" t="n">
        <v>14.29</v>
      </c>
      <c r="G324" t="n">
        <v>4.68</v>
      </c>
      <c r="H324" t="n">
        <v>0.06</v>
      </c>
      <c r="I324" t="n">
        <v>183</v>
      </c>
      <c r="J324" t="n">
        <v>285.18</v>
      </c>
      <c r="K324" t="n">
        <v>61.2</v>
      </c>
      <c r="L324" t="n">
        <v>1</v>
      </c>
      <c r="M324" t="n">
        <v>181</v>
      </c>
      <c r="N324" t="n">
        <v>77.98</v>
      </c>
      <c r="O324" t="n">
        <v>35406.83</v>
      </c>
      <c r="P324" t="n">
        <v>250.17</v>
      </c>
      <c r="Q324" t="n">
        <v>1326.13</v>
      </c>
      <c r="R324" t="n">
        <v>213.08</v>
      </c>
      <c r="S324" t="n">
        <v>30.42</v>
      </c>
      <c r="T324" t="n">
        <v>90630.57000000001</v>
      </c>
      <c r="U324" t="n">
        <v>0.14</v>
      </c>
      <c r="V324" t="n">
        <v>0.61</v>
      </c>
      <c r="W324" t="n">
        <v>0.38</v>
      </c>
      <c r="X324" t="n">
        <v>5.56</v>
      </c>
      <c r="Y324" t="n">
        <v>1</v>
      </c>
      <c r="Z324" t="n">
        <v>10</v>
      </c>
    </row>
    <row r="325">
      <c r="A325" t="n">
        <v>1</v>
      </c>
      <c r="B325" t="n">
        <v>145</v>
      </c>
      <c r="C325" t="inlineStr">
        <is>
          <t xml:space="preserve">CONCLUIDO	</t>
        </is>
      </c>
      <c r="D325" t="n">
        <v>4.488</v>
      </c>
      <c r="E325" t="n">
        <v>22.28</v>
      </c>
      <c r="F325" t="n">
        <v>12.49</v>
      </c>
      <c r="G325" t="n">
        <v>5.9</v>
      </c>
      <c r="H325" t="n">
        <v>0.08</v>
      </c>
      <c r="I325" t="n">
        <v>127</v>
      </c>
      <c r="J325" t="n">
        <v>285.68</v>
      </c>
      <c r="K325" t="n">
        <v>61.2</v>
      </c>
      <c r="L325" t="n">
        <v>1.25</v>
      </c>
      <c r="M325" t="n">
        <v>125</v>
      </c>
      <c r="N325" t="n">
        <v>78.23999999999999</v>
      </c>
      <c r="O325" t="n">
        <v>35468.6</v>
      </c>
      <c r="P325" t="n">
        <v>217.35</v>
      </c>
      <c r="Q325" t="n">
        <v>1326.26</v>
      </c>
      <c r="R325" t="n">
        <v>153.89</v>
      </c>
      <c r="S325" t="n">
        <v>30.42</v>
      </c>
      <c r="T325" t="n">
        <v>61315.05</v>
      </c>
      <c r="U325" t="n">
        <v>0.2</v>
      </c>
      <c r="V325" t="n">
        <v>0.6899999999999999</v>
      </c>
      <c r="W325" t="n">
        <v>0.28</v>
      </c>
      <c r="X325" t="n">
        <v>3.77</v>
      </c>
      <c r="Y325" t="n">
        <v>1</v>
      </c>
      <c r="Z325" t="n">
        <v>10</v>
      </c>
    </row>
    <row r="326">
      <c r="A326" t="n">
        <v>2</v>
      </c>
      <c r="B326" t="n">
        <v>145</v>
      </c>
      <c r="C326" t="inlineStr">
        <is>
          <t xml:space="preserve">CONCLUIDO	</t>
        </is>
      </c>
      <c r="D326" t="n">
        <v>5.047</v>
      </c>
      <c r="E326" t="n">
        <v>19.81</v>
      </c>
      <c r="F326" t="n">
        <v>11.58</v>
      </c>
      <c r="G326" t="n">
        <v>7.09</v>
      </c>
      <c r="H326" t="n">
        <v>0.09</v>
      </c>
      <c r="I326" t="n">
        <v>98</v>
      </c>
      <c r="J326" t="n">
        <v>286.19</v>
      </c>
      <c r="K326" t="n">
        <v>61.2</v>
      </c>
      <c r="L326" t="n">
        <v>1.5</v>
      </c>
      <c r="M326" t="n">
        <v>96</v>
      </c>
      <c r="N326" t="n">
        <v>78.48999999999999</v>
      </c>
      <c r="O326" t="n">
        <v>35530.47</v>
      </c>
      <c r="P326" t="n">
        <v>200.44</v>
      </c>
      <c r="Q326" t="n">
        <v>1326.31</v>
      </c>
      <c r="R326" t="n">
        <v>124.16</v>
      </c>
      <c r="S326" t="n">
        <v>30.42</v>
      </c>
      <c r="T326" t="n">
        <v>46595.99</v>
      </c>
      <c r="U326" t="n">
        <v>0.24</v>
      </c>
      <c r="V326" t="n">
        <v>0.75</v>
      </c>
      <c r="W326" t="n">
        <v>0.24</v>
      </c>
      <c r="X326" t="n">
        <v>2.86</v>
      </c>
      <c r="Y326" t="n">
        <v>1</v>
      </c>
      <c r="Z326" t="n">
        <v>10</v>
      </c>
    </row>
    <row r="327">
      <c r="A327" t="n">
        <v>3</v>
      </c>
      <c r="B327" t="n">
        <v>145</v>
      </c>
      <c r="C327" t="inlineStr">
        <is>
          <t xml:space="preserve">CONCLUIDO	</t>
        </is>
      </c>
      <c r="D327" t="n">
        <v>5.4902</v>
      </c>
      <c r="E327" t="n">
        <v>18.21</v>
      </c>
      <c r="F327" t="n">
        <v>11.01</v>
      </c>
      <c r="G327" t="n">
        <v>8.359999999999999</v>
      </c>
      <c r="H327" t="n">
        <v>0.11</v>
      </c>
      <c r="I327" t="n">
        <v>79</v>
      </c>
      <c r="J327" t="n">
        <v>286.69</v>
      </c>
      <c r="K327" t="n">
        <v>61.2</v>
      </c>
      <c r="L327" t="n">
        <v>1.75</v>
      </c>
      <c r="M327" t="n">
        <v>77</v>
      </c>
      <c r="N327" t="n">
        <v>78.73999999999999</v>
      </c>
      <c r="O327" t="n">
        <v>35592.57</v>
      </c>
      <c r="P327" t="n">
        <v>189.28</v>
      </c>
      <c r="Q327" t="n">
        <v>1326.02</v>
      </c>
      <c r="R327" t="n">
        <v>105.11</v>
      </c>
      <c r="S327" t="n">
        <v>30.42</v>
      </c>
      <c r="T327" t="n">
        <v>37167.27</v>
      </c>
      <c r="U327" t="n">
        <v>0.29</v>
      </c>
      <c r="V327" t="n">
        <v>0.79</v>
      </c>
      <c r="W327" t="n">
        <v>0.21</v>
      </c>
      <c r="X327" t="n">
        <v>2.29</v>
      </c>
      <c r="Y327" t="n">
        <v>1</v>
      </c>
      <c r="Z327" t="n">
        <v>10</v>
      </c>
    </row>
    <row r="328">
      <c r="A328" t="n">
        <v>4</v>
      </c>
      <c r="B328" t="n">
        <v>145</v>
      </c>
      <c r="C328" t="inlineStr">
        <is>
          <t xml:space="preserve">CONCLUIDO	</t>
        </is>
      </c>
      <c r="D328" t="n">
        <v>5.8093</v>
      </c>
      <c r="E328" t="n">
        <v>17.21</v>
      </c>
      <c r="F328" t="n">
        <v>10.65</v>
      </c>
      <c r="G328" t="n">
        <v>9.539999999999999</v>
      </c>
      <c r="H328" t="n">
        <v>0.12</v>
      </c>
      <c r="I328" t="n">
        <v>67</v>
      </c>
      <c r="J328" t="n">
        <v>287.19</v>
      </c>
      <c r="K328" t="n">
        <v>61.2</v>
      </c>
      <c r="L328" t="n">
        <v>2</v>
      </c>
      <c r="M328" t="n">
        <v>65</v>
      </c>
      <c r="N328" t="n">
        <v>78.98999999999999</v>
      </c>
      <c r="O328" t="n">
        <v>35654.65</v>
      </c>
      <c r="P328" t="n">
        <v>182.14</v>
      </c>
      <c r="Q328" t="n">
        <v>1326.1</v>
      </c>
      <c r="R328" t="n">
        <v>93.62</v>
      </c>
      <c r="S328" t="n">
        <v>30.42</v>
      </c>
      <c r="T328" t="n">
        <v>31477.79</v>
      </c>
      <c r="U328" t="n">
        <v>0.32</v>
      </c>
      <c r="V328" t="n">
        <v>0.8100000000000001</v>
      </c>
      <c r="W328" t="n">
        <v>0.19</v>
      </c>
      <c r="X328" t="n">
        <v>1.93</v>
      </c>
      <c r="Y328" t="n">
        <v>1</v>
      </c>
      <c r="Z328" t="n">
        <v>10</v>
      </c>
    </row>
    <row r="329">
      <c r="A329" t="n">
        <v>5</v>
      </c>
      <c r="B329" t="n">
        <v>145</v>
      </c>
      <c r="C329" t="inlineStr">
        <is>
          <t xml:space="preserve">CONCLUIDO	</t>
        </is>
      </c>
      <c r="D329" t="n">
        <v>6.0803</v>
      </c>
      <c r="E329" t="n">
        <v>16.45</v>
      </c>
      <c r="F329" t="n">
        <v>10.37</v>
      </c>
      <c r="G329" t="n">
        <v>10.73</v>
      </c>
      <c r="H329" t="n">
        <v>0.14</v>
      </c>
      <c r="I329" t="n">
        <v>58</v>
      </c>
      <c r="J329" t="n">
        <v>287.7</v>
      </c>
      <c r="K329" t="n">
        <v>61.2</v>
      </c>
      <c r="L329" t="n">
        <v>2.25</v>
      </c>
      <c r="M329" t="n">
        <v>56</v>
      </c>
      <c r="N329" t="n">
        <v>79.25</v>
      </c>
      <c r="O329" t="n">
        <v>35716.83</v>
      </c>
      <c r="P329" t="n">
        <v>176.27</v>
      </c>
      <c r="Q329" t="n">
        <v>1326.11</v>
      </c>
      <c r="R329" t="n">
        <v>84.45999999999999</v>
      </c>
      <c r="S329" t="n">
        <v>30.42</v>
      </c>
      <c r="T329" t="n">
        <v>26943.23</v>
      </c>
      <c r="U329" t="n">
        <v>0.36</v>
      </c>
      <c r="V329" t="n">
        <v>0.83</v>
      </c>
      <c r="W329" t="n">
        <v>0.17</v>
      </c>
      <c r="X329" t="n">
        <v>1.65</v>
      </c>
      <c r="Y329" t="n">
        <v>1</v>
      </c>
      <c r="Z329" t="n">
        <v>10</v>
      </c>
    </row>
    <row r="330">
      <c r="A330" t="n">
        <v>6</v>
      </c>
      <c r="B330" t="n">
        <v>145</v>
      </c>
      <c r="C330" t="inlineStr">
        <is>
          <t xml:space="preserve">CONCLUIDO	</t>
        </is>
      </c>
      <c r="D330" t="n">
        <v>6.3056</v>
      </c>
      <c r="E330" t="n">
        <v>15.86</v>
      </c>
      <c r="F330" t="n">
        <v>10.16</v>
      </c>
      <c r="G330" t="n">
        <v>11.95</v>
      </c>
      <c r="H330" t="n">
        <v>0.15</v>
      </c>
      <c r="I330" t="n">
        <v>51</v>
      </c>
      <c r="J330" t="n">
        <v>288.2</v>
      </c>
      <c r="K330" t="n">
        <v>61.2</v>
      </c>
      <c r="L330" t="n">
        <v>2.5</v>
      </c>
      <c r="M330" t="n">
        <v>49</v>
      </c>
      <c r="N330" t="n">
        <v>79.5</v>
      </c>
      <c r="O330" t="n">
        <v>35779.11</v>
      </c>
      <c r="P330" t="n">
        <v>171.67</v>
      </c>
      <c r="Q330" t="n">
        <v>1326.02</v>
      </c>
      <c r="R330" t="n">
        <v>77.59</v>
      </c>
      <c r="S330" t="n">
        <v>30.42</v>
      </c>
      <c r="T330" t="n">
        <v>23547.46</v>
      </c>
      <c r="U330" t="n">
        <v>0.39</v>
      </c>
      <c r="V330" t="n">
        <v>0.85</v>
      </c>
      <c r="W330" t="n">
        <v>0.16</v>
      </c>
      <c r="X330" t="n">
        <v>1.44</v>
      </c>
      <c r="Y330" t="n">
        <v>1</v>
      </c>
      <c r="Z330" t="n">
        <v>10</v>
      </c>
    </row>
    <row r="331">
      <c r="A331" t="n">
        <v>7</v>
      </c>
      <c r="B331" t="n">
        <v>145</v>
      </c>
      <c r="C331" t="inlineStr">
        <is>
          <t xml:space="preserve">CONCLUIDO	</t>
        </is>
      </c>
      <c r="D331" t="n">
        <v>6.5115</v>
      </c>
      <c r="E331" t="n">
        <v>15.36</v>
      </c>
      <c r="F331" t="n">
        <v>9.98</v>
      </c>
      <c r="G331" t="n">
        <v>13.31</v>
      </c>
      <c r="H331" t="n">
        <v>0.17</v>
      </c>
      <c r="I331" t="n">
        <v>45</v>
      </c>
      <c r="J331" t="n">
        <v>288.71</v>
      </c>
      <c r="K331" t="n">
        <v>61.2</v>
      </c>
      <c r="L331" t="n">
        <v>2.75</v>
      </c>
      <c r="M331" t="n">
        <v>43</v>
      </c>
      <c r="N331" t="n">
        <v>79.76000000000001</v>
      </c>
      <c r="O331" t="n">
        <v>35841.5</v>
      </c>
      <c r="P331" t="n">
        <v>167.53</v>
      </c>
      <c r="Q331" t="n">
        <v>1325.92</v>
      </c>
      <c r="R331" t="n">
        <v>71.78</v>
      </c>
      <c r="S331" t="n">
        <v>30.42</v>
      </c>
      <c r="T331" t="n">
        <v>20669.97</v>
      </c>
      <c r="U331" t="n">
        <v>0.42</v>
      </c>
      <c r="V331" t="n">
        <v>0.87</v>
      </c>
      <c r="W331" t="n">
        <v>0.15</v>
      </c>
      <c r="X331" t="n">
        <v>1.26</v>
      </c>
      <c r="Y331" t="n">
        <v>1</v>
      </c>
      <c r="Z331" t="n">
        <v>10</v>
      </c>
    </row>
    <row r="332">
      <c r="A332" t="n">
        <v>8</v>
      </c>
      <c r="B332" t="n">
        <v>145</v>
      </c>
      <c r="C332" t="inlineStr">
        <is>
          <t xml:space="preserve">CONCLUIDO	</t>
        </is>
      </c>
      <c r="D332" t="n">
        <v>6.6623</v>
      </c>
      <c r="E332" t="n">
        <v>15.01</v>
      </c>
      <c r="F332" t="n">
        <v>9.85</v>
      </c>
      <c r="G332" t="n">
        <v>14.42</v>
      </c>
      <c r="H332" t="n">
        <v>0.18</v>
      </c>
      <c r="I332" t="n">
        <v>41</v>
      </c>
      <c r="J332" t="n">
        <v>289.21</v>
      </c>
      <c r="K332" t="n">
        <v>61.2</v>
      </c>
      <c r="L332" t="n">
        <v>3</v>
      </c>
      <c r="M332" t="n">
        <v>39</v>
      </c>
      <c r="N332" t="n">
        <v>80.02</v>
      </c>
      <c r="O332" t="n">
        <v>35903.99</v>
      </c>
      <c r="P332" t="n">
        <v>164.35</v>
      </c>
      <c r="Q332" t="n">
        <v>1325.91</v>
      </c>
      <c r="R332" t="n">
        <v>67.44</v>
      </c>
      <c r="S332" t="n">
        <v>30.42</v>
      </c>
      <c r="T332" t="n">
        <v>18521.26</v>
      </c>
      <c r="U332" t="n">
        <v>0.45</v>
      </c>
      <c r="V332" t="n">
        <v>0.88</v>
      </c>
      <c r="W332" t="n">
        <v>0.14</v>
      </c>
      <c r="X332" t="n">
        <v>1.13</v>
      </c>
      <c r="Y332" t="n">
        <v>1</v>
      </c>
      <c r="Z332" t="n">
        <v>10</v>
      </c>
    </row>
    <row r="333">
      <c r="A333" t="n">
        <v>9</v>
      </c>
      <c r="B333" t="n">
        <v>145</v>
      </c>
      <c r="C333" t="inlineStr">
        <is>
          <t xml:space="preserve">CONCLUIDO	</t>
        </is>
      </c>
      <c r="D333" t="n">
        <v>6.808</v>
      </c>
      <c r="E333" t="n">
        <v>14.69</v>
      </c>
      <c r="F333" t="n">
        <v>9.75</v>
      </c>
      <c r="G333" t="n">
        <v>15.8</v>
      </c>
      <c r="H333" t="n">
        <v>0.2</v>
      </c>
      <c r="I333" t="n">
        <v>37</v>
      </c>
      <c r="J333" t="n">
        <v>289.72</v>
      </c>
      <c r="K333" t="n">
        <v>61.2</v>
      </c>
      <c r="L333" t="n">
        <v>3.25</v>
      </c>
      <c r="M333" t="n">
        <v>35</v>
      </c>
      <c r="N333" t="n">
        <v>80.27</v>
      </c>
      <c r="O333" t="n">
        <v>35966.59</v>
      </c>
      <c r="P333" t="n">
        <v>161.69</v>
      </c>
      <c r="Q333" t="n">
        <v>1325.86</v>
      </c>
      <c r="R333" t="n">
        <v>63.95</v>
      </c>
      <c r="S333" t="n">
        <v>30.42</v>
      </c>
      <c r="T333" t="n">
        <v>16793</v>
      </c>
      <c r="U333" t="n">
        <v>0.48</v>
      </c>
      <c r="V333" t="n">
        <v>0.89</v>
      </c>
      <c r="W333" t="n">
        <v>0.14</v>
      </c>
      <c r="X333" t="n">
        <v>1.02</v>
      </c>
      <c r="Y333" t="n">
        <v>1</v>
      </c>
      <c r="Z333" t="n">
        <v>10</v>
      </c>
    </row>
    <row r="334">
      <c r="A334" t="n">
        <v>10</v>
      </c>
      <c r="B334" t="n">
        <v>145</v>
      </c>
      <c r="C334" t="inlineStr">
        <is>
          <t xml:space="preserve">CONCLUIDO	</t>
        </is>
      </c>
      <c r="D334" t="n">
        <v>6.9293</v>
      </c>
      <c r="E334" t="n">
        <v>14.43</v>
      </c>
      <c r="F334" t="n">
        <v>9.65</v>
      </c>
      <c r="G334" t="n">
        <v>17.03</v>
      </c>
      <c r="H334" t="n">
        <v>0.21</v>
      </c>
      <c r="I334" t="n">
        <v>34</v>
      </c>
      <c r="J334" t="n">
        <v>290.23</v>
      </c>
      <c r="K334" t="n">
        <v>61.2</v>
      </c>
      <c r="L334" t="n">
        <v>3.5</v>
      </c>
      <c r="M334" t="n">
        <v>32</v>
      </c>
      <c r="N334" t="n">
        <v>80.53</v>
      </c>
      <c r="O334" t="n">
        <v>36029.29</v>
      </c>
      <c r="P334" t="n">
        <v>158.91</v>
      </c>
      <c r="Q334" t="n">
        <v>1325.82</v>
      </c>
      <c r="R334" t="n">
        <v>60.83</v>
      </c>
      <c r="S334" t="n">
        <v>30.42</v>
      </c>
      <c r="T334" t="n">
        <v>15249.49</v>
      </c>
      <c r="U334" t="n">
        <v>0.5</v>
      </c>
      <c r="V334" t="n">
        <v>0.9</v>
      </c>
      <c r="W334" t="n">
        <v>0.14</v>
      </c>
      <c r="X334" t="n">
        <v>0.93</v>
      </c>
      <c r="Y334" t="n">
        <v>1</v>
      </c>
      <c r="Z334" t="n">
        <v>10</v>
      </c>
    </row>
    <row r="335">
      <c r="A335" t="n">
        <v>11</v>
      </c>
      <c r="B335" t="n">
        <v>145</v>
      </c>
      <c r="C335" t="inlineStr">
        <is>
          <t xml:space="preserve">CONCLUIDO	</t>
        </is>
      </c>
      <c r="D335" t="n">
        <v>7.054</v>
      </c>
      <c r="E335" t="n">
        <v>14.18</v>
      </c>
      <c r="F335" t="n">
        <v>9.56</v>
      </c>
      <c r="G335" t="n">
        <v>18.5</v>
      </c>
      <c r="H335" t="n">
        <v>0.23</v>
      </c>
      <c r="I335" t="n">
        <v>31</v>
      </c>
      <c r="J335" t="n">
        <v>290.74</v>
      </c>
      <c r="K335" t="n">
        <v>61.2</v>
      </c>
      <c r="L335" t="n">
        <v>3.75</v>
      </c>
      <c r="M335" t="n">
        <v>29</v>
      </c>
      <c r="N335" t="n">
        <v>80.79000000000001</v>
      </c>
      <c r="O335" t="n">
        <v>36092.1</v>
      </c>
      <c r="P335" t="n">
        <v>156.38</v>
      </c>
      <c r="Q335" t="n">
        <v>1325.86</v>
      </c>
      <c r="R335" t="n">
        <v>57.83</v>
      </c>
      <c r="S335" t="n">
        <v>30.42</v>
      </c>
      <c r="T335" t="n">
        <v>13762.66</v>
      </c>
      <c r="U335" t="n">
        <v>0.53</v>
      </c>
      <c r="V335" t="n">
        <v>0.9</v>
      </c>
      <c r="W335" t="n">
        <v>0.13</v>
      </c>
      <c r="X335" t="n">
        <v>0.84</v>
      </c>
      <c r="Y335" t="n">
        <v>1</v>
      </c>
      <c r="Z335" t="n">
        <v>10</v>
      </c>
    </row>
    <row r="336">
      <c r="A336" t="n">
        <v>12</v>
      </c>
      <c r="B336" t="n">
        <v>145</v>
      </c>
      <c r="C336" t="inlineStr">
        <is>
          <t xml:space="preserve">CONCLUIDO	</t>
        </is>
      </c>
      <c r="D336" t="n">
        <v>7.1596</v>
      </c>
      <c r="E336" t="n">
        <v>13.97</v>
      </c>
      <c r="F336" t="n">
        <v>9.460000000000001</v>
      </c>
      <c r="G336" t="n">
        <v>19.56</v>
      </c>
      <c r="H336" t="n">
        <v>0.24</v>
      </c>
      <c r="I336" t="n">
        <v>29</v>
      </c>
      <c r="J336" t="n">
        <v>291.25</v>
      </c>
      <c r="K336" t="n">
        <v>61.2</v>
      </c>
      <c r="L336" t="n">
        <v>4</v>
      </c>
      <c r="M336" t="n">
        <v>27</v>
      </c>
      <c r="N336" t="n">
        <v>81.05</v>
      </c>
      <c r="O336" t="n">
        <v>36155.02</v>
      </c>
      <c r="P336" t="n">
        <v>153.89</v>
      </c>
      <c r="Q336" t="n">
        <v>1325.82</v>
      </c>
      <c r="R336" t="n">
        <v>54.22</v>
      </c>
      <c r="S336" t="n">
        <v>30.42</v>
      </c>
      <c r="T336" t="n">
        <v>11972.26</v>
      </c>
      <c r="U336" t="n">
        <v>0.5600000000000001</v>
      </c>
      <c r="V336" t="n">
        <v>0.91</v>
      </c>
      <c r="W336" t="n">
        <v>0.13</v>
      </c>
      <c r="X336" t="n">
        <v>0.73</v>
      </c>
      <c r="Y336" t="n">
        <v>1</v>
      </c>
      <c r="Z336" t="n">
        <v>10</v>
      </c>
    </row>
    <row r="337">
      <c r="A337" t="n">
        <v>13</v>
      </c>
      <c r="B337" t="n">
        <v>145</v>
      </c>
      <c r="C337" t="inlineStr">
        <is>
          <t xml:space="preserve">CONCLUIDO	</t>
        </is>
      </c>
      <c r="D337" t="n">
        <v>7.2855</v>
      </c>
      <c r="E337" t="n">
        <v>13.73</v>
      </c>
      <c r="F337" t="n">
        <v>9.32</v>
      </c>
      <c r="G337" t="n">
        <v>20.71</v>
      </c>
      <c r="H337" t="n">
        <v>0.26</v>
      </c>
      <c r="I337" t="n">
        <v>27</v>
      </c>
      <c r="J337" t="n">
        <v>291.76</v>
      </c>
      <c r="K337" t="n">
        <v>61.2</v>
      </c>
      <c r="L337" t="n">
        <v>4.25</v>
      </c>
      <c r="M337" t="n">
        <v>25</v>
      </c>
      <c r="N337" t="n">
        <v>81.31</v>
      </c>
      <c r="O337" t="n">
        <v>36218.04</v>
      </c>
      <c r="P337" t="n">
        <v>150.3</v>
      </c>
      <c r="Q337" t="n">
        <v>1325.9</v>
      </c>
      <c r="R337" t="n">
        <v>50.09</v>
      </c>
      <c r="S337" t="n">
        <v>30.42</v>
      </c>
      <c r="T337" t="n">
        <v>9914.110000000001</v>
      </c>
      <c r="U337" t="n">
        <v>0.61</v>
      </c>
      <c r="V337" t="n">
        <v>0.93</v>
      </c>
      <c r="W337" t="n">
        <v>0.11</v>
      </c>
      <c r="X337" t="n">
        <v>0.6</v>
      </c>
      <c r="Y337" t="n">
        <v>1</v>
      </c>
      <c r="Z337" t="n">
        <v>10</v>
      </c>
    </row>
    <row r="338">
      <c r="A338" t="n">
        <v>14</v>
      </c>
      <c r="B338" t="n">
        <v>145</v>
      </c>
      <c r="C338" t="inlineStr">
        <is>
          <t xml:space="preserve">CONCLUIDO	</t>
        </is>
      </c>
      <c r="D338" t="n">
        <v>7.1675</v>
      </c>
      <c r="E338" t="n">
        <v>13.95</v>
      </c>
      <c r="F338" t="n">
        <v>9.6</v>
      </c>
      <c r="G338" t="n">
        <v>22.16</v>
      </c>
      <c r="H338" t="n">
        <v>0.27</v>
      </c>
      <c r="I338" t="n">
        <v>26</v>
      </c>
      <c r="J338" t="n">
        <v>292.27</v>
      </c>
      <c r="K338" t="n">
        <v>61.2</v>
      </c>
      <c r="L338" t="n">
        <v>4.5</v>
      </c>
      <c r="M338" t="n">
        <v>24</v>
      </c>
      <c r="N338" t="n">
        <v>81.56999999999999</v>
      </c>
      <c r="O338" t="n">
        <v>36281.16</v>
      </c>
      <c r="P338" t="n">
        <v>154.54</v>
      </c>
      <c r="Q338" t="n">
        <v>1325.96</v>
      </c>
      <c r="R338" t="n">
        <v>60.41</v>
      </c>
      <c r="S338" t="n">
        <v>30.42</v>
      </c>
      <c r="T338" t="n">
        <v>15080.38</v>
      </c>
      <c r="U338" t="n">
        <v>0.5</v>
      </c>
      <c r="V338" t="n">
        <v>0.9</v>
      </c>
      <c r="W338" t="n">
        <v>0.11</v>
      </c>
      <c r="X338" t="n">
        <v>0.88</v>
      </c>
      <c r="Y338" t="n">
        <v>1</v>
      </c>
      <c r="Z338" t="n">
        <v>10</v>
      </c>
    </row>
    <row r="339">
      <c r="A339" t="n">
        <v>15</v>
      </c>
      <c r="B339" t="n">
        <v>145</v>
      </c>
      <c r="C339" t="inlineStr">
        <is>
          <t xml:space="preserve">CONCLUIDO	</t>
        </is>
      </c>
      <c r="D339" t="n">
        <v>7.3293</v>
      </c>
      <c r="E339" t="n">
        <v>13.64</v>
      </c>
      <c r="F339" t="n">
        <v>9.4</v>
      </c>
      <c r="G339" t="n">
        <v>23.5</v>
      </c>
      <c r="H339" t="n">
        <v>0.29</v>
      </c>
      <c r="I339" t="n">
        <v>24</v>
      </c>
      <c r="J339" t="n">
        <v>292.79</v>
      </c>
      <c r="K339" t="n">
        <v>61.2</v>
      </c>
      <c r="L339" t="n">
        <v>4.75</v>
      </c>
      <c r="M339" t="n">
        <v>22</v>
      </c>
      <c r="N339" t="n">
        <v>81.84</v>
      </c>
      <c r="O339" t="n">
        <v>36344.4</v>
      </c>
      <c r="P339" t="n">
        <v>150.01</v>
      </c>
      <c r="Q339" t="n">
        <v>1325.91</v>
      </c>
      <c r="R339" t="n">
        <v>52.96</v>
      </c>
      <c r="S339" t="n">
        <v>30.42</v>
      </c>
      <c r="T339" t="n">
        <v>11365.23</v>
      </c>
      <c r="U339" t="n">
        <v>0.57</v>
      </c>
      <c r="V339" t="n">
        <v>0.92</v>
      </c>
      <c r="W339" t="n">
        <v>0.12</v>
      </c>
      <c r="X339" t="n">
        <v>0.68</v>
      </c>
      <c r="Y339" t="n">
        <v>1</v>
      </c>
      <c r="Z339" t="n">
        <v>10</v>
      </c>
    </row>
    <row r="340">
      <c r="A340" t="n">
        <v>16</v>
      </c>
      <c r="B340" t="n">
        <v>145</v>
      </c>
      <c r="C340" t="inlineStr">
        <is>
          <t xml:space="preserve">CONCLUIDO	</t>
        </is>
      </c>
      <c r="D340" t="n">
        <v>7.3703</v>
      </c>
      <c r="E340" t="n">
        <v>13.57</v>
      </c>
      <c r="F340" t="n">
        <v>9.380000000000001</v>
      </c>
      <c r="G340" t="n">
        <v>24.47</v>
      </c>
      <c r="H340" t="n">
        <v>0.3</v>
      </c>
      <c r="I340" t="n">
        <v>23</v>
      </c>
      <c r="J340" t="n">
        <v>293.3</v>
      </c>
      <c r="K340" t="n">
        <v>61.2</v>
      </c>
      <c r="L340" t="n">
        <v>5</v>
      </c>
      <c r="M340" t="n">
        <v>21</v>
      </c>
      <c r="N340" t="n">
        <v>82.09999999999999</v>
      </c>
      <c r="O340" t="n">
        <v>36407.75</v>
      </c>
      <c r="P340" t="n">
        <v>148.64</v>
      </c>
      <c r="Q340" t="n">
        <v>1326.05</v>
      </c>
      <c r="R340" t="n">
        <v>52.2</v>
      </c>
      <c r="S340" t="n">
        <v>30.42</v>
      </c>
      <c r="T340" t="n">
        <v>10988.46</v>
      </c>
      <c r="U340" t="n">
        <v>0.58</v>
      </c>
      <c r="V340" t="n">
        <v>0.92</v>
      </c>
      <c r="W340" t="n">
        <v>0.12</v>
      </c>
      <c r="X340" t="n">
        <v>0.66</v>
      </c>
      <c r="Y340" t="n">
        <v>1</v>
      </c>
      <c r="Z340" t="n">
        <v>10</v>
      </c>
    </row>
    <row r="341">
      <c r="A341" t="n">
        <v>17</v>
      </c>
      <c r="B341" t="n">
        <v>145</v>
      </c>
      <c r="C341" t="inlineStr">
        <is>
          <t xml:space="preserve">CONCLUIDO	</t>
        </is>
      </c>
      <c r="D341" t="n">
        <v>7.471</v>
      </c>
      <c r="E341" t="n">
        <v>13.38</v>
      </c>
      <c r="F341" t="n">
        <v>9.300000000000001</v>
      </c>
      <c r="G341" t="n">
        <v>26.58</v>
      </c>
      <c r="H341" t="n">
        <v>0.32</v>
      </c>
      <c r="I341" t="n">
        <v>21</v>
      </c>
      <c r="J341" t="n">
        <v>293.81</v>
      </c>
      <c r="K341" t="n">
        <v>61.2</v>
      </c>
      <c r="L341" t="n">
        <v>5.25</v>
      </c>
      <c r="M341" t="n">
        <v>19</v>
      </c>
      <c r="N341" t="n">
        <v>82.36</v>
      </c>
      <c r="O341" t="n">
        <v>36471.2</v>
      </c>
      <c r="P341" t="n">
        <v>146.17</v>
      </c>
      <c r="Q341" t="n">
        <v>1325.82</v>
      </c>
      <c r="R341" t="n">
        <v>49.59</v>
      </c>
      <c r="S341" t="n">
        <v>30.42</v>
      </c>
      <c r="T341" t="n">
        <v>9694.75</v>
      </c>
      <c r="U341" t="n">
        <v>0.61</v>
      </c>
      <c r="V341" t="n">
        <v>0.93</v>
      </c>
      <c r="W341" t="n">
        <v>0.12</v>
      </c>
      <c r="X341" t="n">
        <v>0.58</v>
      </c>
      <c r="Y341" t="n">
        <v>1</v>
      </c>
      <c r="Z341" t="n">
        <v>10</v>
      </c>
    </row>
    <row r="342">
      <c r="A342" t="n">
        <v>18</v>
      </c>
      <c r="B342" t="n">
        <v>145</v>
      </c>
      <c r="C342" t="inlineStr">
        <is>
          <t xml:space="preserve">CONCLUIDO	</t>
        </is>
      </c>
      <c r="D342" t="n">
        <v>7.5185</v>
      </c>
      <c r="E342" t="n">
        <v>13.3</v>
      </c>
      <c r="F342" t="n">
        <v>9.27</v>
      </c>
      <c r="G342" t="n">
        <v>27.82</v>
      </c>
      <c r="H342" t="n">
        <v>0.33</v>
      </c>
      <c r="I342" t="n">
        <v>20</v>
      </c>
      <c r="J342" t="n">
        <v>294.33</v>
      </c>
      <c r="K342" t="n">
        <v>61.2</v>
      </c>
      <c r="L342" t="n">
        <v>5.5</v>
      </c>
      <c r="M342" t="n">
        <v>18</v>
      </c>
      <c r="N342" t="n">
        <v>82.63</v>
      </c>
      <c r="O342" t="n">
        <v>36534.76</v>
      </c>
      <c r="P342" t="n">
        <v>144.54</v>
      </c>
      <c r="Q342" t="n">
        <v>1325.92</v>
      </c>
      <c r="R342" t="n">
        <v>48.61</v>
      </c>
      <c r="S342" t="n">
        <v>30.42</v>
      </c>
      <c r="T342" t="n">
        <v>9212.190000000001</v>
      </c>
      <c r="U342" t="n">
        <v>0.63</v>
      </c>
      <c r="V342" t="n">
        <v>0.93</v>
      </c>
      <c r="W342" t="n">
        <v>0.11</v>
      </c>
      <c r="X342" t="n">
        <v>0.55</v>
      </c>
      <c r="Y342" t="n">
        <v>1</v>
      </c>
      <c r="Z342" t="n">
        <v>10</v>
      </c>
    </row>
    <row r="343">
      <c r="A343" t="n">
        <v>19</v>
      </c>
      <c r="B343" t="n">
        <v>145</v>
      </c>
      <c r="C343" t="inlineStr">
        <is>
          <t xml:space="preserve">CONCLUIDO	</t>
        </is>
      </c>
      <c r="D343" t="n">
        <v>7.5705</v>
      </c>
      <c r="E343" t="n">
        <v>13.21</v>
      </c>
      <c r="F343" t="n">
        <v>9.24</v>
      </c>
      <c r="G343" t="n">
        <v>29.17</v>
      </c>
      <c r="H343" t="n">
        <v>0.35</v>
      </c>
      <c r="I343" t="n">
        <v>19</v>
      </c>
      <c r="J343" t="n">
        <v>294.84</v>
      </c>
      <c r="K343" t="n">
        <v>61.2</v>
      </c>
      <c r="L343" t="n">
        <v>5.75</v>
      </c>
      <c r="M343" t="n">
        <v>17</v>
      </c>
      <c r="N343" t="n">
        <v>82.90000000000001</v>
      </c>
      <c r="O343" t="n">
        <v>36598.44</v>
      </c>
      <c r="P343" t="n">
        <v>143.02</v>
      </c>
      <c r="Q343" t="n">
        <v>1325.84</v>
      </c>
      <c r="R343" t="n">
        <v>47.43</v>
      </c>
      <c r="S343" t="n">
        <v>30.42</v>
      </c>
      <c r="T343" t="n">
        <v>8624.49</v>
      </c>
      <c r="U343" t="n">
        <v>0.64</v>
      </c>
      <c r="V343" t="n">
        <v>0.9399999999999999</v>
      </c>
      <c r="W343" t="n">
        <v>0.11</v>
      </c>
      <c r="X343" t="n">
        <v>0.52</v>
      </c>
      <c r="Y343" t="n">
        <v>1</v>
      </c>
      <c r="Z343" t="n">
        <v>10</v>
      </c>
    </row>
    <row r="344">
      <c r="A344" t="n">
        <v>20</v>
      </c>
      <c r="B344" t="n">
        <v>145</v>
      </c>
      <c r="C344" t="inlineStr">
        <is>
          <t xml:space="preserve">CONCLUIDO	</t>
        </is>
      </c>
      <c r="D344" t="n">
        <v>7.6131</v>
      </c>
      <c r="E344" t="n">
        <v>13.14</v>
      </c>
      <c r="F344" t="n">
        <v>9.220000000000001</v>
      </c>
      <c r="G344" t="n">
        <v>30.72</v>
      </c>
      <c r="H344" t="n">
        <v>0.36</v>
      </c>
      <c r="I344" t="n">
        <v>18</v>
      </c>
      <c r="J344" t="n">
        <v>295.36</v>
      </c>
      <c r="K344" t="n">
        <v>61.2</v>
      </c>
      <c r="L344" t="n">
        <v>6</v>
      </c>
      <c r="M344" t="n">
        <v>16</v>
      </c>
      <c r="N344" t="n">
        <v>83.16</v>
      </c>
      <c r="O344" t="n">
        <v>36662.22</v>
      </c>
      <c r="P344" t="n">
        <v>141.5</v>
      </c>
      <c r="Q344" t="n">
        <v>1325.88</v>
      </c>
      <c r="R344" t="n">
        <v>46.87</v>
      </c>
      <c r="S344" t="n">
        <v>30.42</v>
      </c>
      <c r="T344" t="n">
        <v>8350.25</v>
      </c>
      <c r="U344" t="n">
        <v>0.65</v>
      </c>
      <c r="V344" t="n">
        <v>0.9399999999999999</v>
      </c>
      <c r="W344" t="n">
        <v>0.11</v>
      </c>
      <c r="X344" t="n">
        <v>0.5</v>
      </c>
      <c r="Y344" t="n">
        <v>1</v>
      </c>
      <c r="Z344" t="n">
        <v>10</v>
      </c>
    </row>
    <row r="345">
      <c r="A345" t="n">
        <v>21</v>
      </c>
      <c r="B345" t="n">
        <v>145</v>
      </c>
      <c r="C345" t="inlineStr">
        <is>
          <t xml:space="preserve">CONCLUIDO	</t>
        </is>
      </c>
      <c r="D345" t="n">
        <v>7.6671</v>
      </c>
      <c r="E345" t="n">
        <v>13.04</v>
      </c>
      <c r="F345" t="n">
        <v>9.18</v>
      </c>
      <c r="G345" t="n">
        <v>32.39</v>
      </c>
      <c r="H345" t="n">
        <v>0.38</v>
      </c>
      <c r="I345" t="n">
        <v>17</v>
      </c>
      <c r="J345" t="n">
        <v>295.88</v>
      </c>
      <c r="K345" t="n">
        <v>61.2</v>
      </c>
      <c r="L345" t="n">
        <v>6.25</v>
      </c>
      <c r="M345" t="n">
        <v>15</v>
      </c>
      <c r="N345" t="n">
        <v>83.43000000000001</v>
      </c>
      <c r="O345" t="n">
        <v>36726.12</v>
      </c>
      <c r="P345" t="n">
        <v>139.59</v>
      </c>
      <c r="Q345" t="n">
        <v>1325.93</v>
      </c>
      <c r="R345" t="n">
        <v>45.46</v>
      </c>
      <c r="S345" t="n">
        <v>30.42</v>
      </c>
      <c r="T345" t="n">
        <v>7647.93</v>
      </c>
      <c r="U345" t="n">
        <v>0.67</v>
      </c>
      <c r="V345" t="n">
        <v>0.9399999999999999</v>
      </c>
      <c r="W345" t="n">
        <v>0.11</v>
      </c>
      <c r="X345" t="n">
        <v>0.46</v>
      </c>
      <c r="Y345" t="n">
        <v>1</v>
      </c>
      <c r="Z345" t="n">
        <v>10</v>
      </c>
    </row>
    <row r="346">
      <c r="A346" t="n">
        <v>22</v>
      </c>
      <c r="B346" t="n">
        <v>145</v>
      </c>
      <c r="C346" t="inlineStr">
        <is>
          <t xml:space="preserve">CONCLUIDO	</t>
        </is>
      </c>
      <c r="D346" t="n">
        <v>7.6718</v>
      </c>
      <c r="E346" t="n">
        <v>13.03</v>
      </c>
      <c r="F346" t="n">
        <v>9.17</v>
      </c>
      <c r="G346" t="n">
        <v>32.36</v>
      </c>
      <c r="H346" t="n">
        <v>0.39</v>
      </c>
      <c r="I346" t="n">
        <v>17</v>
      </c>
      <c r="J346" t="n">
        <v>296.4</v>
      </c>
      <c r="K346" t="n">
        <v>61.2</v>
      </c>
      <c r="L346" t="n">
        <v>6.5</v>
      </c>
      <c r="M346" t="n">
        <v>15</v>
      </c>
      <c r="N346" t="n">
        <v>83.7</v>
      </c>
      <c r="O346" t="n">
        <v>36790.13</v>
      </c>
      <c r="P346" t="n">
        <v>138.16</v>
      </c>
      <c r="Q346" t="n">
        <v>1325.82</v>
      </c>
      <c r="R346" t="n">
        <v>45.31</v>
      </c>
      <c r="S346" t="n">
        <v>30.42</v>
      </c>
      <c r="T346" t="n">
        <v>7573.71</v>
      </c>
      <c r="U346" t="n">
        <v>0.67</v>
      </c>
      <c r="V346" t="n">
        <v>0.9399999999999999</v>
      </c>
      <c r="W346" t="n">
        <v>0.11</v>
      </c>
      <c r="X346" t="n">
        <v>0.45</v>
      </c>
      <c r="Y346" t="n">
        <v>1</v>
      </c>
      <c r="Z346" t="n">
        <v>10</v>
      </c>
    </row>
    <row r="347">
      <c r="A347" t="n">
        <v>23</v>
      </c>
      <c r="B347" t="n">
        <v>145</v>
      </c>
      <c r="C347" t="inlineStr">
        <is>
          <t xml:space="preserve">CONCLUIDO	</t>
        </is>
      </c>
      <c r="D347" t="n">
        <v>7.7146</v>
      </c>
      <c r="E347" t="n">
        <v>12.96</v>
      </c>
      <c r="F347" t="n">
        <v>9.15</v>
      </c>
      <c r="G347" t="n">
        <v>34.32</v>
      </c>
      <c r="H347" t="n">
        <v>0.4</v>
      </c>
      <c r="I347" t="n">
        <v>16</v>
      </c>
      <c r="J347" t="n">
        <v>296.92</v>
      </c>
      <c r="K347" t="n">
        <v>61.2</v>
      </c>
      <c r="L347" t="n">
        <v>6.75</v>
      </c>
      <c r="M347" t="n">
        <v>14</v>
      </c>
      <c r="N347" t="n">
        <v>83.97</v>
      </c>
      <c r="O347" t="n">
        <v>36854.25</v>
      </c>
      <c r="P347" t="n">
        <v>137.38</v>
      </c>
      <c r="Q347" t="n">
        <v>1325.81</v>
      </c>
      <c r="R347" t="n">
        <v>44.66</v>
      </c>
      <c r="S347" t="n">
        <v>30.42</v>
      </c>
      <c r="T347" t="n">
        <v>7252.7</v>
      </c>
      <c r="U347" t="n">
        <v>0.68</v>
      </c>
      <c r="V347" t="n">
        <v>0.9399999999999999</v>
      </c>
      <c r="W347" t="n">
        <v>0.11</v>
      </c>
      <c r="X347" t="n">
        <v>0.43</v>
      </c>
      <c r="Y347" t="n">
        <v>1</v>
      </c>
      <c r="Z347" t="n">
        <v>10</v>
      </c>
    </row>
    <row r="348">
      <c r="A348" t="n">
        <v>24</v>
      </c>
      <c r="B348" t="n">
        <v>145</v>
      </c>
      <c r="C348" t="inlineStr">
        <is>
          <t xml:space="preserve">CONCLUIDO	</t>
        </is>
      </c>
      <c r="D348" t="n">
        <v>7.7705</v>
      </c>
      <c r="E348" t="n">
        <v>12.87</v>
      </c>
      <c r="F348" t="n">
        <v>9.109999999999999</v>
      </c>
      <c r="G348" t="n">
        <v>36.45</v>
      </c>
      <c r="H348" t="n">
        <v>0.42</v>
      </c>
      <c r="I348" t="n">
        <v>15</v>
      </c>
      <c r="J348" t="n">
        <v>297.44</v>
      </c>
      <c r="K348" t="n">
        <v>61.2</v>
      </c>
      <c r="L348" t="n">
        <v>7</v>
      </c>
      <c r="M348" t="n">
        <v>13</v>
      </c>
      <c r="N348" t="n">
        <v>84.23999999999999</v>
      </c>
      <c r="O348" t="n">
        <v>36918.48</v>
      </c>
      <c r="P348" t="n">
        <v>135.33</v>
      </c>
      <c r="Q348" t="n">
        <v>1325.9</v>
      </c>
      <c r="R348" t="n">
        <v>43.24</v>
      </c>
      <c r="S348" t="n">
        <v>30.42</v>
      </c>
      <c r="T348" t="n">
        <v>6550.47</v>
      </c>
      <c r="U348" t="n">
        <v>0.7</v>
      </c>
      <c r="V348" t="n">
        <v>0.95</v>
      </c>
      <c r="W348" t="n">
        <v>0.11</v>
      </c>
      <c r="X348" t="n">
        <v>0.39</v>
      </c>
      <c r="Y348" t="n">
        <v>1</v>
      </c>
      <c r="Z348" t="n">
        <v>10</v>
      </c>
    </row>
    <row r="349">
      <c r="A349" t="n">
        <v>25</v>
      </c>
      <c r="B349" t="n">
        <v>145</v>
      </c>
      <c r="C349" t="inlineStr">
        <is>
          <t xml:space="preserve">CONCLUIDO	</t>
        </is>
      </c>
      <c r="D349" t="n">
        <v>7.7966</v>
      </c>
      <c r="E349" t="n">
        <v>12.83</v>
      </c>
      <c r="F349" t="n">
        <v>9.07</v>
      </c>
      <c r="G349" t="n">
        <v>36.27</v>
      </c>
      <c r="H349" t="n">
        <v>0.43</v>
      </c>
      <c r="I349" t="n">
        <v>15</v>
      </c>
      <c r="J349" t="n">
        <v>297.96</v>
      </c>
      <c r="K349" t="n">
        <v>61.2</v>
      </c>
      <c r="L349" t="n">
        <v>7.25</v>
      </c>
      <c r="M349" t="n">
        <v>13</v>
      </c>
      <c r="N349" t="n">
        <v>84.51000000000001</v>
      </c>
      <c r="O349" t="n">
        <v>36982.83</v>
      </c>
      <c r="P349" t="n">
        <v>132.54</v>
      </c>
      <c r="Q349" t="n">
        <v>1325.79</v>
      </c>
      <c r="R349" t="n">
        <v>41.73</v>
      </c>
      <c r="S349" t="n">
        <v>30.42</v>
      </c>
      <c r="T349" t="n">
        <v>5793.44</v>
      </c>
      <c r="U349" t="n">
        <v>0.73</v>
      </c>
      <c r="V349" t="n">
        <v>0.95</v>
      </c>
      <c r="W349" t="n">
        <v>0.11</v>
      </c>
      <c r="X349" t="n">
        <v>0.35</v>
      </c>
      <c r="Y349" t="n">
        <v>1</v>
      </c>
      <c r="Z349" t="n">
        <v>10</v>
      </c>
    </row>
    <row r="350">
      <c r="A350" t="n">
        <v>26</v>
      </c>
      <c r="B350" t="n">
        <v>145</v>
      </c>
      <c r="C350" t="inlineStr">
        <is>
          <t xml:space="preserve">CONCLUIDO	</t>
        </is>
      </c>
      <c r="D350" t="n">
        <v>7.8539</v>
      </c>
      <c r="E350" t="n">
        <v>12.73</v>
      </c>
      <c r="F350" t="n">
        <v>9.029999999999999</v>
      </c>
      <c r="G350" t="n">
        <v>38.7</v>
      </c>
      <c r="H350" t="n">
        <v>0.45</v>
      </c>
      <c r="I350" t="n">
        <v>14</v>
      </c>
      <c r="J350" t="n">
        <v>298.48</v>
      </c>
      <c r="K350" t="n">
        <v>61.2</v>
      </c>
      <c r="L350" t="n">
        <v>7.5</v>
      </c>
      <c r="M350" t="n">
        <v>12</v>
      </c>
      <c r="N350" t="n">
        <v>84.79000000000001</v>
      </c>
      <c r="O350" t="n">
        <v>37047.29</v>
      </c>
      <c r="P350" t="n">
        <v>131.49</v>
      </c>
      <c r="Q350" t="n">
        <v>1325.79</v>
      </c>
      <c r="R350" t="n">
        <v>40.71</v>
      </c>
      <c r="S350" t="n">
        <v>30.42</v>
      </c>
      <c r="T350" t="n">
        <v>5288.14</v>
      </c>
      <c r="U350" t="n">
        <v>0.75</v>
      </c>
      <c r="V350" t="n">
        <v>0.96</v>
      </c>
      <c r="W350" t="n">
        <v>0.1</v>
      </c>
      <c r="X350" t="n">
        <v>0.31</v>
      </c>
      <c r="Y350" t="n">
        <v>1</v>
      </c>
      <c r="Z350" t="n">
        <v>10</v>
      </c>
    </row>
    <row r="351">
      <c r="A351" t="n">
        <v>27</v>
      </c>
      <c r="B351" t="n">
        <v>145</v>
      </c>
      <c r="C351" t="inlineStr">
        <is>
          <t xml:space="preserve">CONCLUIDO	</t>
        </is>
      </c>
      <c r="D351" t="n">
        <v>7.7801</v>
      </c>
      <c r="E351" t="n">
        <v>12.85</v>
      </c>
      <c r="F351" t="n">
        <v>9.15</v>
      </c>
      <c r="G351" t="n">
        <v>39.21</v>
      </c>
      <c r="H351" t="n">
        <v>0.46</v>
      </c>
      <c r="I351" t="n">
        <v>14</v>
      </c>
      <c r="J351" t="n">
        <v>299.01</v>
      </c>
      <c r="K351" t="n">
        <v>61.2</v>
      </c>
      <c r="L351" t="n">
        <v>7.75</v>
      </c>
      <c r="M351" t="n">
        <v>12</v>
      </c>
      <c r="N351" t="n">
        <v>85.06</v>
      </c>
      <c r="O351" t="n">
        <v>37111.87</v>
      </c>
      <c r="P351" t="n">
        <v>132.21</v>
      </c>
      <c r="Q351" t="n">
        <v>1325.82</v>
      </c>
      <c r="R351" t="n">
        <v>44.74</v>
      </c>
      <c r="S351" t="n">
        <v>30.42</v>
      </c>
      <c r="T351" t="n">
        <v>7305.79</v>
      </c>
      <c r="U351" t="n">
        <v>0.68</v>
      </c>
      <c r="V351" t="n">
        <v>0.9399999999999999</v>
      </c>
      <c r="W351" t="n">
        <v>0.1</v>
      </c>
      <c r="X351" t="n">
        <v>0.43</v>
      </c>
      <c r="Y351" t="n">
        <v>1</v>
      </c>
      <c r="Z351" t="n">
        <v>10</v>
      </c>
    </row>
    <row r="352">
      <c r="A352" t="n">
        <v>28</v>
      </c>
      <c r="B352" t="n">
        <v>145</v>
      </c>
      <c r="C352" t="inlineStr">
        <is>
          <t xml:space="preserve">CONCLUIDO	</t>
        </is>
      </c>
      <c r="D352" t="n">
        <v>7.8486</v>
      </c>
      <c r="E352" t="n">
        <v>12.74</v>
      </c>
      <c r="F352" t="n">
        <v>9.09</v>
      </c>
      <c r="G352" t="n">
        <v>41.96</v>
      </c>
      <c r="H352" t="n">
        <v>0.48</v>
      </c>
      <c r="I352" t="n">
        <v>13</v>
      </c>
      <c r="J352" t="n">
        <v>299.53</v>
      </c>
      <c r="K352" t="n">
        <v>61.2</v>
      </c>
      <c r="L352" t="n">
        <v>8</v>
      </c>
      <c r="M352" t="n">
        <v>11</v>
      </c>
      <c r="N352" t="n">
        <v>85.33</v>
      </c>
      <c r="O352" t="n">
        <v>37176.68</v>
      </c>
      <c r="P352" t="n">
        <v>130.84</v>
      </c>
      <c r="Q352" t="n">
        <v>1325.88</v>
      </c>
      <c r="R352" t="n">
        <v>42.78</v>
      </c>
      <c r="S352" t="n">
        <v>30.42</v>
      </c>
      <c r="T352" t="n">
        <v>6328.55</v>
      </c>
      <c r="U352" t="n">
        <v>0.71</v>
      </c>
      <c r="V352" t="n">
        <v>0.95</v>
      </c>
      <c r="W352" t="n">
        <v>0.1</v>
      </c>
      <c r="X352" t="n">
        <v>0.37</v>
      </c>
      <c r="Y352" t="n">
        <v>1</v>
      </c>
      <c r="Z352" t="n">
        <v>10</v>
      </c>
    </row>
    <row r="353">
      <c r="A353" t="n">
        <v>29</v>
      </c>
      <c r="B353" t="n">
        <v>145</v>
      </c>
      <c r="C353" t="inlineStr">
        <is>
          <t xml:space="preserve">CONCLUIDO	</t>
        </is>
      </c>
      <c r="D353" t="n">
        <v>7.8561</v>
      </c>
      <c r="E353" t="n">
        <v>12.73</v>
      </c>
      <c r="F353" t="n">
        <v>9.08</v>
      </c>
      <c r="G353" t="n">
        <v>41.9</v>
      </c>
      <c r="H353" t="n">
        <v>0.49</v>
      </c>
      <c r="I353" t="n">
        <v>13</v>
      </c>
      <c r="J353" t="n">
        <v>300.06</v>
      </c>
      <c r="K353" t="n">
        <v>61.2</v>
      </c>
      <c r="L353" t="n">
        <v>8.25</v>
      </c>
      <c r="M353" t="n">
        <v>11</v>
      </c>
      <c r="N353" t="n">
        <v>85.61</v>
      </c>
      <c r="O353" t="n">
        <v>37241.49</v>
      </c>
      <c r="P353" t="n">
        <v>128.67</v>
      </c>
      <c r="Q353" t="n">
        <v>1325.83</v>
      </c>
      <c r="R353" t="n">
        <v>42.35</v>
      </c>
      <c r="S353" t="n">
        <v>30.42</v>
      </c>
      <c r="T353" t="n">
        <v>6113.59</v>
      </c>
      <c r="U353" t="n">
        <v>0.72</v>
      </c>
      <c r="V353" t="n">
        <v>0.95</v>
      </c>
      <c r="W353" t="n">
        <v>0.1</v>
      </c>
      <c r="X353" t="n">
        <v>0.36</v>
      </c>
      <c r="Y353" t="n">
        <v>1</v>
      </c>
      <c r="Z353" t="n">
        <v>10</v>
      </c>
    </row>
    <row r="354">
      <c r="A354" t="n">
        <v>30</v>
      </c>
      <c r="B354" t="n">
        <v>145</v>
      </c>
      <c r="C354" t="inlineStr">
        <is>
          <t xml:space="preserve">CONCLUIDO	</t>
        </is>
      </c>
      <c r="D354" t="n">
        <v>7.9131</v>
      </c>
      <c r="E354" t="n">
        <v>12.64</v>
      </c>
      <c r="F354" t="n">
        <v>9.039999999999999</v>
      </c>
      <c r="G354" t="n">
        <v>45.21</v>
      </c>
      <c r="H354" t="n">
        <v>0.5</v>
      </c>
      <c r="I354" t="n">
        <v>12</v>
      </c>
      <c r="J354" t="n">
        <v>300.59</v>
      </c>
      <c r="K354" t="n">
        <v>61.2</v>
      </c>
      <c r="L354" t="n">
        <v>8.5</v>
      </c>
      <c r="M354" t="n">
        <v>10</v>
      </c>
      <c r="N354" t="n">
        <v>85.89</v>
      </c>
      <c r="O354" t="n">
        <v>37306.42</v>
      </c>
      <c r="P354" t="n">
        <v>127.01</v>
      </c>
      <c r="Q354" t="n">
        <v>1325.79</v>
      </c>
      <c r="R354" t="n">
        <v>41.06</v>
      </c>
      <c r="S354" t="n">
        <v>30.42</v>
      </c>
      <c r="T354" t="n">
        <v>5476.62</v>
      </c>
      <c r="U354" t="n">
        <v>0.74</v>
      </c>
      <c r="V354" t="n">
        <v>0.96</v>
      </c>
      <c r="W354" t="n">
        <v>0.1</v>
      </c>
      <c r="X354" t="n">
        <v>0.32</v>
      </c>
      <c r="Y354" t="n">
        <v>1</v>
      </c>
      <c r="Z354" t="n">
        <v>10</v>
      </c>
    </row>
    <row r="355">
      <c r="A355" t="n">
        <v>31</v>
      </c>
      <c r="B355" t="n">
        <v>145</v>
      </c>
      <c r="C355" t="inlineStr">
        <is>
          <t xml:space="preserve">CONCLUIDO	</t>
        </is>
      </c>
      <c r="D355" t="n">
        <v>7.9095</v>
      </c>
      <c r="E355" t="n">
        <v>12.64</v>
      </c>
      <c r="F355" t="n">
        <v>9.050000000000001</v>
      </c>
      <c r="G355" t="n">
        <v>45.24</v>
      </c>
      <c r="H355" t="n">
        <v>0.52</v>
      </c>
      <c r="I355" t="n">
        <v>12</v>
      </c>
      <c r="J355" t="n">
        <v>301.11</v>
      </c>
      <c r="K355" t="n">
        <v>61.2</v>
      </c>
      <c r="L355" t="n">
        <v>8.75</v>
      </c>
      <c r="M355" t="n">
        <v>10</v>
      </c>
      <c r="N355" t="n">
        <v>86.16</v>
      </c>
      <c r="O355" t="n">
        <v>37371.47</v>
      </c>
      <c r="P355" t="n">
        <v>125.66</v>
      </c>
      <c r="Q355" t="n">
        <v>1325.84</v>
      </c>
      <c r="R355" t="n">
        <v>41.34</v>
      </c>
      <c r="S355" t="n">
        <v>30.42</v>
      </c>
      <c r="T355" t="n">
        <v>5617.21</v>
      </c>
      <c r="U355" t="n">
        <v>0.74</v>
      </c>
      <c r="V355" t="n">
        <v>0.96</v>
      </c>
      <c r="W355" t="n">
        <v>0.1</v>
      </c>
      <c r="X355" t="n">
        <v>0.33</v>
      </c>
      <c r="Y355" t="n">
        <v>1</v>
      </c>
      <c r="Z355" t="n">
        <v>10</v>
      </c>
    </row>
    <row r="356">
      <c r="A356" t="n">
        <v>32</v>
      </c>
      <c r="B356" t="n">
        <v>145</v>
      </c>
      <c r="C356" t="inlineStr">
        <is>
          <t xml:space="preserve">CONCLUIDO	</t>
        </is>
      </c>
      <c r="D356" t="n">
        <v>7.972</v>
      </c>
      <c r="E356" t="n">
        <v>12.54</v>
      </c>
      <c r="F356" t="n">
        <v>9</v>
      </c>
      <c r="G356" t="n">
        <v>49.1</v>
      </c>
      <c r="H356" t="n">
        <v>0.53</v>
      </c>
      <c r="I356" t="n">
        <v>11</v>
      </c>
      <c r="J356" t="n">
        <v>301.64</v>
      </c>
      <c r="K356" t="n">
        <v>61.2</v>
      </c>
      <c r="L356" t="n">
        <v>9</v>
      </c>
      <c r="M356" t="n">
        <v>9</v>
      </c>
      <c r="N356" t="n">
        <v>86.44</v>
      </c>
      <c r="O356" t="n">
        <v>37436.63</v>
      </c>
      <c r="P356" t="n">
        <v>123.11</v>
      </c>
      <c r="Q356" t="n">
        <v>1325.83</v>
      </c>
      <c r="R356" t="n">
        <v>39.8</v>
      </c>
      <c r="S356" t="n">
        <v>30.42</v>
      </c>
      <c r="T356" t="n">
        <v>4847.95</v>
      </c>
      <c r="U356" t="n">
        <v>0.76</v>
      </c>
      <c r="V356" t="n">
        <v>0.96</v>
      </c>
      <c r="W356" t="n">
        <v>0.1</v>
      </c>
      <c r="X356" t="n">
        <v>0.28</v>
      </c>
      <c r="Y356" t="n">
        <v>1</v>
      </c>
      <c r="Z356" t="n">
        <v>10</v>
      </c>
    </row>
    <row r="357">
      <c r="A357" t="n">
        <v>33</v>
      </c>
      <c r="B357" t="n">
        <v>145</v>
      </c>
      <c r="C357" t="inlineStr">
        <is>
          <t xml:space="preserve">CONCLUIDO	</t>
        </is>
      </c>
      <c r="D357" t="n">
        <v>7.9694</v>
      </c>
      <c r="E357" t="n">
        <v>12.55</v>
      </c>
      <c r="F357" t="n">
        <v>9.01</v>
      </c>
      <c r="G357" t="n">
        <v>49.12</v>
      </c>
      <c r="H357" t="n">
        <v>0.55</v>
      </c>
      <c r="I357" t="n">
        <v>11</v>
      </c>
      <c r="J357" t="n">
        <v>302.17</v>
      </c>
      <c r="K357" t="n">
        <v>61.2</v>
      </c>
      <c r="L357" t="n">
        <v>9.25</v>
      </c>
      <c r="M357" t="n">
        <v>7</v>
      </c>
      <c r="N357" t="n">
        <v>86.72</v>
      </c>
      <c r="O357" t="n">
        <v>37501.91</v>
      </c>
      <c r="P357" t="n">
        <v>122.31</v>
      </c>
      <c r="Q357" t="n">
        <v>1325.87</v>
      </c>
      <c r="R357" t="n">
        <v>39.81</v>
      </c>
      <c r="S357" t="n">
        <v>30.42</v>
      </c>
      <c r="T357" t="n">
        <v>4854.29</v>
      </c>
      <c r="U357" t="n">
        <v>0.76</v>
      </c>
      <c r="V357" t="n">
        <v>0.96</v>
      </c>
      <c r="W357" t="n">
        <v>0.1</v>
      </c>
      <c r="X357" t="n">
        <v>0.28</v>
      </c>
      <c r="Y357" t="n">
        <v>1</v>
      </c>
      <c r="Z357" t="n">
        <v>10</v>
      </c>
    </row>
    <row r="358">
      <c r="A358" t="n">
        <v>34</v>
      </c>
      <c r="B358" t="n">
        <v>145</v>
      </c>
      <c r="C358" t="inlineStr">
        <is>
          <t xml:space="preserve">CONCLUIDO	</t>
        </is>
      </c>
      <c r="D358" t="n">
        <v>7.9588</v>
      </c>
      <c r="E358" t="n">
        <v>12.56</v>
      </c>
      <c r="F358" t="n">
        <v>9.02</v>
      </c>
      <c r="G358" t="n">
        <v>49.22</v>
      </c>
      <c r="H358" t="n">
        <v>0.5600000000000001</v>
      </c>
      <c r="I358" t="n">
        <v>11</v>
      </c>
      <c r="J358" t="n">
        <v>302.7</v>
      </c>
      <c r="K358" t="n">
        <v>61.2</v>
      </c>
      <c r="L358" t="n">
        <v>9.5</v>
      </c>
      <c r="M358" t="n">
        <v>3</v>
      </c>
      <c r="N358" t="n">
        <v>87</v>
      </c>
      <c r="O358" t="n">
        <v>37567.32</v>
      </c>
      <c r="P358" t="n">
        <v>121.71</v>
      </c>
      <c r="Q358" t="n">
        <v>1325.92</v>
      </c>
      <c r="R358" t="n">
        <v>40.22</v>
      </c>
      <c r="S358" t="n">
        <v>30.42</v>
      </c>
      <c r="T358" t="n">
        <v>5059.48</v>
      </c>
      <c r="U358" t="n">
        <v>0.76</v>
      </c>
      <c r="V358" t="n">
        <v>0.96</v>
      </c>
      <c r="W358" t="n">
        <v>0.11</v>
      </c>
      <c r="X358" t="n">
        <v>0.3</v>
      </c>
      <c r="Y358" t="n">
        <v>1</v>
      </c>
      <c r="Z358" t="n">
        <v>10</v>
      </c>
    </row>
    <row r="359">
      <c r="A359" t="n">
        <v>35</v>
      </c>
      <c r="B359" t="n">
        <v>145</v>
      </c>
      <c r="C359" t="inlineStr">
        <is>
          <t xml:space="preserve">CONCLUIDO	</t>
        </is>
      </c>
      <c r="D359" t="n">
        <v>7.9565</v>
      </c>
      <c r="E359" t="n">
        <v>12.57</v>
      </c>
      <c r="F359" t="n">
        <v>9.029999999999999</v>
      </c>
      <c r="G359" t="n">
        <v>49.23</v>
      </c>
      <c r="H359" t="n">
        <v>0.57</v>
      </c>
      <c r="I359" t="n">
        <v>11</v>
      </c>
      <c r="J359" t="n">
        <v>303.23</v>
      </c>
      <c r="K359" t="n">
        <v>61.2</v>
      </c>
      <c r="L359" t="n">
        <v>9.75</v>
      </c>
      <c r="M359" t="n">
        <v>0</v>
      </c>
      <c r="N359" t="n">
        <v>87.28</v>
      </c>
      <c r="O359" t="n">
        <v>37632.84</v>
      </c>
      <c r="P359" t="n">
        <v>121.6</v>
      </c>
      <c r="Q359" t="n">
        <v>1325.85</v>
      </c>
      <c r="R359" t="n">
        <v>40.16</v>
      </c>
      <c r="S359" t="n">
        <v>30.42</v>
      </c>
      <c r="T359" t="n">
        <v>5031.56</v>
      </c>
      <c r="U359" t="n">
        <v>0.76</v>
      </c>
      <c r="V359" t="n">
        <v>0.96</v>
      </c>
      <c r="W359" t="n">
        <v>0.11</v>
      </c>
      <c r="X359" t="n">
        <v>0.31</v>
      </c>
      <c r="Y359" t="n">
        <v>1</v>
      </c>
      <c r="Z359" t="n">
        <v>10</v>
      </c>
    </row>
    <row r="360">
      <c r="A360" t="n">
        <v>0</v>
      </c>
      <c r="B360" t="n">
        <v>65</v>
      </c>
      <c r="C360" t="inlineStr">
        <is>
          <t xml:space="preserve">CONCLUIDO	</t>
        </is>
      </c>
      <c r="D360" t="n">
        <v>6.4319</v>
      </c>
      <c r="E360" t="n">
        <v>15.55</v>
      </c>
      <c r="F360" t="n">
        <v>11.11</v>
      </c>
      <c r="G360" t="n">
        <v>8.029999999999999</v>
      </c>
      <c r="H360" t="n">
        <v>0.13</v>
      </c>
      <c r="I360" t="n">
        <v>83</v>
      </c>
      <c r="J360" t="n">
        <v>133.21</v>
      </c>
      <c r="K360" t="n">
        <v>46.47</v>
      </c>
      <c r="L360" t="n">
        <v>1</v>
      </c>
      <c r="M360" t="n">
        <v>81</v>
      </c>
      <c r="N360" t="n">
        <v>20.75</v>
      </c>
      <c r="O360" t="n">
        <v>16663.42</v>
      </c>
      <c r="P360" t="n">
        <v>113.61</v>
      </c>
      <c r="Q360" t="n">
        <v>1326.26</v>
      </c>
      <c r="R360" t="n">
        <v>108.59</v>
      </c>
      <c r="S360" t="n">
        <v>30.42</v>
      </c>
      <c r="T360" t="n">
        <v>38887.11</v>
      </c>
      <c r="U360" t="n">
        <v>0.28</v>
      </c>
      <c r="V360" t="n">
        <v>0.78</v>
      </c>
      <c r="W360" t="n">
        <v>0.21</v>
      </c>
      <c r="X360" t="n">
        <v>2.38</v>
      </c>
      <c r="Y360" t="n">
        <v>1</v>
      </c>
      <c r="Z360" t="n">
        <v>10</v>
      </c>
    </row>
    <row r="361">
      <c r="A361" t="n">
        <v>1</v>
      </c>
      <c r="B361" t="n">
        <v>65</v>
      </c>
      <c r="C361" t="inlineStr">
        <is>
          <t xml:space="preserve">CONCLUIDO	</t>
        </is>
      </c>
      <c r="D361" t="n">
        <v>6.9946</v>
      </c>
      <c r="E361" t="n">
        <v>14.3</v>
      </c>
      <c r="F361" t="n">
        <v>10.46</v>
      </c>
      <c r="G361" t="n">
        <v>10.28</v>
      </c>
      <c r="H361" t="n">
        <v>0.17</v>
      </c>
      <c r="I361" t="n">
        <v>61</v>
      </c>
      <c r="J361" t="n">
        <v>133.55</v>
      </c>
      <c r="K361" t="n">
        <v>46.47</v>
      </c>
      <c r="L361" t="n">
        <v>1.25</v>
      </c>
      <c r="M361" t="n">
        <v>59</v>
      </c>
      <c r="N361" t="n">
        <v>20.83</v>
      </c>
      <c r="O361" t="n">
        <v>16704.7</v>
      </c>
      <c r="P361" t="n">
        <v>104.28</v>
      </c>
      <c r="Q361" t="n">
        <v>1325.79</v>
      </c>
      <c r="R361" t="n">
        <v>87.28</v>
      </c>
      <c r="S361" t="n">
        <v>30.42</v>
      </c>
      <c r="T361" t="n">
        <v>28338.03</v>
      </c>
      <c r="U361" t="n">
        <v>0.35</v>
      </c>
      <c r="V361" t="n">
        <v>0.83</v>
      </c>
      <c r="W361" t="n">
        <v>0.18</v>
      </c>
      <c r="X361" t="n">
        <v>1.74</v>
      </c>
      <c r="Y361" t="n">
        <v>1</v>
      </c>
      <c r="Z361" t="n">
        <v>10</v>
      </c>
    </row>
    <row r="362">
      <c r="A362" t="n">
        <v>2</v>
      </c>
      <c r="B362" t="n">
        <v>65</v>
      </c>
      <c r="C362" t="inlineStr">
        <is>
          <t xml:space="preserve">CONCLUIDO	</t>
        </is>
      </c>
      <c r="D362" t="n">
        <v>7.3695</v>
      </c>
      <c r="E362" t="n">
        <v>13.57</v>
      </c>
      <c r="F362" t="n">
        <v>10.08</v>
      </c>
      <c r="G362" t="n">
        <v>12.6</v>
      </c>
      <c r="H362" t="n">
        <v>0.2</v>
      </c>
      <c r="I362" t="n">
        <v>48</v>
      </c>
      <c r="J362" t="n">
        <v>133.88</v>
      </c>
      <c r="K362" t="n">
        <v>46.47</v>
      </c>
      <c r="L362" t="n">
        <v>1.5</v>
      </c>
      <c r="M362" t="n">
        <v>46</v>
      </c>
      <c r="N362" t="n">
        <v>20.91</v>
      </c>
      <c r="O362" t="n">
        <v>16746.01</v>
      </c>
      <c r="P362" t="n">
        <v>97.8</v>
      </c>
      <c r="Q362" t="n">
        <v>1326.14</v>
      </c>
      <c r="R362" t="n">
        <v>74.95999999999999</v>
      </c>
      <c r="S362" t="n">
        <v>30.42</v>
      </c>
      <c r="T362" t="n">
        <v>22243.76</v>
      </c>
      <c r="U362" t="n">
        <v>0.41</v>
      </c>
      <c r="V362" t="n">
        <v>0.86</v>
      </c>
      <c r="W362" t="n">
        <v>0.16</v>
      </c>
      <c r="X362" t="n">
        <v>1.36</v>
      </c>
      <c r="Y362" t="n">
        <v>1</v>
      </c>
      <c r="Z362" t="n">
        <v>10</v>
      </c>
    </row>
    <row r="363">
      <c r="A363" t="n">
        <v>3</v>
      </c>
      <c r="B363" t="n">
        <v>65</v>
      </c>
      <c r="C363" t="inlineStr">
        <is>
          <t xml:space="preserve">CONCLUIDO	</t>
        </is>
      </c>
      <c r="D363" t="n">
        <v>7.6697</v>
      </c>
      <c r="E363" t="n">
        <v>13.04</v>
      </c>
      <c r="F363" t="n">
        <v>9.800000000000001</v>
      </c>
      <c r="G363" t="n">
        <v>15.07</v>
      </c>
      <c r="H363" t="n">
        <v>0.23</v>
      </c>
      <c r="I363" t="n">
        <v>39</v>
      </c>
      <c r="J363" t="n">
        <v>134.22</v>
      </c>
      <c r="K363" t="n">
        <v>46.47</v>
      </c>
      <c r="L363" t="n">
        <v>1.75</v>
      </c>
      <c r="M363" t="n">
        <v>37</v>
      </c>
      <c r="N363" t="n">
        <v>21</v>
      </c>
      <c r="O363" t="n">
        <v>16787.35</v>
      </c>
      <c r="P363" t="n">
        <v>92.23999999999999</v>
      </c>
      <c r="Q363" t="n">
        <v>1325.97</v>
      </c>
      <c r="R363" t="n">
        <v>65.64</v>
      </c>
      <c r="S363" t="n">
        <v>30.42</v>
      </c>
      <c r="T363" t="n">
        <v>17631.41</v>
      </c>
      <c r="U363" t="n">
        <v>0.46</v>
      </c>
      <c r="V363" t="n">
        <v>0.88</v>
      </c>
      <c r="W363" t="n">
        <v>0.14</v>
      </c>
      <c r="X363" t="n">
        <v>1.07</v>
      </c>
      <c r="Y363" t="n">
        <v>1</v>
      </c>
      <c r="Z363" t="n">
        <v>10</v>
      </c>
    </row>
    <row r="364">
      <c r="A364" t="n">
        <v>4</v>
      </c>
      <c r="B364" t="n">
        <v>65</v>
      </c>
      <c r="C364" t="inlineStr">
        <is>
          <t xml:space="preserve">CONCLUIDO	</t>
        </is>
      </c>
      <c r="D364" t="n">
        <v>7.8795</v>
      </c>
      <c r="E364" t="n">
        <v>12.69</v>
      </c>
      <c r="F364" t="n">
        <v>9.609999999999999</v>
      </c>
      <c r="G364" t="n">
        <v>17.48</v>
      </c>
      <c r="H364" t="n">
        <v>0.26</v>
      </c>
      <c r="I364" t="n">
        <v>33</v>
      </c>
      <c r="J364" t="n">
        <v>134.55</v>
      </c>
      <c r="K364" t="n">
        <v>46.47</v>
      </c>
      <c r="L364" t="n">
        <v>2</v>
      </c>
      <c r="M364" t="n">
        <v>31</v>
      </c>
      <c r="N364" t="n">
        <v>21.09</v>
      </c>
      <c r="O364" t="n">
        <v>16828.84</v>
      </c>
      <c r="P364" t="n">
        <v>87.65000000000001</v>
      </c>
      <c r="Q364" t="n">
        <v>1326.05</v>
      </c>
      <c r="R364" t="n">
        <v>59.64</v>
      </c>
      <c r="S364" t="n">
        <v>30.42</v>
      </c>
      <c r="T364" t="n">
        <v>14661.8</v>
      </c>
      <c r="U364" t="n">
        <v>0.51</v>
      </c>
      <c r="V364" t="n">
        <v>0.9</v>
      </c>
      <c r="W364" t="n">
        <v>0.13</v>
      </c>
      <c r="X364" t="n">
        <v>0.89</v>
      </c>
      <c r="Y364" t="n">
        <v>1</v>
      </c>
      <c r="Z364" t="n">
        <v>10</v>
      </c>
    </row>
    <row r="365">
      <c r="A365" t="n">
        <v>5</v>
      </c>
      <c r="B365" t="n">
        <v>65</v>
      </c>
      <c r="C365" t="inlineStr">
        <is>
          <t xml:space="preserve">CONCLUIDO	</t>
        </is>
      </c>
      <c r="D365" t="n">
        <v>8.1675</v>
      </c>
      <c r="E365" t="n">
        <v>12.24</v>
      </c>
      <c r="F365" t="n">
        <v>9.33</v>
      </c>
      <c r="G365" t="n">
        <v>20.73</v>
      </c>
      <c r="H365" t="n">
        <v>0.29</v>
      </c>
      <c r="I365" t="n">
        <v>27</v>
      </c>
      <c r="J365" t="n">
        <v>134.89</v>
      </c>
      <c r="K365" t="n">
        <v>46.47</v>
      </c>
      <c r="L365" t="n">
        <v>2.25</v>
      </c>
      <c r="M365" t="n">
        <v>25</v>
      </c>
      <c r="N365" t="n">
        <v>21.17</v>
      </c>
      <c r="O365" t="n">
        <v>16870.25</v>
      </c>
      <c r="P365" t="n">
        <v>81.26000000000001</v>
      </c>
      <c r="Q365" t="n">
        <v>1325.85</v>
      </c>
      <c r="R365" t="n">
        <v>50.22</v>
      </c>
      <c r="S365" t="n">
        <v>30.42</v>
      </c>
      <c r="T365" t="n">
        <v>9979.34</v>
      </c>
      <c r="U365" t="n">
        <v>0.61</v>
      </c>
      <c r="V365" t="n">
        <v>0.93</v>
      </c>
      <c r="W365" t="n">
        <v>0.12</v>
      </c>
      <c r="X365" t="n">
        <v>0.61</v>
      </c>
      <c r="Y365" t="n">
        <v>1</v>
      </c>
      <c r="Z365" t="n">
        <v>10</v>
      </c>
    </row>
    <row r="366">
      <c r="A366" t="n">
        <v>6</v>
      </c>
      <c r="B366" t="n">
        <v>65</v>
      </c>
      <c r="C366" t="inlineStr">
        <is>
          <t xml:space="preserve">CONCLUIDO	</t>
        </is>
      </c>
      <c r="D366" t="n">
        <v>8.168799999999999</v>
      </c>
      <c r="E366" t="n">
        <v>12.24</v>
      </c>
      <c r="F366" t="n">
        <v>9.41</v>
      </c>
      <c r="G366" t="n">
        <v>23.52</v>
      </c>
      <c r="H366" t="n">
        <v>0.33</v>
      </c>
      <c r="I366" t="n">
        <v>24</v>
      </c>
      <c r="J366" t="n">
        <v>135.22</v>
      </c>
      <c r="K366" t="n">
        <v>46.47</v>
      </c>
      <c r="L366" t="n">
        <v>2.5</v>
      </c>
      <c r="M366" t="n">
        <v>20</v>
      </c>
      <c r="N366" t="n">
        <v>21.26</v>
      </c>
      <c r="O366" t="n">
        <v>16911.68</v>
      </c>
      <c r="P366" t="n">
        <v>79.45</v>
      </c>
      <c r="Q366" t="n">
        <v>1325.83</v>
      </c>
      <c r="R366" t="n">
        <v>53.13</v>
      </c>
      <c r="S366" t="n">
        <v>30.42</v>
      </c>
      <c r="T366" t="n">
        <v>11450.31</v>
      </c>
      <c r="U366" t="n">
        <v>0.57</v>
      </c>
      <c r="V366" t="n">
        <v>0.92</v>
      </c>
      <c r="W366" t="n">
        <v>0.12</v>
      </c>
      <c r="X366" t="n">
        <v>0.6899999999999999</v>
      </c>
      <c r="Y366" t="n">
        <v>1</v>
      </c>
      <c r="Z366" t="n">
        <v>10</v>
      </c>
    </row>
    <row r="367">
      <c r="A367" t="n">
        <v>7</v>
      </c>
      <c r="B367" t="n">
        <v>65</v>
      </c>
      <c r="C367" t="inlineStr">
        <is>
          <t xml:space="preserve">CONCLUIDO	</t>
        </is>
      </c>
      <c r="D367" t="n">
        <v>8.251200000000001</v>
      </c>
      <c r="E367" t="n">
        <v>12.12</v>
      </c>
      <c r="F367" t="n">
        <v>9.34</v>
      </c>
      <c r="G367" t="n">
        <v>25.47</v>
      </c>
      <c r="H367" t="n">
        <v>0.36</v>
      </c>
      <c r="I367" t="n">
        <v>22</v>
      </c>
      <c r="J367" t="n">
        <v>135.56</v>
      </c>
      <c r="K367" t="n">
        <v>46.47</v>
      </c>
      <c r="L367" t="n">
        <v>2.75</v>
      </c>
      <c r="M367" t="n">
        <v>5</v>
      </c>
      <c r="N367" t="n">
        <v>21.34</v>
      </c>
      <c r="O367" t="n">
        <v>16953.14</v>
      </c>
      <c r="P367" t="n">
        <v>76.84999999999999</v>
      </c>
      <c r="Q367" t="n">
        <v>1325.83</v>
      </c>
      <c r="R367" t="n">
        <v>50.15</v>
      </c>
      <c r="S367" t="n">
        <v>30.42</v>
      </c>
      <c r="T367" t="n">
        <v>9967.530000000001</v>
      </c>
      <c r="U367" t="n">
        <v>0.61</v>
      </c>
      <c r="V367" t="n">
        <v>0.93</v>
      </c>
      <c r="W367" t="n">
        <v>0.14</v>
      </c>
      <c r="X367" t="n">
        <v>0.62</v>
      </c>
      <c r="Y367" t="n">
        <v>1</v>
      </c>
      <c r="Z367" t="n">
        <v>10</v>
      </c>
    </row>
    <row r="368">
      <c r="A368" t="n">
        <v>8</v>
      </c>
      <c r="B368" t="n">
        <v>65</v>
      </c>
      <c r="C368" t="inlineStr">
        <is>
          <t xml:space="preserve">CONCLUIDO	</t>
        </is>
      </c>
      <c r="D368" t="n">
        <v>8.2453</v>
      </c>
      <c r="E368" t="n">
        <v>12.13</v>
      </c>
      <c r="F368" t="n">
        <v>9.35</v>
      </c>
      <c r="G368" t="n">
        <v>25.5</v>
      </c>
      <c r="H368" t="n">
        <v>0.39</v>
      </c>
      <c r="I368" t="n">
        <v>22</v>
      </c>
      <c r="J368" t="n">
        <v>135.9</v>
      </c>
      <c r="K368" t="n">
        <v>46.47</v>
      </c>
      <c r="L368" t="n">
        <v>3</v>
      </c>
      <c r="M368" t="n">
        <v>0</v>
      </c>
      <c r="N368" t="n">
        <v>21.43</v>
      </c>
      <c r="O368" t="n">
        <v>16994.64</v>
      </c>
      <c r="P368" t="n">
        <v>77.03</v>
      </c>
      <c r="Q368" t="n">
        <v>1325.93</v>
      </c>
      <c r="R368" t="n">
        <v>50.2</v>
      </c>
      <c r="S368" t="n">
        <v>30.42</v>
      </c>
      <c r="T368" t="n">
        <v>9996.969999999999</v>
      </c>
      <c r="U368" t="n">
        <v>0.61</v>
      </c>
      <c r="V368" t="n">
        <v>0.92</v>
      </c>
      <c r="W368" t="n">
        <v>0.14</v>
      </c>
      <c r="X368" t="n">
        <v>0.63</v>
      </c>
      <c r="Y368" t="n">
        <v>1</v>
      </c>
      <c r="Z368" t="n">
        <v>10</v>
      </c>
    </row>
    <row r="369">
      <c r="A369" t="n">
        <v>0</v>
      </c>
      <c r="B369" t="n">
        <v>130</v>
      </c>
      <c r="C369" t="inlineStr">
        <is>
          <t xml:space="preserve">CONCLUIDO	</t>
        </is>
      </c>
      <c r="D369" t="n">
        <v>4.1391</v>
      </c>
      <c r="E369" t="n">
        <v>24.16</v>
      </c>
      <c r="F369" t="n">
        <v>13.53</v>
      </c>
      <c r="G369" t="n">
        <v>5.07</v>
      </c>
      <c r="H369" t="n">
        <v>0.07000000000000001</v>
      </c>
      <c r="I369" t="n">
        <v>160</v>
      </c>
      <c r="J369" t="n">
        <v>252.85</v>
      </c>
      <c r="K369" t="n">
        <v>59.19</v>
      </c>
      <c r="L369" t="n">
        <v>1</v>
      </c>
      <c r="M369" t="n">
        <v>158</v>
      </c>
      <c r="N369" t="n">
        <v>62.65</v>
      </c>
      <c r="O369" t="n">
        <v>31418.63</v>
      </c>
      <c r="P369" t="n">
        <v>218.9</v>
      </c>
      <c r="Q369" t="n">
        <v>1326.64</v>
      </c>
      <c r="R369" t="n">
        <v>188.26</v>
      </c>
      <c r="S369" t="n">
        <v>30.42</v>
      </c>
      <c r="T369" t="n">
        <v>78336.13</v>
      </c>
      <c r="U369" t="n">
        <v>0.16</v>
      </c>
      <c r="V369" t="n">
        <v>0.64</v>
      </c>
      <c r="W369" t="n">
        <v>0.34</v>
      </c>
      <c r="X369" t="n">
        <v>4.81</v>
      </c>
      <c r="Y369" t="n">
        <v>1</v>
      </c>
      <c r="Z369" t="n">
        <v>10</v>
      </c>
    </row>
    <row r="370">
      <c r="A370" t="n">
        <v>1</v>
      </c>
      <c r="B370" t="n">
        <v>130</v>
      </c>
      <c r="C370" t="inlineStr">
        <is>
          <t xml:space="preserve">CONCLUIDO	</t>
        </is>
      </c>
      <c r="D370" t="n">
        <v>4.9054</v>
      </c>
      <c r="E370" t="n">
        <v>20.39</v>
      </c>
      <c r="F370" t="n">
        <v>12.06</v>
      </c>
      <c r="G370" t="n">
        <v>6.4</v>
      </c>
      <c r="H370" t="n">
        <v>0.09</v>
      </c>
      <c r="I370" t="n">
        <v>113</v>
      </c>
      <c r="J370" t="n">
        <v>253.3</v>
      </c>
      <c r="K370" t="n">
        <v>59.19</v>
      </c>
      <c r="L370" t="n">
        <v>1.25</v>
      </c>
      <c r="M370" t="n">
        <v>111</v>
      </c>
      <c r="N370" t="n">
        <v>62.86</v>
      </c>
      <c r="O370" t="n">
        <v>31474.5</v>
      </c>
      <c r="P370" t="n">
        <v>193.55</v>
      </c>
      <c r="Q370" t="n">
        <v>1326.08</v>
      </c>
      <c r="R370" t="n">
        <v>139.59</v>
      </c>
      <c r="S370" t="n">
        <v>30.42</v>
      </c>
      <c r="T370" t="n">
        <v>54235.44</v>
      </c>
      <c r="U370" t="n">
        <v>0.22</v>
      </c>
      <c r="V370" t="n">
        <v>0.72</v>
      </c>
      <c r="W370" t="n">
        <v>0.26</v>
      </c>
      <c r="X370" t="n">
        <v>3.33</v>
      </c>
      <c r="Y370" t="n">
        <v>1</v>
      </c>
      <c r="Z370" t="n">
        <v>10</v>
      </c>
    </row>
    <row r="371">
      <c r="A371" t="n">
        <v>2</v>
      </c>
      <c r="B371" t="n">
        <v>130</v>
      </c>
      <c r="C371" t="inlineStr">
        <is>
          <t xml:space="preserve">CONCLUIDO	</t>
        </is>
      </c>
      <c r="D371" t="n">
        <v>5.4395</v>
      </c>
      <c r="E371" t="n">
        <v>18.38</v>
      </c>
      <c r="F371" t="n">
        <v>11.28</v>
      </c>
      <c r="G371" t="n">
        <v>7.69</v>
      </c>
      <c r="H371" t="n">
        <v>0.11</v>
      </c>
      <c r="I371" t="n">
        <v>88</v>
      </c>
      <c r="J371" t="n">
        <v>253.75</v>
      </c>
      <c r="K371" t="n">
        <v>59.19</v>
      </c>
      <c r="L371" t="n">
        <v>1.5</v>
      </c>
      <c r="M371" t="n">
        <v>86</v>
      </c>
      <c r="N371" t="n">
        <v>63.06</v>
      </c>
      <c r="O371" t="n">
        <v>31530.44</v>
      </c>
      <c r="P371" t="n">
        <v>179.7</v>
      </c>
      <c r="Q371" t="n">
        <v>1325.96</v>
      </c>
      <c r="R371" t="n">
        <v>114.08</v>
      </c>
      <c r="S371" t="n">
        <v>30.42</v>
      </c>
      <c r="T371" t="n">
        <v>41603.87</v>
      </c>
      <c r="U371" t="n">
        <v>0.27</v>
      </c>
      <c r="V371" t="n">
        <v>0.77</v>
      </c>
      <c r="W371" t="n">
        <v>0.22</v>
      </c>
      <c r="X371" t="n">
        <v>2.56</v>
      </c>
      <c r="Y371" t="n">
        <v>1</v>
      </c>
      <c r="Z371" t="n">
        <v>10</v>
      </c>
    </row>
    <row r="372">
      <c r="A372" t="n">
        <v>3</v>
      </c>
      <c r="B372" t="n">
        <v>130</v>
      </c>
      <c r="C372" t="inlineStr">
        <is>
          <t xml:space="preserve">CONCLUIDO	</t>
        </is>
      </c>
      <c r="D372" t="n">
        <v>5.8725</v>
      </c>
      <c r="E372" t="n">
        <v>17.03</v>
      </c>
      <c r="F372" t="n">
        <v>10.75</v>
      </c>
      <c r="G372" t="n">
        <v>9.09</v>
      </c>
      <c r="H372" t="n">
        <v>0.12</v>
      </c>
      <c r="I372" t="n">
        <v>71</v>
      </c>
      <c r="J372" t="n">
        <v>254.21</v>
      </c>
      <c r="K372" t="n">
        <v>59.19</v>
      </c>
      <c r="L372" t="n">
        <v>1.75</v>
      </c>
      <c r="M372" t="n">
        <v>69</v>
      </c>
      <c r="N372" t="n">
        <v>63.26</v>
      </c>
      <c r="O372" t="n">
        <v>31586.46</v>
      </c>
      <c r="P372" t="n">
        <v>169.95</v>
      </c>
      <c r="Q372" t="n">
        <v>1325.88</v>
      </c>
      <c r="R372" t="n">
        <v>97.19</v>
      </c>
      <c r="S372" t="n">
        <v>30.42</v>
      </c>
      <c r="T372" t="n">
        <v>33243.72</v>
      </c>
      <c r="U372" t="n">
        <v>0.31</v>
      </c>
      <c r="V372" t="n">
        <v>0.8</v>
      </c>
      <c r="W372" t="n">
        <v>0.19</v>
      </c>
      <c r="X372" t="n">
        <v>2.03</v>
      </c>
      <c r="Y372" t="n">
        <v>1</v>
      </c>
      <c r="Z372" t="n">
        <v>10</v>
      </c>
    </row>
    <row r="373">
      <c r="A373" t="n">
        <v>4</v>
      </c>
      <c r="B373" t="n">
        <v>130</v>
      </c>
      <c r="C373" t="inlineStr">
        <is>
          <t xml:space="preserve">CONCLUIDO	</t>
        </is>
      </c>
      <c r="D373" t="n">
        <v>6.1845</v>
      </c>
      <c r="E373" t="n">
        <v>16.17</v>
      </c>
      <c r="F373" t="n">
        <v>10.43</v>
      </c>
      <c r="G373" t="n">
        <v>10.43</v>
      </c>
      <c r="H373" t="n">
        <v>0.14</v>
      </c>
      <c r="I373" t="n">
        <v>60</v>
      </c>
      <c r="J373" t="n">
        <v>254.66</v>
      </c>
      <c r="K373" t="n">
        <v>59.19</v>
      </c>
      <c r="L373" t="n">
        <v>2</v>
      </c>
      <c r="M373" t="n">
        <v>58</v>
      </c>
      <c r="N373" t="n">
        <v>63.47</v>
      </c>
      <c r="O373" t="n">
        <v>31642.55</v>
      </c>
      <c r="P373" t="n">
        <v>163.71</v>
      </c>
      <c r="Q373" t="n">
        <v>1326.05</v>
      </c>
      <c r="R373" t="n">
        <v>86.3</v>
      </c>
      <c r="S373" t="n">
        <v>30.42</v>
      </c>
      <c r="T373" t="n">
        <v>27856.11</v>
      </c>
      <c r="U373" t="n">
        <v>0.35</v>
      </c>
      <c r="V373" t="n">
        <v>0.83</v>
      </c>
      <c r="W373" t="n">
        <v>0.18</v>
      </c>
      <c r="X373" t="n">
        <v>1.71</v>
      </c>
      <c r="Y373" t="n">
        <v>1</v>
      </c>
      <c r="Z373" t="n">
        <v>10</v>
      </c>
    </row>
    <row r="374">
      <c r="A374" t="n">
        <v>5</v>
      </c>
      <c r="B374" t="n">
        <v>130</v>
      </c>
      <c r="C374" t="inlineStr">
        <is>
          <t xml:space="preserve">CONCLUIDO	</t>
        </is>
      </c>
      <c r="D374" t="n">
        <v>6.4438</v>
      </c>
      <c r="E374" t="n">
        <v>15.52</v>
      </c>
      <c r="F374" t="n">
        <v>10.17</v>
      </c>
      <c r="G374" t="n">
        <v>11.74</v>
      </c>
      <c r="H374" t="n">
        <v>0.16</v>
      </c>
      <c r="I374" t="n">
        <v>52</v>
      </c>
      <c r="J374" t="n">
        <v>255.12</v>
      </c>
      <c r="K374" t="n">
        <v>59.19</v>
      </c>
      <c r="L374" t="n">
        <v>2.25</v>
      </c>
      <c r="M374" t="n">
        <v>50</v>
      </c>
      <c r="N374" t="n">
        <v>63.67</v>
      </c>
      <c r="O374" t="n">
        <v>31698.72</v>
      </c>
      <c r="P374" t="n">
        <v>158.4</v>
      </c>
      <c r="Q374" t="n">
        <v>1325.98</v>
      </c>
      <c r="R374" t="n">
        <v>77.89</v>
      </c>
      <c r="S374" t="n">
        <v>30.42</v>
      </c>
      <c r="T374" t="n">
        <v>23689.65</v>
      </c>
      <c r="U374" t="n">
        <v>0.39</v>
      </c>
      <c r="V374" t="n">
        <v>0.85</v>
      </c>
      <c r="W374" t="n">
        <v>0.16</v>
      </c>
      <c r="X374" t="n">
        <v>1.45</v>
      </c>
      <c r="Y374" t="n">
        <v>1</v>
      </c>
      <c r="Z374" t="n">
        <v>10</v>
      </c>
    </row>
    <row r="375">
      <c r="A375" t="n">
        <v>6</v>
      </c>
      <c r="B375" t="n">
        <v>130</v>
      </c>
      <c r="C375" t="inlineStr">
        <is>
          <t xml:space="preserve">CONCLUIDO	</t>
        </is>
      </c>
      <c r="D375" t="n">
        <v>6.6401</v>
      </c>
      <c r="E375" t="n">
        <v>15.06</v>
      </c>
      <c r="F375" t="n">
        <v>10.01</v>
      </c>
      <c r="G375" t="n">
        <v>13.05</v>
      </c>
      <c r="H375" t="n">
        <v>0.17</v>
      </c>
      <c r="I375" t="n">
        <v>46</v>
      </c>
      <c r="J375" t="n">
        <v>255.57</v>
      </c>
      <c r="K375" t="n">
        <v>59.19</v>
      </c>
      <c r="L375" t="n">
        <v>2.5</v>
      </c>
      <c r="M375" t="n">
        <v>44</v>
      </c>
      <c r="N375" t="n">
        <v>63.88</v>
      </c>
      <c r="O375" t="n">
        <v>31754.97</v>
      </c>
      <c r="P375" t="n">
        <v>154.66</v>
      </c>
      <c r="Q375" t="n">
        <v>1325.95</v>
      </c>
      <c r="R375" t="n">
        <v>72.59</v>
      </c>
      <c r="S375" t="n">
        <v>30.42</v>
      </c>
      <c r="T375" t="n">
        <v>21067.88</v>
      </c>
      <c r="U375" t="n">
        <v>0.42</v>
      </c>
      <c r="V375" t="n">
        <v>0.86</v>
      </c>
      <c r="W375" t="n">
        <v>0.15</v>
      </c>
      <c r="X375" t="n">
        <v>1.28</v>
      </c>
      <c r="Y375" t="n">
        <v>1</v>
      </c>
      <c r="Z375" t="n">
        <v>10</v>
      </c>
    </row>
    <row r="376">
      <c r="A376" t="n">
        <v>7</v>
      </c>
      <c r="B376" t="n">
        <v>130</v>
      </c>
      <c r="C376" t="inlineStr">
        <is>
          <t xml:space="preserve">CONCLUIDO	</t>
        </is>
      </c>
      <c r="D376" t="n">
        <v>6.8191</v>
      </c>
      <c r="E376" t="n">
        <v>14.66</v>
      </c>
      <c r="F376" t="n">
        <v>9.859999999999999</v>
      </c>
      <c r="G376" t="n">
        <v>14.42</v>
      </c>
      <c r="H376" t="n">
        <v>0.19</v>
      </c>
      <c r="I376" t="n">
        <v>41</v>
      </c>
      <c r="J376" t="n">
        <v>256.03</v>
      </c>
      <c r="K376" t="n">
        <v>59.19</v>
      </c>
      <c r="L376" t="n">
        <v>2.75</v>
      </c>
      <c r="M376" t="n">
        <v>39</v>
      </c>
      <c r="N376" t="n">
        <v>64.09</v>
      </c>
      <c r="O376" t="n">
        <v>31811.29</v>
      </c>
      <c r="P376" t="n">
        <v>151.14</v>
      </c>
      <c r="Q376" t="n">
        <v>1326.16</v>
      </c>
      <c r="R376" t="n">
        <v>67.48999999999999</v>
      </c>
      <c r="S376" t="n">
        <v>30.42</v>
      </c>
      <c r="T376" t="n">
        <v>18545.96</v>
      </c>
      <c r="U376" t="n">
        <v>0.45</v>
      </c>
      <c r="V376" t="n">
        <v>0.88</v>
      </c>
      <c r="W376" t="n">
        <v>0.15</v>
      </c>
      <c r="X376" t="n">
        <v>1.13</v>
      </c>
      <c r="Y376" t="n">
        <v>1</v>
      </c>
      <c r="Z376" t="n">
        <v>10</v>
      </c>
    </row>
    <row r="377">
      <c r="A377" t="n">
        <v>8</v>
      </c>
      <c r="B377" t="n">
        <v>130</v>
      </c>
      <c r="C377" t="inlineStr">
        <is>
          <t xml:space="preserve">CONCLUIDO	</t>
        </is>
      </c>
      <c r="D377" t="n">
        <v>6.9661</v>
      </c>
      <c r="E377" t="n">
        <v>14.36</v>
      </c>
      <c r="F377" t="n">
        <v>9.74</v>
      </c>
      <c r="G377" t="n">
        <v>15.8</v>
      </c>
      <c r="H377" t="n">
        <v>0.21</v>
      </c>
      <c r="I377" t="n">
        <v>37</v>
      </c>
      <c r="J377" t="n">
        <v>256.49</v>
      </c>
      <c r="K377" t="n">
        <v>59.19</v>
      </c>
      <c r="L377" t="n">
        <v>3</v>
      </c>
      <c r="M377" t="n">
        <v>35</v>
      </c>
      <c r="N377" t="n">
        <v>64.29000000000001</v>
      </c>
      <c r="O377" t="n">
        <v>31867.69</v>
      </c>
      <c r="P377" t="n">
        <v>148.33</v>
      </c>
      <c r="Q377" t="n">
        <v>1325.99</v>
      </c>
      <c r="R377" t="n">
        <v>63.85</v>
      </c>
      <c r="S377" t="n">
        <v>30.42</v>
      </c>
      <c r="T377" t="n">
        <v>16745.24</v>
      </c>
      <c r="U377" t="n">
        <v>0.48</v>
      </c>
      <c r="V377" t="n">
        <v>0.89</v>
      </c>
      <c r="W377" t="n">
        <v>0.14</v>
      </c>
      <c r="X377" t="n">
        <v>1.02</v>
      </c>
      <c r="Y377" t="n">
        <v>1</v>
      </c>
      <c r="Z377" t="n">
        <v>10</v>
      </c>
    </row>
    <row r="378">
      <c r="A378" t="n">
        <v>9</v>
      </c>
      <c r="B378" t="n">
        <v>130</v>
      </c>
      <c r="C378" t="inlineStr">
        <is>
          <t xml:space="preserve">CONCLUIDO	</t>
        </is>
      </c>
      <c r="D378" t="n">
        <v>7.0792</v>
      </c>
      <c r="E378" t="n">
        <v>14.13</v>
      </c>
      <c r="F378" t="n">
        <v>9.66</v>
      </c>
      <c r="G378" t="n">
        <v>17.04</v>
      </c>
      <c r="H378" t="n">
        <v>0.23</v>
      </c>
      <c r="I378" t="n">
        <v>34</v>
      </c>
      <c r="J378" t="n">
        <v>256.95</v>
      </c>
      <c r="K378" t="n">
        <v>59.19</v>
      </c>
      <c r="L378" t="n">
        <v>3.25</v>
      </c>
      <c r="M378" t="n">
        <v>32</v>
      </c>
      <c r="N378" t="n">
        <v>64.5</v>
      </c>
      <c r="O378" t="n">
        <v>31924.29</v>
      </c>
      <c r="P378" t="n">
        <v>145.66</v>
      </c>
      <c r="Q378" t="n">
        <v>1325.96</v>
      </c>
      <c r="R378" t="n">
        <v>61.22</v>
      </c>
      <c r="S378" t="n">
        <v>30.42</v>
      </c>
      <c r="T378" t="n">
        <v>15443.27</v>
      </c>
      <c r="U378" t="n">
        <v>0.5</v>
      </c>
      <c r="V378" t="n">
        <v>0.9</v>
      </c>
      <c r="W378" t="n">
        <v>0.13</v>
      </c>
      <c r="X378" t="n">
        <v>0.9399999999999999</v>
      </c>
      <c r="Y378" t="n">
        <v>1</v>
      </c>
      <c r="Z378" t="n">
        <v>10</v>
      </c>
    </row>
    <row r="379">
      <c r="A379" t="n">
        <v>10</v>
      </c>
      <c r="B379" t="n">
        <v>130</v>
      </c>
      <c r="C379" t="inlineStr">
        <is>
          <t xml:space="preserve">CONCLUIDO	</t>
        </is>
      </c>
      <c r="D379" t="n">
        <v>7.2107</v>
      </c>
      <c r="E379" t="n">
        <v>13.87</v>
      </c>
      <c r="F379" t="n">
        <v>9.550000000000001</v>
      </c>
      <c r="G379" t="n">
        <v>18.48</v>
      </c>
      <c r="H379" t="n">
        <v>0.24</v>
      </c>
      <c r="I379" t="n">
        <v>31</v>
      </c>
      <c r="J379" t="n">
        <v>257.41</v>
      </c>
      <c r="K379" t="n">
        <v>59.19</v>
      </c>
      <c r="L379" t="n">
        <v>3.5</v>
      </c>
      <c r="M379" t="n">
        <v>29</v>
      </c>
      <c r="N379" t="n">
        <v>64.70999999999999</v>
      </c>
      <c r="O379" t="n">
        <v>31980.84</v>
      </c>
      <c r="P379" t="n">
        <v>142.7</v>
      </c>
      <c r="Q379" t="n">
        <v>1325.9</v>
      </c>
      <c r="R379" t="n">
        <v>57.48</v>
      </c>
      <c r="S379" t="n">
        <v>30.42</v>
      </c>
      <c r="T379" t="n">
        <v>13591.18</v>
      </c>
      <c r="U379" t="n">
        <v>0.53</v>
      </c>
      <c r="V379" t="n">
        <v>0.91</v>
      </c>
      <c r="W379" t="n">
        <v>0.13</v>
      </c>
      <c r="X379" t="n">
        <v>0.83</v>
      </c>
      <c r="Y379" t="n">
        <v>1</v>
      </c>
      <c r="Z379" t="n">
        <v>10</v>
      </c>
    </row>
    <row r="380">
      <c r="A380" t="n">
        <v>11</v>
      </c>
      <c r="B380" t="n">
        <v>130</v>
      </c>
      <c r="C380" t="inlineStr">
        <is>
          <t xml:space="preserve">CONCLUIDO	</t>
        </is>
      </c>
      <c r="D380" t="n">
        <v>7.3951</v>
      </c>
      <c r="E380" t="n">
        <v>13.52</v>
      </c>
      <c r="F380" t="n">
        <v>9.35</v>
      </c>
      <c r="G380" t="n">
        <v>20.03</v>
      </c>
      <c r="H380" t="n">
        <v>0.26</v>
      </c>
      <c r="I380" t="n">
        <v>28</v>
      </c>
      <c r="J380" t="n">
        <v>257.86</v>
      </c>
      <c r="K380" t="n">
        <v>59.19</v>
      </c>
      <c r="L380" t="n">
        <v>3.75</v>
      </c>
      <c r="M380" t="n">
        <v>26</v>
      </c>
      <c r="N380" t="n">
        <v>64.92</v>
      </c>
      <c r="O380" t="n">
        <v>32037.48</v>
      </c>
      <c r="P380" t="n">
        <v>138.27</v>
      </c>
      <c r="Q380" t="n">
        <v>1325.93</v>
      </c>
      <c r="R380" t="n">
        <v>50.64</v>
      </c>
      <c r="S380" t="n">
        <v>30.42</v>
      </c>
      <c r="T380" t="n">
        <v>10185.71</v>
      </c>
      <c r="U380" t="n">
        <v>0.6</v>
      </c>
      <c r="V380" t="n">
        <v>0.92</v>
      </c>
      <c r="W380" t="n">
        <v>0.12</v>
      </c>
      <c r="X380" t="n">
        <v>0.63</v>
      </c>
      <c r="Y380" t="n">
        <v>1</v>
      </c>
      <c r="Z380" t="n">
        <v>10</v>
      </c>
    </row>
    <row r="381">
      <c r="A381" t="n">
        <v>12</v>
      </c>
      <c r="B381" t="n">
        <v>130</v>
      </c>
      <c r="C381" t="inlineStr">
        <is>
          <t xml:space="preserve">CONCLUIDO	</t>
        </is>
      </c>
      <c r="D381" t="n">
        <v>7.4034</v>
      </c>
      <c r="E381" t="n">
        <v>13.51</v>
      </c>
      <c r="F381" t="n">
        <v>9.43</v>
      </c>
      <c r="G381" t="n">
        <v>21.76</v>
      </c>
      <c r="H381" t="n">
        <v>0.28</v>
      </c>
      <c r="I381" t="n">
        <v>26</v>
      </c>
      <c r="J381" t="n">
        <v>258.32</v>
      </c>
      <c r="K381" t="n">
        <v>59.19</v>
      </c>
      <c r="L381" t="n">
        <v>4</v>
      </c>
      <c r="M381" t="n">
        <v>24</v>
      </c>
      <c r="N381" t="n">
        <v>65.13</v>
      </c>
      <c r="O381" t="n">
        <v>32094.19</v>
      </c>
      <c r="P381" t="n">
        <v>138.56</v>
      </c>
      <c r="Q381" t="n">
        <v>1325.79</v>
      </c>
      <c r="R381" t="n">
        <v>54.36</v>
      </c>
      <c r="S381" t="n">
        <v>30.42</v>
      </c>
      <c r="T381" t="n">
        <v>12055</v>
      </c>
      <c r="U381" t="n">
        <v>0.5600000000000001</v>
      </c>
      <c r="V381" t="n">
        <v>0.92</v>
      </c>
      <c r="W381" t="n">
        <v>0.11</v>
      </c>
      <c r="X381" t="n">
        <v>0.71</v>
      </c>
      <c r="Y381" t="n">
        <v>1</v>
      </c>
      <c r="Z381" t="n">
        <v>10</v>
      </c>
    </row>
    <row r="382">
      <c r="A382" t="n">
        <v>13</v>
      </c>
      <c r="B382" t="n">
        <v>130</v>
      </c>
      <c r="C382" t="inlineStr">
        <is>
          <t xml:space="preserve">CONCLUIDO	</t>
        </is>
      </c>
      <c r="D382" t="n">
        <v>7.3952</v>
      </c>
      <c r="E382" t="n">
        <v>13.52</v>
      </c>
      <c r="F382" t="n">
        <v>9.49</v>
      </c>
      <c r="G382" t="n">
        <v>22.79</v>
      </c>
      <c r="H382" t="n">
        <v>0.29</v>
      </c>
      <c r="I382" t="n">
        <v>25</v>
      </c>
      <c r="J382" t="n">
        <v>258.78</v>
      </c>
      <c r="K382" t="n">
        <v>59.19</v>
      </c>
      <c r="L382" t="n">
        <v>4.25</v>
      </c>
      <c r="M382" t="n">
        <v>23</v>
      </c>
      <c r="N382" t="n">
        <v>65.34</v>
      </c>
      <c r="O382" t="n">
        <v>32150.98</v>
      </c>
      <c r="P382" t="n">
        <v>138.68</v>
      </c>
      <c r="Q382" t="n">
        <v>1325.8</v>
      </c>
      <c r="R382" t="n">
        <v>56.06</v>
      </c>
      <c r="S382" t="n">
        <v>30.42</v>
      </c>
      <c r="T382" t="n">
        <v>12911.66</v>
      </c>
      <c r="U382" t="n">
        <v>0.54</v>
      </c>
      <c r="V382" t="n">
        <v>0.91</v>
      </c>
      <c r="W382" t="n">
        <v>0.12</v>
      </c>
      <c r="X382" t="n">
        <v>0.77</v>
      </c>
      <c r="Y382" t="n">
        <v>1</v>
      </c>
      <c r="Z382" t="n">
        <v>10</v>
      </c>
    </row>
    <row r="383">
      <c r="A383" t="n">
        <v>14</v>
      </c>
      <c r="B383" t="n">
        <v>130</v>
      </c>
      <c r="C383" t="inlineStr">
        <is>
          <t xml:space="preserve">CONCLUIDO	</t>
        </is>
      </c>
      <c r="D383" t="n">
        <v>7.5157</v>
      </c>
      <c r="E383" t="n">
        <v>13.31</v>
      </c>
      <c r="F383" t="n">
        <v>9.380000000000001</v>
      </c>
      <c r="G383" t="n">
        <v>24.46</v>
      </c>
      <c r="H383" t="n">
        <v>0.31</v>
      </c>
      <c r="I383" t="n">
        <v>23</v>
      </c>
      <c r="J383" t="n">
        <v>259.25</v>
      </c>
      <c r="K383" t="n">
        <v>59.19</v>
      </c>
      <c r="L383" t="n">
        <v>4.5</v>
      </c>
      <c r="M383" t="n">
        <v>21</v>
      </c>
      <c r="N383" t="n">
        <v>65.55</v>
      </c>
      <c r="O383" t="n">
        <v>32207.85</v>
      </c>
      <c r="P383" t="n">
        <v>135.16</v>
      </c>
      <c r="Q383" t="n">
        <v>1325.85</v>
      </c>
      <c r="R383" t="n">
        <v>52.07</v>
      </c>
      <c r="S383" t="n">
        <v>30.42</v>
      </c>
      <c r="T383" t="n">
        <v>10922.69</v>
      </c>
      <c r="U383" t="n">
        <v>0.58</v>
      </c>
      <c r="V383" t="n">
        <v>0.92</v>
      </c>
      <c r="W383" t="n">
        <v>0.12</v>
      </c>
      <c r="X383" t="n">
        <v>0.66</v>
      </c>
      <c r="Y383" t="n">
        <v>1</v>
      </c>
      <c r="Z383" t="n">
        <v>10</v>
      </c>
    </row>
    <row r="384">
      <c r="A384" t="n">
        <v>15</v>
      </c>
      <c r="B384" t="n">
        <v>130</v>
      </c>
      <c r="C384" t="inlineStr">
        <is>
          <t xml:space="preserve">CONCLUIDO	</t>
        </is>
      </c>
      <c r="D384" t="n">
        <v>7.5664</v>
      </c>
      <c r="E384" t="n">
        <v>13.22</v>
      </c>
      <c r="F384" t="n">
        <v>9.34</v>
      </c>
      <c r="G384" t="n">
        <v>25.46</v>
      </c>
      <c r="H384" t="n">
        <v>0.33</v>
      </c>
      <c r="I384" t="n">
        <v>22</v>
      </c>
      <c r="J384" t="n">
        <v>259.71</v>
      </c>
      <c r="K384" t="n">
        <v>59.19</v>
      </c>
      <c r="L384" t="n">
        <v>4.75</v>
      </c>
      <c r="M384" t="n">
        <v>20</v>
      </c>
      <c r="N384" t="n">
        <v>65.76000000000001</v>
      </c>
      <c r="O384" t="n">
        <v>32264.79</v>
      </c>
      <c r="P384" t="n">
        <v>133.43</v>
      </c>
      <c r="Q384" t="n">
        <v>1325.83</v>
      </c>
      <c r="R384" t="n">
        <v>50.72</v>
      </c>
      <c r="S384" t="n">
        <v>30.42</v>
      </c>
      <c r="T384" t="n">
        <v>10256.37</v>
      </c>
      <c r="U384" t="n">
        <v>0.6</v>
      </c>
      <c r="V384" t="n">
        <v>0.93</v>
      </c>
      <c r="W384" t="n">
        <v>0.12</v>
      </c>
      <c r="X384" t="n">
        <v>0.62</v>
      </c>
      <c r="Y384" t="n">
        <v>1</v>
      </c>
      <c r="Z384" t="n">
        <v>10</v>
      </c>
    </row>
    <row r="385">
      <c r="A385" t="n">
        <v>16</v>
      </c>
      <c r="B385" t="n">
        <v>130</v>
      </c>
      <c r="C385" t="inlineStr">
        <is>
          <t xml:space="preserve">CONCLUIDO	</t>
        </is>
      </c>
      <c r="D385" t="n">
        <v>7.6606</v>
      </c>
      <c r="E385" t="n">
        <v>13.05</v>
      </c>
      <c r="F385" t="n">
        <v>9.27</v>
      </c>
      <c r="G385" t="n">
        <v>27.81</v>
      </c>
      <c r="H385" t="n">
        <v>0.34</v>
      </c>
      <c r="I385" t="n">
        <v>20</v>
      </c>
      <c r="J385" t="n">
        <v>260.17</v>
      </c>
      <c r="K385" t="n">
        <v>59.19</v>
      </c>
      <c r="L385" t="n">
        <v>5</v>
      </c>
      <c r="M385" t="n">
        <v>18</v>
      </c>
      <c r="N385" t="n">
        <v>65.98</v>
      </c>
      <c r="O385" t="n">
        <v>32321.82</v>
      </c>
      <c r="P385" t="n">
        <v>131.06</v>
      </c>
      <c r="Q385" t="n">
        <v>1325.82</v>
      </c>
      <c r="R385" t="n">
        <v>48.59</v>
      </c>
      <c r="S385" t="n">
        <v>30.42</v>
      </c>
      <c r="T385" t="n">
        <v>9198.74</v>
      </c>
      <c r="U385" t="n">
        <v>0.63</v>
      </c>
      <c r="V385" t="n">
        <v>0.93</v>
      </c>
      <c r="W385" t="n">
        <v>0.11</v>
      </c>
      <c r="X385" t="n">
        <v>0.55</v>
      </c>
      <c r="Y385" t="n">
        <v>1</v>
      </c>
      <c r="Z385" t="n">
        <v>10</v>
      </c>
    </row>
    <row r="386">
      <c r="A386" t="n">
        <v>17</v>
      </c>
      <c r="B386" t="n">
        <v>130</v>
      </c>
      <c r="C386" t="inlineStr">
        <is>
          <t xml:space="preserve">CONCLUIDO	</t>
        </is>
      </c>
      <c r="D386" t="n">
        <v>7.7122</v>
      </c>
      <c r="E386" t="n">
        <v>12.97</v>
      </c>
      <c r="F386" t="n">
        <v>9.23</v>
      </c>
      <c r="G386" t="n">
        <v>29.16</v>
      </c>
      <c r="H386" t="n">
        <v>0.36</v>
      </c>
      <c r="I386" t="n">
        <v>19</v>
      </c>
      <c r="J386" t="n">
        <v>260.63</v>
      </c>
      <c r="K386" t="n">
        <v>59.19</v>
      </c>
      <c r="L386" t="n">
        <v>5.25</v>
      </c>
      <c r="M386" t="n">
        <v>17</v>
      </c>
      <c r="N386" t="n">
        <v>66.19</v>
      </c>
      <c r="O386" t="n">
        <v>32378.93</v>
      </c>
      <c r="P386" t="n">
        <v>129.64</v>
      </c>
      <c r="Q386" t="n">
        <v>1325.93</v>
      </c>
      <c r="R386" t="n">
        <v>47.29</v>
      </c>
      <c r="S386" t="n">
        <v>30.42</v>
      </c>
      <c r="T386" t="n">
        <v>8556.110000000001</v>
      </c>
      <c r="U386" t="n">
        <v>0.64</v>
      </c>
      <c r="V386" t="n">
        <v>0.9399999999999999</v>
      </c>
      <c r="W386" t="n">
        <v>0.11</v>
      </c>
      <c r="X386" t="n">
        <v>0.51</v>
      </c>
      <c r="Y386" t="n">
        <v>1</v>
      </c>
      <c r="Z386" t="n">
        <v>10</v>
      </c>
    </row>
    <row r="387">
      <c r="A387" t="n">
        <v>18</v>
      </c>
      <c r="B387" t="n">
        <v>130</v>
      </c>
      <c r="C387" t="inlineStr">
        <is>
          <t xml:space="preserve">CONCLUIDO	</t>
        </is>
      </c>
      <c r="D387" t="n">
        <v>7.7628</v>
      </c>
      <c r="E387" t="n">
        <v>12.88</v>
      </c>
      <c r="F387" t="n">
        <v>9.199999999999999</v>
      </c>
      <c r="G387" t="n">
        <v>30.66</v>
      </c>
      <c r="H387" t="n">
        <v>0.37</v>
      </c>
      <c r="I387" t="n">
        <v>18</v>
      </c>
      <c r="J387" t="n">
        <v>261.1</v>
      </c>
      <c r="K387" t="n">
        <v>59.19</v>
      </c>
      <c r="L387" t="n">
        <v>5.5</v>
      </c>
      <c r="M387" t="n">
        <v>16</v>
      </c>
      <c r="N387" t="n">
        <v>66.40000000000001</v>
      </c>
      <c r="O387" t="n">
        <v>32436.11</v>
      </c>
      <c r="P387" t="n">
        <v>127.59</v>
      </c>
      <c r="Q387" t="n">
        <v>1325.92</v>
      </c>
      <c r="R387" t="n">
        <v>46.01</v>
      </c>
      <c r="S387" t="n">
        <v>30.42</v>
      </c>
      <c r="T387" t="n">
        <v>7920.37</v>
      </c>
      <c r="U387" t="n">
        <v>0.66</v>
      </c>
      <c r="V387" t="n">
        <v>0.9399999999999999</v>
      </c>
      <c r="W387" t="n">
        <v>0.11</v>
      </c>
      <c r="X387" t="n">
        <v>0.48</v>
      </c>
      <c r="Y387" t="n">
        <v>1</v>
      </c>
      <c r="Z387" t="n">
        <v>10</v>
      </c>
    </row>
    <row r="388">
      <c r="A388" t="n">
        <v>19</v>
      </c>
      <c r="B388" t="n">
        <v>130</v>
      </c>
      <c r="C388" t="inlineStr">
        <is>
          <t xml:space="preserve">CONCLUIDO	</t>
        </is>
      </c>
      <c r="D388" t="n">
        <v>7.8061</v>
      </c>
      <c r="E388" t="n">
        <v>12.81</v>
      </c>
      <c r="F388" t="n">
        <v>9.17</v>
      </c>
      <c r="G388" t="n">
        <v>32.38</v>
      </c>
      <c r="H388" t="n">
        <v>0.39</v>
      </c>
      <c r="I388" t="n">
        <v>17</v>
      </c>
      <c r="J388" t="n">
        <v>261.56</v>
      </c>
      <c r="K388" t="n">
        <v>59.19</v>
      </c>
      <c r="L388" t="n">
        <v>5.75</v>
      </c>
      <c r="M388" t="n">
        <v>15</v>
      </c>
      <c r="N388" t="n">
        <v>66.62</v>
      </c>
      <c r="O388" t="n">
        <v>32493.38</v>
      </c>
      <c r="P388" t="n">
        <v>126.04</v>
      </c>
      <c r="Q388" t="n">
        <v>1325.88</v>
      </c>
      <c r="R388" t="n">
        <v>45.39</v>
      </c>
      <c r="S388" t="n">
        <v>30.42</v>
      </c>
      <c r="T388" t="n">
        <v>7613.31</v>
      </c>
      <c r="U388" t="n">
        <v>0.67</v>
      </c>
      <c r="V388" t="n">
        <v>0.9399999999999999</v>
      </c>
      <c r="W388" t="n">
        <v>0.11</v>
      </c>
      <c r="X388" t="n">
        <v>0.45</v>
      </c>
      <c r="Y388" t="n">
        <v>1</v>
      </c>
      <c r="Z388" t="n">
        <v>10</v>
      </c>
    </row>
    <row r="389">
      <c r="A389" t="n">
        <v>20</v>
      </c>
      <c r="B389" t="n">
        <v>130</v>
      </c>
      <c r="C389" t="inlineStr">
        <is>
          <t xml:space="preserve">CONCLUIDO	</t>
        </is>
      </c>
      <c r="D389" t="n">
        <v>7.8589</v>
      </c>
      <c r="E389" t="n">
        <v>12.72</v>
      </c>
      <c r="F389" t="n">
        <v>9.140000000000001</v>
      </c>
      <c r="G389" t="n">
        <v>34.26</v>
      </c>
      <c r="H389" t="n">
        <v>0.41</v>
      </c>
      <c r="I389" t="n">
        <v>16</v>
      </c>
      <c r="J389" t="n">
        <v>262.03</v>
      </c>
      <c r="K389" t="n">
        <v>59.19</v>
      </c>
      <c r="L389" t="n">
        <v>6</v>
      </c>
      <c r="M389" t="n">
        <v>14</v>
      </c>
      <c r="N389" t="n">
        <v>66.83</v>
      </c>
      <c r="O389" t="n">
        <v>32550.72</v>
      </c>
      <c r="P389" t="n">
        <v>123.92</v>
      </c>
      <c r="Q389" t="n">
        <v>1325.81</v>
      </c>
      <c r="R389" t="n">
        <v>44.27</v>
      </c>
      <c r="S389" t="n">
        <v>30.42</v>
      </c>
      <c r="T389" t="n">
        <v>7061.95</v>
      </c>
      <c r="U389" t="n">
        <v>0.6899999999999999</v>
      </c>
      <c r="V389" t="n">
        <v>0.95</v>
      </c>
      <c r="W389" t="n">
        <v>0.1</v>
      </c>
      <c r="X389" t="n">
        <v>0.42</v>
      </c>
      <c r="Y389" t="n">
        <v>1</v>
      </c>
      <c r="Z389" t="n">
        <v>10</v>
      </c>
    </row>
    <row r="390">
      <c r="A390" t="n">
        <v>21</v>
      </c>
      <c r="B390" t="n">
        <v>130</v>
      </c>
      <c r="C390" t="inlineStr">
        <is>
          <t xml:space="preserve">CONCLUIDO	</t>
        </is>
      </c>
      <c r="D390" t="n">
        <v>7.9024</v>
      </c>
      <c r="E390" t="n">
        <v>12.65</v>
      </c>
      <c r="F390" t="n">
        <v>9.119999999999999</v>
      </c>
      <c r="G390" t="n">
        <v>36.46</v>
      </c>
      <c r="H390" t="n">
        <v>0.42</v>
      </c>
      <c r="I390" t="n">
        <v>15</v>
      </c>
      <c r="J390" t="n">
        <v>262.49</v>
      </c>
      <c r="K390" t="n">
        <v>59.19</v>
      </c>
      <c r="L390" t="n">
        <v>6.25</v>
      </c>
      <c r="M390" t="n">
        <v>13</v>
      </c>
      <c r="N390" t="n">
        <v>67.05</v>
      </c>
      <c r="O390" t="n">
        <v>32608.15</v>
      </c>
      <c r="P390" t="n">
        <v>121.56</v>
      </c>
      <c r="Q390" t="n">
        <v>1325.95</v>
      </c>
      <c r="R390" t="n">
        <v>43.37</v>
      </c>
      <c r="S390" t="n">
        <v>30.42</v>
      </c>
      <c r="T390" t="n">
        <v>6617.16</v>
      </c>
      <c r="U390" t="n">
        <v>0.7</v>
      </c>
      <c r="V390" t="n">
        <v>0.95</v>
      </c>
      <c r="W390" t="n">
        <v>0.11</v>
      </c>
      <c r="X390" t="n">
        <v>0.4</v>
      </c>
      <c r="Y390" t="n">
        <v>1</v>
      </c>
      <c r="Z390" t="n">
        <v>10</v>
      </c>
    </row>
    <row r="391">
      <c r="A391" t="n">
        <v>22</v>
      </c>
      <c r="B391" t="n">
        <v>130</v>
      </c>
      <c r="C391" t="inlineStr">
        <is>
          <t xml:space="preserve">CONCLUIDO	</t>
        </is>
      </c>
      <c r="D391" t="n">
        <v>7.9309</v>
      </c>
      <c r="E391" t="n">
        <v>12.61</v>
      </c>
      <c r="F391" t="n">
        <v>9.07</v>
      </c>
      <c r="G391" t="n">
        <v>36.28</v>
      </c>
      <c r="H391" t="n">
        <v>0.44</v>
      </c>
      <c r="I391" t="n">
        <v>15</v>
      </c>
      <c r="J391" t="n">
        <v>262.96</v>
      </c>
      <c r="K391" t="n">
        <v>59.19</v>
      </c>
      <c r="L391" t="n">
        <v>6.5</v>
      </c>
      <c r="M391" t="n">
        <v>13</v>
      </c>
      <c r="N391" t="n">
        <v>67.26000000000001</v>
      </c>
      <c r="O391" t="n">
        <v>32665.66</v>
      </c>
      <c r="P391" t="n">
        <v>118.92</v>
      </c>
      <c r="Q391" t="n">
        <v>1325.87</v>
      </c>
      <c r="R391" t="n">
        <v>41.73</v>
      </c>
      <c r="S391" t="n">
        <v>30.42</v>
      </c>
      <c r="T391" t="n">
        <v>5797.21</v>
      </c>
      <c r="U391" t="n">
        <v>0.73</v>
      </c>
      <c r="V391" t="n">
        <v>0.95</v>
      </c>
      <c r="W391" t="n">
        <v>0.11</v>
      </c>
      <c r="X391" t="n">
        <v>0.35</v>
      </c>
      <c r="Y391" t="n">
        <v>1</v>
      </c>
      <c r="Z391" t="n">
        <v>10</v>
      </c>
    </row>
    <row r="392">
      <c r="A392" t="n">
        <v>23</v>
      </c>
      <c r="B392" t="n">
        <v>130</v>
      </c>
      <c r="C392" t="inlineStr">
        <is>
          <t xml:space="preserve">CONCLUIDO	</t>
        </is>
      </c>
      <c r="D392" t="n">
        <v>7.9725</v>
      </c>
      <c r="E392" t="n">
        <v>12.54</v>
      </c>
      <c r="F392" t="n">
        <v>9.050000000000001</v>
      </c>
      <c r="G392" t="n">
        <v>38.8</v>
      </c>
      <c r="H392" t="n">
        <v>0.46</v>
      </c>
      <c r="I392" t="n">
        <v>14</v>
      </c>
      <c r="J392" t="n">
        <v>263.42</v>
      </c>
      <c r="K392" t="n">
        <v>59.19</v>
      </c>
      <c r="L392" t="n">
        <v>6.75</v>
      </c>
      <c r="M392" t="n">
        <v>12</v>
      </c>
      <c r="N392" t="n">
        <v>67.48</v>
      </c>
      <c r="O392" t="n">
        <v>32723.25</v>
      </c>
      <c r="P392" t="n">
        <v>118.05</v>
      </c>
      <c r="Q392" t="n">
        <v>1325.87</v>
      </c>
      <c r="R392" t="n">
        <v>41.64</v>
      </c>
      <c r="S392" t="n">
        <v>30.42</v>
      </c>
      <c r="T392" t="n">
        <v>5756.2</v>
      </c>
      <c r="U392" t="n">
        <v>0.73</v>
      </c>
      <c r="V392" t="n">
        <v>0.95</v>
      </c>
      <c r="W392" t="n">
        <v>0.1</v>
      </c>
      <c r="X392" t="n">
        <v>0.33</v>
      </c>
      <c r="Y392" t="n">
        <v>1</v>
      </c>
      <c r="Z392" t="n">
        <v>10</v>
      </c>
    </row>
    <row r="393">
      <c r="A393" t="n">
        <v>24</v>
      </c>
      <c r="B393" t="n">
        <v>130</v>
      </c>
      <c r="C393" t="inlineStr">
        <is>
          <t xml:space="preserve">CONCLUIDO	</t>
        </is>
      </c>
      <c r="D393" t="n">
        <v>7.9968</v>
      </c>
      <c r="E393" t="n">
        <v>12.5</v>
      </c>
      <c r="F393" t="n">
        <v>9.06</v>
      </c>
      <c r="G393" t="n">
        <v>41.84</v>
      </c>
      <c r="H393" t="n">
        <v>0.47</v>
      </c>
      <c r="I393" t="n">
        <v>13</v>
      </c>
      <c r="J393" t="n">
        <v>263.89</v>
      </c>
      <c r="K393" t="n">
        <v>59.19</v>
      </c>
      <c r="L393" t="n">
        <v>7</v>
      </c>
      <c r="M393" t="n">
        <v>11</v>
      </c>
      <c r="N393" t="n">
        <v>67.7</v>
      </c>
      <c r="O393" t="n">
        <v>32780.92</v>
      </c>
      <c r="P393" t="n">
        <v>116.4</v>
      </c>
      <c r="Q393" t="n">
        <v>1325.94</v>
      </c>
      <c r="R393" t="n">
        <v>41.79</v>
      </c>
      <c r="S393" t="n">
        <v>30.42</v>
      </c>
      <c r="T393" t="n">
        <v>5834.15</v>
      </c>
      <c r="U393" t="n">
        <v>0.73</v>
      </c>
      <c r="V393" t="n">
        <v>0.95</v>
      </c>
      <c r="W393" t="n">
        <v>0.1</v>
      </c>
      <c r="X393" t="n">
        <v>0.34</v>
      </c>
      <c r="Y393" t="n">
        <v>1</v>
      </c>
      <c r="Z393" t="n">
        <v>10</v>
      </c>
    </row>
    <row r="394">
      <c r="A394" t="n">
        <v>25</v>
      </c>
      <c r="B394" t="n">
        <v>130</v>
      </c>
      <c r="C394" t="inlineStr">
        <is>
          <t xml:space="preserve">CONCLUIDO	</t>
        </is>
      </c>
      <c r="D394" t="n">
        <v>7.994</v>
      </c>
      <c r="E394" t="n">
        <v>12.51</v>
      </c>
      <c r="F394" t="n">
        <v>9.07</v>
      </c>
      <c r="G394" t="n">
        <v>41.86</v>
      </c>
      <c r="H394" t="n">
        <v>0.49</v>
      </c>
      <c r="I394" t="n">
        <v>13</v>
      </c>
      <c r="J394" t="n">
        <v>264.36</v>
      </c>
      <c r="K394" t="n">
        <v>59.19</v>
      </c>
      <c r="L394" t="n">
        <v>7.25</v>
      </c>
      <c r="M394" t="n">
        <v>11</v>
      </c>
      <c r="N394" t="n">
        <v>67.92</v>
      </c>
      <c r="O394" t="n">
        <v>32838.68</v>
      </c>
      <c r="P394" t="n">
        <v>115.81</v>
      </c>
      <c r="Q394" t="n">
        <v>1325.79</v>
      </c>
      <c r="R394" t="n">
        <v>42.02</v>
      </c>
      <c r="S394" t="n">
        <v>30.42</v>
      </c>
      <c r="T394" t="n">
        <v>5947.51</v>
      </c>
      <c r="U394" t="n">
        <v>0.72</v>
      </c>
      <c r="V394" t="n">
        <v>0.95</v>
      </c>
      <c r="W394" t="n">
        <v>0.1</v>
      </c>
      <c r="X394" t="n">
        <v>0.35</v>
      </c>
      <c r="Y394" t="n">
        <v>1</v>
      </c>
      <c r="Z394" t="n">
        <v>10</v>
      </c>
    </row>
    <row r="395">
      <c r="A395" t="n">
        <v>26</v>
      </c>
      <c r="B395" t="n">
        <v>130</v>
      </c>
      <c r="C395" t="inlineStr">
        <is>
          <t xml:space="preserve">CONCLUIDO	</t>
        </is>
      </c>
      <c r="D395" t="n">
        <v>8.0479</v>
      </c>
      <c r="E395" t="n">
        <v>12.43</v>
      </c>
      <c r="F395" t="n">
        <v>9.029999999999999</v>
      </c>
      <c r="G395" t="n">
        <v>45.17</v>
      </c>
      <c r="H395" t="n">
        <v>0.5</v>
      </c>
      <c r="I395" t="n">
        <v>12</v>
      </c>
      <c r="J395" t="n">
        <v>264.83</v>
      </c>
      <c r="K395" t="n">
        <v>59.19</v>
      </c>
      <c r="L395" t="n">
        <v>7.5</v>
      </c>
      <c r="M395" t="n">
        <v>9</v>
      </c>
      <c r="N395" t="n">
        <v>68.14</v>
      </c>
      <c r="O395" t="n">
        <v>32896.51</v>
      </c>
      <c r="P395" t="n">
        <v>112.7</v>
      </c>
      <c r="Q395" t="n">
        <v>1325.84</v>
      </c>
      <c r="R395" t="n">
        <v>40.85</v>
      </c>
      <c r="S395" t="n">
        <v>30.42</v>
      </c>
      <c r="T395" t="n">
        <v>5370.55</v>
      </c>
      <c r="U395" t="n">
        <v>0.74</v>
      </c>
      <c r="V395" t="n">
        <v>0.96</v>
      </c>
      <c r="W395" t="n">
        <v>0.1</v>
      </c>
      <c r="X395" t="n">
        <v>0.31</v>
      </c>
      <c r="Y395" t="n">
        <v>1</v>
      </c>
      <c r="Z395" t="n">
        <v>10</v>
      </c>
    </row>
    <row r="396">
      <c r="A396" t="n">
        <v>27</v>
      </c>
      <c r="B396" t="n">
        <v>130</v>
      </c>
      <c r="C396" t="inlineStr">
        <is>
          <t xml:space="preserve">CONCLUIDO	</t>
        </is>
      </c>
      <c r="D396" t="n">
        <v>8.043100000000001</v>
      </c>
      <c r="E396" t="n">
        <v>12.43</v>
      </c>
      <c r="F396" t="n">
        <v>9.039999999999999</v>
      </c>
      <c r="G396" t="n">
        <v>45.21</v>
      </c>
      <c r="H396" t="n">
        <v>0.52</v>
      </c>
      <c r="I396" t="n">
        <v>12</v>
      </c>
      <c r="J396" t="n">
        <v>265.3</v>
      </c>
      <c r="K396" t="n">
        <v>59.19</v>
      </c>
      <c r="L396" t="n">
        <v>7.75</v>
      </c>
      <c r="M396" t="n">
        <v>5</v>
      </c>
      <c r="N396" t="n">
        <v>68.36</v>
      </c>
      <c r="O396" t="n">
        <v>32954.43</v>
      </c>
      <c r="P396" t="n">
        <v>112.41</v>
      </c>
      <c r="Q396" t="n">
        <v>1325.85</v>
      </c>
      <c r="R396" t="n">
        <v>40.89</v>
      </c>
      <c r="S396" t="n">
        <v>30.42</v>
      </c>
      <c r="T396" t="n">
        <v>5389.03</v>
      </c>
      <c r="U396" t="n">
        <v>0.74</v>
      </c>
      <c r="V396" t="n">
        <v>0.96</v>
      </c>
      <c r="W396" t="n">
        <v>0.11</v>
      </c>
      <c r="X396" t="n">
        <v>0.32</v>
      </c>
      <c r="Y396" t="n">
        <v>1</v>
      </c>
      <c r="Z396" t="n">
        <v>10</v>
      </c>
    </row>
    <row r="397">
      <c r="A397" t="n">
        <v>28</v>
      </c>
      <c r="B397" t="n">
        <v>130</v>
      </c>
      <c r="C397" t="inlineStr">
        <is>
          <t xml:space="preserve">CONCLUIDO	</t>
        </is>
      </c>
      <c r="D397" t="n">
        <v>8.038</v>
      </c>
      <c r="E397" t="n">
        <v>12.44</v>
      </c>
      <c r="F397" t="n">
        <v>9.050000000000001</v>
      </c>
      <c r="G397" t="n">
        <v>45.25</v>
      </c>
      <c r="H397" t="n">
        <v>0.54</v>
      </c>
      <c r="I397" t="n">
        <v>12</v>
      </c>
      <c r="J397" t="n">
        <v>265.77</v>
      </c>
      <c r="K397" t="n">
        <v>59.19</v>
      </c>
      <c r="L397" t="n">
        <v>8</v>
      </c>
      <c r="M397" t="n">
        <v>1</v>
      </c>
      <c r="N397" t="n">
        <v>68.58</v>
      </c>
      <c r="O397" t="n">
        <v>33012.44</v>
      </c>
      <c r="P397" t="n">
        <v>111.98</v>
      </c>
      <c r="Q397" t="n">
        <v>1325.85</v>
      </c>
      <c r="R397" t="n">
        <v>40.97</v>
      </c>
      <c r="S397" t="n">
        <v>30.42</v>
      </c>
      <c r="T397" t="n">
        <v>5431.99</v>
      </c>
      <c r="U397" t="n">
        <v>0.74</v>
      </c>
      <c r="V397" t="n">
        <v>0.96</v>
      </c>
      <c r="W397" t="n">
        <v>0.11</v>
      </c>
      <c r="X397" t="n">
        <v>0.33</v>
      </c>
      <c r="Y397" t="n">
        <v>1</v>
      </c>
      <c r="Z397" t="n">
        <v>10</v>
      </c>
    </row>
    <row r="398">
      <c r="A398" t="n">
        <v>29</v>
      </c>
      <c r="B398" t="n">
        <v>130</v>
      </c>
      <c r="C398" t="inlineStr">
        <is>
          <t xml:space="preserve">CONCLUIDO	</t>
        </is>
      </c>
      <c r="D398" t="n">
        <v>8.037000000000001</v>
      </c>
      <c r="E398" t="n">
        <v>12.44</v>
      </c>
      <c r="F398" t="n">
        <v>9.050000000000001</v>
      </c>
      <c r="G398" t="n">
        <v>45.25</v>
      </c>
      <c r="H398" t="n">
        <v>0.55</v>
      </c>
      <c r="I398" t="n">
        <v>12</v>
      </c>
      <c r="J398" t="n">
        <v>266.24</v>
      </c>
      <c r="K398" t="n">
        <v>59.19</v>
      </c>
      <c r="L398" t="n">
        <v>8.25</v>
      </c>
      <c r="M398" t="n">
        <v>0</v>
      </c>
      <c r="N398" t="n">
        <v>68.8</v>
      </c>
      <c r="O398" t="n">
        <v>33070.52</v>
      </c>
      <c r="P398" t="n">
        <v>112.24</v>
      </c>
      <c r="Q398" t="n">
        <v>1325.89</v>
      </c>
      <c r="R398" t="n">
        <v>40.98</v>
      </c>
      <c r="S398" t="n">
        <v>30.42</v>
      </c>
      <c r="T398" t="n">
        <v>5432.62</v>
      </c>
      <c r="U398" t="n">
        <v>0.74</v>
      </c>
      <c r="V398" t="n">
        <v>0.96</v>
      </c>
      <c r="W398" t="n">
        <v>0.11</v>
      </c>
      <c r="X398" t="n">
        <v>0.33</v>
      </c>
      <c r="Y398" t="n">
        <v>1</v>
      </c>
      <c r="Z398" t="n">
        <v>10</v>
      </c>
    </row>
    <row r="399">
      <c r="A399" t="n">
        <v>0</v>
      </c>
      <c r="B399" t="n">
        <v>75</v>
      </c>
      <c r="C399" t="inlineStr">
        <is>
          <t xml:space="preserve">CONCLUIDO	</t>
        </is>
      </c>
      <c r="D399" t="n">
        <v>6.0172</v>
      </c>
      <c r="E399" t="n">
        <v>16.62</v>
      </c>
      <c r="F399" t="n">
        <v>11.47</v>
      </c>
      <c r="G399" t="n">
        <v>7.32</v>
      </c>
      <c r="H399" t="n">
        <v>0.12</v>
      </c>
      <c r="I399" t="n">
        <v>94</v>
      </c>
      <c r="J399" t="n">
        <v>150.44</v>
      </c>
      <c r="K399" t="n">
        <v>49.1</v>
      </c>
      <c r="L399" t="n">
        <v>1</v>
      </c>
      <c r="M399" t="n">
        <v>92</v>
      </c>
      <c r="N399" t="n">
        <v>25.34</v>
      </c>
      <c r="O399" t="n">
        <v>18787.76</v>
      </c>
      <c r="P399" t="n">
        <v>128.89</v>
      </c>
      <c r="Q399" t="n">
        <v>1326</v>
      </c>
      <c r="R399" t="n">
        <v>120.4</v>
      </c>
      <c r="S399" t="n">
        <v>30.42</v>
      </c>
      <c r="T399" t="n">
        <v>44735.27</v>
      </c>
      <c r="U399" t="n">
        <v>0.25</v>
      </c>
      <c r="V399" t="n">
        <v>0.75</v>
      </c>
      <c r="W399" t="n">
        <v>0.23</v>
      </c>
      <c r="X399" t="n">
        <v>2.75</v>
      </c>
      <c r="Y399" t="n">
        <v>1</v>
      </c>
      <c r="Z399" t="n">
        <v>10</v>
      </c>
    </row>
    <row r="400">
      <c r="A400" t="n">
        <v>1</v>
      </c>
      <c r="B400" t="n">
        <v>75</v>
      </c>
      <c r="C400" t="inlineStr">
        <is>
          <t xml:space="preserve">CONCLUIDO	</t>
        </is>
      </c>
      <c r="D400" t="n">
        <v>6.6301</v>
      </c>
      <c r="E400" t="n">
        <v>15.08</v>
      </c>
      <c r="F400" t="n">
        <v>10.7</v>
      </c>
      <c r="G400" t="n">
        <v>9.300000000000001</v>
      </c>
      <c r="H400" t="n">
        <v>0.15</v>
      </c>
      <c r="I400" t="n">
        <v>69</v>
      </c>
      <c r="J400" t="n">
        <v>150.78</v>
      </c>
      <c r="K400" t="n">
        <v>49.1</v>
      </c>
      <c r="L400" t="n">
        <v>1.25</v>
      </c>
      <c r="M400" t="n">
        <v>67</v>
      </c>
      <c r="N400" t="n">
        <v>25.44</v>
      </c>
      <c r="O400" t="n">
        <v>18830.65</v>
      </c>
      <c r="P400" t="n">
        <v>117.78</v>
      </c>
      <c r="Q400" t="n">
        <v>1326.18</v>
      </c>
      <c r="R400" t="n">
        <v>95.11</v>
      </c>
      <c r="S400" t="n">
        <v>30.42</v>
      </c>
      <c r="T400" t="n">
        <v>32215.85</v>
      </c>
      <c r="U400" t="n">
        <v>0.32</v>
      </c>
      <c r="V400" t="n">
        <v>0.8100000000000001</v>
      </c>
      <c r="W400" t="n">
        <v>0.19</v>
      </c>
      <c r="X400" t="n">
        <v>1.98</v>
      </c>
      <c r="Y400" t="n">
        <v>1</v>
      </c>
      <c r="Z400" t="n">
        <v>10</v>
      </c>
    </row>
    <row r="401">
      <c r="A401" t="n">
        <v>2</v>
      </c>
      <c r="B401" t="n">
        <v>75</v>
      </c>
      <c r="C401" t="inlineStr">
        <is>
          <t xml:space="preserve">CONCLUIDO	</t>
        </is>
      </c>
      <c r="D401" t="n">
        <v>7.0184</v>
      </c>
      <c r="E401" t="n">
        <v>14.25</v>
      </c>
      <c r="F401" t="n">
        <v>10.29</v>
      </c>
      <c r="G401" t="n">
        <v>11.23</v>
      </c>
      <c r="H401" t="n">
        <v>0.18</v>
      </c>
      <c r="I401" t="n">
        <v>55</v>
      </c>
      <c r="J401" t="n">
        <v>151.13</v>
      </c>
      <c r="K401" t="n">
        <v>49.1</v>
      </c>
      <c r="L401" t="n">
        <v>1.5</v>
      </c>
      <c r="M401" t="n">
        <v>53</v>
      </c>
      <c r="N401" t="n">
        <v>25.54</v>
      </c>
      <c r="O401" t="n">
        <v>18873.58</v>
      </c>
      <c r="P401" t="n">
        <v>111.1</v>
      </c>
      <c r="Q401" t="n">
        <v>1326.05</v>
      </c>
      <c r="R401" t="n">
        <v>82.09999999999999</v>
      </c>
      <c r="S401" t="n">
        <v>30.42</v>
      </c>
      <c r="T401" t="n">
        <v>25778.13</v>
      </c>
      <c r="U401" t="n">
        <v>0.37</v>
      </c>
      <c r="V401" t="n">
        <v>0.84</v>
      </c>
      <c r="W401" t="n">
        <v>0.16</v>
      </c>
      <c r="X401" t="n">
        <v>1.57</v>
      </c>
      <c r="Y401" t="n">
        <v>1</v>
      </c>
      <c r="Z401" t="n">
        <v>10</v>
      </c>
    </row>
    <row r="402">
      <c r="A402" t="n">
        <v>3</v>
      </c>
      <c r="B402" t="n">
        <v>75</v>
      </c>
      <c r="C402" t="inlineStr">
        <is>
          <t xml:space="preserve">CONCLUIDO	</t>
        </is>
      </c>
      <c r="D402" t="n">
        <v>7.3318</v>
      </c>
      <c r="E402" t="n">
        <v>13.64</v>
      </c>
      <c r="F402" t="n">
        <v>9.99</v>
      </c>
      <c r="G402" t="n">
        <v>13.32</v>
      </c>
      <c r="H402" t="n">
        <v>0.2</v>
      </c>
      <c r="I402" t="n">
        <v>45</v>
      </c>
      <c r="J402" t="n">
        <v>151.48</v>
      </c>
      <c r="K402" t="n">
        <v>49.1</v>
      </c>
      <c r="L402" t="n">
        <v>1.75</v>
      </c>
      <c r="M402" t="n">
        <v>43</v>
      </c>
      <c r="N402" t="n">
        <v>25.64</v>
      </c>
      <c r="O402" t="n">
        <v>18916.54</v>
      </c>
      <c r="P402" t="n">
        <v>105.38</v>
      </c>
      <c r="Q402" t="n">
        <v>1325.95</v>
      </c>
      <c r="R402" t="n">
        <v>71.95999999999999</v>
      </c>
      <c r="S402" t="n">
        <v>30.42</v>
      </c>
      <c r="T402" t="n">
        <v>20760.28</v>
      </c>
      <c r="U402" t="n">
        <v>0.42</v>
      </c>
      <c r="V402" t="n">
        <v>0.87</v>
      </c>
      <c r="W402" t="n">
        <v>0.15</v>
      </c>
      <c r="X402" t="n">
        <v>1.27</v>
      </c>
      <c r="Y402" t="n">
        <v>1</v>
      </c>
      <c r="Z402" t="n">
        <v>10</v>
      </c>
    </row>
    <row r="403">
      <c r="A403" t="n">
        <v>4</v>
      </c>
      <c r="B403" t="n">
        <v>75</v>
      </c>
      <c r="C403" t="inlineStr">
        <is>
          <t xml:space="preserve">CONCLUIDO	</t>
        </is>
      </c>
      <c r="D403" t="n">
        <v>7.6089</v>
      </c>
      <c r="E403" t="n">
        <v>13.14</v>
      </c>
      <c r="F403" t="n">
        <v>9.74</v>
      </c>
      <c r="G403" t="n">
        <v>15.79</v>
      </c>
      <c r="H403" t="n">
        <v>0.23</v>
      </c>
      <c r="I403" t="n">
        <v>37</v>
      </c>
      <c r="J403" t="n">
        <v>151.83</v>
      </c>
      <c r="K403" t="n">
        <v>49.1</v>
      </c>
      <c r="L403" t="n">
        <v>2</v>
      </c>
      <c r="M403" t="n">
        <v>35</v>
      </c>
      <c r="N403" t="n">
        <v>25.73</v>
      </c>
      <c r="O403" t="n">
        <v>18959.54</v>
      </c>
      <c r="P403" t="n">
        <v>100.32</v>
      </c>
      <c r="Q403" t="n">
        <v>1325.86</v>
      </c>
      <c r="R403" t="n">
        <v>63.69</v>
      </c>
      <c r="S403" t="n">
        <v>30.42</v>
      </c>
      <c r="T403" t="n">
        <v>16666.24</v>
      </c>
      <c r="U403" t="n">
        <v>0.48</v>
      </c>
      <c r="V403" t="n">
        <v>0.89</v>
      </c>
      <c r="W403" t="n">
        <v>0.14</v>
      </c>
      <c r="X403" t="n">
        <v>1.01</v>
      </c>
      <c r="Y403" t="n">
        <v>1</v>
      </c>
      <c r="Z403" t="n">
        <v>10</v>
      </c>
    </row>
    <row r="404">
      <c r="A404" t="n">
        <v>5</v>
      </c>
      <c r="B404" t="n">
        <v>75</v>
      </c>
      <c r="C404" t="inlineStr">
        <is>
          <t xml:space="preserve">CONCLUIDO	</t>
        </is>
      </c>
      <c r="D404" t="n">
        <v>7.789</v>
      </c>
      <c r="E404" t="n">
        <v>12.84</v>
      </c>
      <c r="F404" t="n">
        <v>9.58</v>
      </c>
      <c r="G404" t="n">
        <v>17.97</v>
      </c>
      <c r="H404" t="n">
        <v>0.26</v>
      </c>
      <c r="I404" t="n">
        <v>32</v>
      </c>
      <c r="J404" t="n">
        <v>152.18</v>
      </c>
      <c r="K404" t="n">
        <v>49.1</v>
      </c>
      <c r="L404" t="n">
        <v>2.25</v>
      </c>
      <c r="M404" t="n">
        <v>30</v>
      </c>
      <c r="N404" t="n">
        <v>25.83</v>
      </c>
      <c r="O404" t="n">
        <v>19002.56</v>
      </c>
      <c r="P404" t="n">
        <v>96.45999999999999</v>
      </c>
      <c r="Q404" t="n">
        <v>1325.94</v>
      </c>
      <c r="R404" t="n">
        <v>58.68</v>
      </c>
      <c r="S404" t="n">
        <v>30.42</v>
      </c>
      <c r="T404" t="n">
        <v>14183.62</v>
      </c>
      <c r="U404" t="n">
        <v>0.52</v>
      </c>
      <c r="V404" t="n">
        <v>0.9</v>
      </c>
      <c r="W404" t="n">
        <v>0.13</v>
      </c>
      <c r="X404" t="n">
        <v>0.86</v>
      </c>
      <c r="Y404" t="n">
        <v>1</v>
      </c>
      <c r="Z404" t="n">
        <v>10</v>
      </c>
    </row>
    <row r="405">
      <c r="A405" t="n">
        <v>6</v>
      </c>
      <c r="B405" t="n">
        <v>75</v>
      </c>
      <c r="C405" t="inlineStr">
        <is>
          <t xml:space="preserve">CONCLUIDO	</t>
        </is>
      </c>
      <c r="D405" t="n">
        <v>8.0497</v>
      </c>
      <c r="E405" t="n">
        <v>12.42</v>
      </c>
      <c r="F405" t="n">
        <v>9.32</v>
      </c>
      <c r="G405" t="n">
        <v>20.71</v>
      </c>
      <c r="H405" t="n">
        <v>0.29</v>
      </c>
      <c r="I405" t="n">
        <v>27</v>
      </c>
      <c r="J405" t="n">
        <v>152.53</v>
      </c>
      <c r="K405" t="n">
        <v>49.1</v>
      </c>
      <c r="L405" t="n">
        <v>2.5</v>
      </c>
      <c r="M405" t="n">
        <v>25</v>
      </c>
      <c r="N405" t="n">
        <v>25.93</v>
      </c>
      <c r="O405" t="n">
        <v>19045.63</v>
      </c>
      <c r="P405" t="n">
        <v>90.45</v>
      </c>
      <c r="Q405" t="n">
        <v>1325.87</v>
      </c>
      <c r="R405" t="n">
        <v>49.88</v>
      </c>
      <c r="S405" t="n">
        <v>30.42</v>
      </c>
      <c r="T405" t="n">
        <v>9811.98</v>
      </c>
      <c r="U405" t="n">
        <v>0.61</v>
      </c>
      <c r="V405" t="n">
        <v>0.93</v>
      </c>
      <c r="W405" t="n">
        <v>0.12</v>
      </c>
      <c r="X405" t="n">
        <v>0.6</v>
      </c>
      <c r="Y405" t="n">
        <v>1</v>
      </c>
      <c r="Z405" t="n">
        <v>10</v>
      </c>
    </row>
    <row r="406">
      <c r="A406" t="n">
        <v>7</v>
      </c>
      <c r="B406" t="n">
        <v>75</v>
      </c>
      <c r="C406" t="inlineStr">
        <is>
          <t xml:space="preserve">CONCLUIDO	</t>
        </is>
      </c>
      <c r="D406" t="n">
        <v>7.9791</v>
      </c>
      <c r="E406" t="n">
        <v>12.53</v>
      </c>
      <c r="F406" t="n">
        <v>9.49</v>
      </c>
      <c r="G406" t="n">
        <v>22.78</v>
      </c>
      <c r="H406" t="n">
        <v>0.32</v>
      </c>
      <c r="I406" t="n">
        <v>25</v>
      </c>
      <c r="J406" t="n">
        <v>152.88</v>
      </c>
      <c r="K406" t="n">
        <v>49.1</v>
      </c>
      <c r="L406" t="n">
        <v>2.75</v>
      </c>
      <c r="M406" t="n">
        <v>23</v>
      </c>
      <c r="N406" t="n">
        <v>26.03</v>
      </c>
      <c r="O406" t="n">
        <v>19088.72</v>
      </c>
      <c r="P406" t="n">
        <v>90.58</v>
      </c>
      <c r="Q406" t="n">
        <v>1325.95</v>
      </c>
      <c r="R406" t="n">
        <v>56.26</v>
      </c>
      <c r="S406" t="n">
        <v>30.42</v>
      </c>
      <c r="T406" t="n">
        <v>13012.39</v>
      </c>
      <c r="U406" t="n">
        <v>0.54</v>
      </c>
      <c r="V406" t="n">
        <v>0.91</v>
      </c>
      <c r="W406" t="n">
        <v>0.12</v>
      </c>
      <c r="X406" t="n">
        <v>0.77</v>
      </c>
      <c r="Y406" t="n">
        <v>1</v>
      </c>
      <c r="Z406" t="n">
        <v>10</v>
      </c>
    </row>
    <row r="407">
      <c r="A407" t="n">
        <v>8</v>
      </c>
      <c r="B407" t="n">
        <v>75</v>
      </c>
      <c r="C407" t="inlineStr">
        <is>
          <t xml:space="preserve">CONCLUIDO	</t>
        </is>
      </c>
      <c r="D407" t="n">
        <v>8.130599999999999</v>
      </c>
      <c r="E407" t="n">
        <v>12.3</v>
      </c>
      <c r="F407" t="n">
        <v>9.35</v>
      </c>
      <c r="G407" t="n">
        <v>25.5</v>
      </c>
      <c r="H407" t="n">
        <v>0.35</v>
      </c>
      <c r="I407" t="n">
        <v>22</v>
      </c>
      <c r="J407" t="n">
        <v>153.23</v>
      </c>
      <c r="K407" t="n">
        <v>49.1</v>
      </c>
      <c r="L407" t="n">
        <v>3</v>
      </c>
      <c r="M407" t="n">
        <v>19</v>
      </c>
      <c r="N407" t="n">
        <v>26.13</v>
      </c>
      <c r="O407" t="n">
        <v>19131.85</v>
      </c>
      <c r="P407" t="n">
        <v>86.03</v>
      </c>
      <c r="Q407" t="n">
        <v>1326.01</v>
      </c>
      <c r="R407" t="n">
        <v>51.26</v>
      </c>
      <c r="S407" t="n">
        <v>30.42</v>
      </c>
      <c r="T407" t="n">
        <v>10527.3</v>
      </c>
      <c r="U407" t="n">
        <v>0.59</v>
      </c>
      <c r="V407" t="n">
        <v>0.92</v>
      </c>
      <c r="W407" t="n">
        <v>0.12</v>
      </c>
      <c r="X407" t="n">
        <v>0.63</v>
      </c>
      <c r="Y407" t="n">
        <v>1</v>
      </c>
      <c r="Z407" t="n">
        <v>10</v>
      </c>
    </row>
    <row r="408">
      <c r="A408" t="n">
        <v>9</v>
      </c>
      <c r="B408" t="n">
        <v>75</v>
      </c>
      <c r="C408" t="inlineStr">
        <is>
          <t xml:space="preserve">CONCLUIDO	</t>
        </is>
      </c>
      <c r="D408" t="n">
        <v>8.217499999999999</v>
      </c>
      <c r="E408" t="n">
        <v>12.17</v>
      </c>
      <c r="F408" t="n">
        <v>9.279999999999999</v>
      </c>
      <c r="G408" t="n">
        <v>27.85</v>
      </c>
      <c r="H408" t="n">
        <v>0.37</v>
      </c>
      <c r="I408" t="n">
        <v>20</v>
      </c>
      <c r="J408" t="n">
        <v>153.58</v>
      </c>
      <c r="K408" t="n">
        <v>49.1</v>
      </c>
      <c r="L408" t="n">
        <v>3.25</v>
      </c>
      <c r="M408" t="n">
        <v>12</v>
      </c>
      <c r="N408" t="n">
        <v>26.23</v>
      </c>
      <c r="O408" t="n">
        <v>19175.02</v>
      </c>
      <c r="P408" t="n">
        <v>82.11</v>
      </c>
      <c r="Q408" t="n">
        <v>1325.89</v>
      </c>
      <c r="R408" t="n">
        <v>48.73</v>
      </c>
      <c r="S408" t="n">
        <v>30.42</v>
      </c>
      <c r="T408" t="n">
        <v>9271.370000000001</v>
      </c>
      <c r="U408" t="n">
        <v>0.62</v>
      </c>
      <c r="V408" t="n">
        <v>0.93</v>
      </c>
      <c r="W408" t="n">
        <v>0.12</v>
      </c>
      <c r="X408" t="n">
        <v>0.5600000000000001</v>
      </c>
      <c r="Y408" t="n">
        <v>1</v>
      </c>
      <c r="Z408" t="n">
        <v>10</v>
      </c>
    </row>
    <row r="409">
      <c r="A409" t="n">
        <v>10</v>
      </c>
      <c r="B409" t="n">
        <v>75</v>
      </c>
      <c r="C409" t="inlineStr">
        <is>
          <t xml:space="preserve">CONCLUIDO	</t>
        </is>
      </c>
      <c r="D409" t="n">
        <v>8.2637</v>
      </c>
      <c r="E409" t="n">
        <v>12.1</v>
      </c>
      <c r="F409" t="n">
        <v>9.24</v>
      </c>
      <c r="G409" t="n">
        <v>29.19</v>
      </c>
      <c r="H409" t="n">
        <v>0.4</v>
      </c>
      <c r="I409" t="n">
        <v>19</v>
      </c>
      <c r="J409" t="n">
        <v>153.93</v>
      </c>
      <c r="K409" t="n">
        <v>49.1</v>
      </c>
      <c r="L409" t="n">
        <v>3.5</v>
      </c>
      <c r="M409" t="n">
        <v>0</v>
      </c>
      <c r="N409" t="n">
        <v>26.33</v>
      </c>
      <c r="O409" t="n">
        <v>19218.22</v>
      </c>
      <c r="P409" t="n">
        <v>81.91</v>
      </c>
      <c r="Q409" t="n">
        <v>1325.83</v>
      </c>
      <c r="R409" t="n">
        <v>46.95</v>
      </c>
      <c r="S409" t="n">
        <v>30.42</v>
      </c>
      <c r="T409" t="n">
        <v>8384.42</v>
      </c>
      <c r="U409" t="n">
        <v>0.65</v>
      </c>
      <c r="V409" t="n">
        <v>0.9399999999999999</v>
      </c>
      <c r="W409" t="n">
        <v>0.13</v>
      </c>
      <c r="X409" t="n">
        <v>0.52</v>
      </c>
      <c r="Y409" t="n">
        <v>1</v>
      </c>
      <c r="Z409" t="n">
        <v>10</v>
      </c>
    </row>
    <row r="410">
      <c r="A410" t="n">
        <v>0</v>
      </c>
      <c r="B410" t="n">
        <v>95</v>
      </c>
      <c r="C410" t="inlineStr">
        <is>
          <t xml:space="preserve">CONCLUIDO	</t>
        </is>
      </c>
      <c r="D410" t="n">
        <v>5.2829</v>
      </c>
      <c r="E410" t="n">
        <v>18.93</v>
      </c>
      <c r="F410" t="n">
        <v>12.14</v>
      </c>
      <c r="G410" t="n">
        <v>6.28</v>
      </c>
      <c r="H410" t="n">
        <v>0.1</v>
      </c>
      <c r="I410" t="n">
        <v>116</v>
      </c>
      <c r="J410" t="n">
        <v>185.69</v>
      </c>
      <c r="K410" t="n">
        <v>53.44</v>
      </c>
      <c r="L410" t="n">
        <v>1</v>
      </c>
      <c r="M410" t="n">
        <v>114</v>
      </c>
      <c r="N410" t="n">
        <v>36.26</v>
      </c>
      <c r="O410" t="n">
        <v>23136.14</v>
      </c>
      <c r="P410" t="n">
        <v>159.05</v>
      </c>
      <c r="Q410" t="n">
        <v>1326.34</v>
      </c>
      <c r="R410" t="n">
        <v>142.56</v>
      </c>
      <c r="S410" t="n">
        <v>30.42</v>
      </c>
      <c r="T410" t="n">
        <v>55704.74</v>
      </c>
      <c r="U410" t="n">
        <v>0.21</v>
      </c>
      <c r="V410" t="n">
        <v>0.71</v>
      </c>
      <c r="W410" t="n">
        <v>0.27</v>
      </c>
      <c r="X410" t="n">
        <v>3.42</v>
      </c>
      <c r="Y410" t="n">
        <v>1</v>
      </c>
      <c r="Z410" t="n">
        <v>10</v>
      </c>
    </row>
    <row r="411">
      <c r="A411" t="n">
        <v>1</v>
      </c>
      <c r="B411" t="n">
        <v>95</v>
      </c>
      <c r="C411" t="inlineStr">
        <is>
          <t xml:space="preserve">CONCLUIDO	</t>
        </is>
      </c>
      <c r="D411" t="n">
        <v>5.9774</v>
      </c>
      <c r="E411" t="n">
        <v>16.73</v>
      </c>
      <c r="F411" t="n">
        <v>11.13</v>
      </c>
      <c r="G411" t="n">
        <v>7.95</v>
      </c>
      <c r="H411" t="n">
        <v>0.12</v>
      </c>
      <c r="I411" t="n">
        <v>84</v>
      </c>
      <c r="J411" t="n">
        <v>186.07</v>
      </c>
      <c r="K411" t="n">
        <v>53.44</v>
      </c>
      <c r="L411" t="n">
        <v>1.25</v>
      </c>
      <c r="M411" t="n">
        <v>82</v>
      </c>
      <c r="N411" t="n">
        <v>36.39</v>
      </c>
      <c r="O411" t="n">
        <v>23182.76</v>
      </c>
      <c r="P411" t="n">
        <v>143.9</v>
      </c>
      <c r="Q411" t="n">
        <v>1326.16</v>
      </c>
      <c r="R411" t="n">
        <v>109.52</v>
      </c>
      <c r="S411" t="n">
        <v>30.42</v>
      </c>
      <c r="T411" t="n">
        <v>39345.59</v>
      </c>
      <c r="U411" t="n">
        <v>0.28</v>
      </c>
      <c r="V411" t="n">
        <v>0.78</v>
      </c>
      <c r="W411" t="n">
        <v>0.21</v>
      </c>
      <c r="X411" t="n">
        <v>2.41</v>
      </c>
      <c r="Y411" t="n">
        <v>1</v>
      </c>
      <c r="Z411" t="n">
        <v>10</v>
      </c>
    </row>
    <row r="412">
      <c r="A412" t="n">
        <v>2</v>
      </c>
      <c r="B412" t="n">
        <v>95</v>
      </c>
      <c r="C412" t="inlineStr">
        <is>
          <t xml:space="preserve">CONCLUIDO	</t>
        </is>
      </c>
      <c r="D412" t="n">
        <v>6.4373</v>
      </c>
      <c r="E412" t="n">
        <v>15.53</v>
      </c>
      <c r="F412" t="n">
        <v>10.61</v>
      </c>
      <c r="G412" t="n">
        <v>9.640000000000001</v>
      </c>
      <c r="H412" t="n">
        <v>0.14</v>
      </c>
      <c r="I412" t="n">
        <v>66</v>
      </c>
      <c r="J412" t="n">
        <v>186.45</v>
      </c>
      <c r="K412" t="n">
        <v>53.44</v>
      </c>
      <c r="L412" t="n">
        <v>1.5</v>
      </c>
      <c r="M412" t="n">
        <v>64</v>
      </c>
      <c r="N412" t="n">
        <v>36.51</v>
      </c>
      <c r="O412" t="n">
        <v>23229.42</v>
      </c>
      <c r="P412" t="n">
        <v>135.37</v>
      </c>
      <c r="Q412" t="n">
        <v>1326.11</v>
      </c>
      <c r="R412" t="n">
        <v>92.19</v>
      </c>
      <c r="S412" t="n">
        <v>30.42</v>
      </c>
      <c r="T412" t="n">
        <v>30771.41</v>
      </c>
      <c r="U412" t="n">
        <v>0.33</v>
      </c>
      <c r="V412" t="n">
        <v>0.82</v>
      </c>
      <c r="W412" t="n">
        <v>0.18</v>
      </c>
      <c r="X412" t="n">
        <v>1.89</v>
      </c>
      <c r="Y412" t="n">
        <v>1</v>
      </c>
      <c r="Z412" t="n">
        <v>10</v>
      </c>
    </row>
    <row r="413">
      <c r="A413" t="n">
        <v>3</v>
      </c>
      <c r="B413" t="n">
        <v>95</v>
      </c>
      <c r="C413" t="inlineStr">
        <is>
          <t xml:space="preserve">CONCLUIDO	</t>
        </is>
      </c>
      <c r="D413" t="n">
        <v>6.7872</v>
      </c>
      <c r="E413" t="n">
        <v>14.73</v>
      </c>
      <c r="F413" t="n">
        <v>10.26</v>
      </c>
      <c r="G413" t="n">
        <v>11.39</v>
      </c>
      <c r="H413" t="n">
        <v>0.17</v>
      </c>
      <c r="I413" t="n">
        <v>54</v>
      </c>
      <c r="J413" t="n">
        <v>186.83</v>
      </c>
      <c r="K413" t="n">
        <v>53.44</v>
      </c>
      <c r="L413" t="n">
        <v>1.75</v>
      </c>
      <c r="M413" t="n">
        <v>52</v>
      </c>
      <c r="N413" t="n">
        <v>36.64</v>
      </c>
      <c r="O413" t="n">
        <v>23276.13</v>
      </c>
      <c r="P413" t="n">
        <v>129</v>
      </c>
      <c r="Q413" t="n">
        <v>1325.99</v>
      </c>
      <c r="R413" t="n">
        <v>80.84999999999999</v>
      </c>
      <c r="S413" t="n">
        <v>30.42</v>
      </c>
      <c r="T413" t="n">
        <v>25159.85</v>
      </c>
      <c r="U413" t="n">
        <v>0.38</v>
      </c>
      <c r="V413" t="n">
        <v>0.84</v>
      </c>
      <c r="W413" t="n">
        <v>0.16</v>
      </c>
      <c r="X413" t="n">
        <v>1.53</v>
      </c>
      <c r="Y413" t="n">
        <v>1</v>
      </c>
      <c r="Z413" t="n">
        <v>10</v>
      </c>
    </row>
    <row r="414">
      <c r="A414" t="n">
        <v>4</v>
      </c>
      <c r="B414" t="n">
        <v>95</v>
      </c>
      <c r="C414" t="inlineStr">
        <is>
          <t xml:space="preserve">CONCLUIDO	</t>
        </is>
      </c>
      <c r="D414" t="n">
        <v>7.0451</v>
      </c>
      <c r="E414" t="n">
        <v>14.19</v>
      </c>
      <c r="F414" t="n">
        <v>10.01</v>
      </c>
      <c r="G414" t="n">
        <v>13.06</v>
      </c>
      <c r="H414" t="n">
        <v>0.19</v>
      </c>
      <c r="I414" t="n">
        <v>46</v>
      </c>
      <c r="J414" t="n">
        <v>187.21</v>
      </c>
      <c r="K414" t="n">
        <v>53.44</v>
      </c>
      <c r="L414" t="n">
        <v>2</v>
      </c>
      <c r="M414" t="n">
        <v>44</v>
      </c>
      <c r="N414" t="n">
        <v>36.77</v>
      </c>
      <c r="O414" t="n">
        <v>23322.88</v>
      </c>
      <c r="P414" t="n">
        <v>124.19</v>
      </c>
      <c r="Q414" t="n">
        <v>1326.01</v>
      </c>
      <c r="R414" t="n">
        <v>72.69</v>
      </c>
      <c r="S414" t="n">
        <v>30.42</v>
      </c>
      <c r="T414" t="n">
        <v>21119.32</v>
      </c>
      <c r="U414" t="n">
        <v>0.42</v>
      </c>
      <c r="V414" t="n">
        <v>0.86</v>
      </c>
      <c r="W414" t="n">
        <v>0.16</v>
      </c>
      <c r="X414" t="n">
        <v>1.29</v>
      </c>
      <c r="Y414" t="n">
        <v>1</v>
      </c>
      <c r="Z414" t="n">
        <v>10</v>
      </c>
    </row>
    <row r="415">
      <c r="A415" t="n">
        <v>5</v>
      </c>
      <c r="B415" t="n">
        <v>95</v>
      </c>
      <c r="C415" t="inlineStr">
        <is>
          <t xml:space="preserve">CONCLUIDO	</t>
        </is>
      </c>
      <c r="D415" t="n">
        <v>7.2461</v>
      </c>
      <c r="E415" t="n">
        <v>13.8</v>
      </c>
      <c r="F415" t="n">
        <v>9.84</v>
      </c>
      <c r="G415" t="n">
        <v>14.76</v>
      </c>
      <c r="H415" t="n">
        <v>0.21</v>
      </c>
      <c r="I415" t="n">
        <v>40</v>
      </c>
      <c r="J415" t="n">
        <v>187.59</v>
      </c>
      <c r="K415" t="n">
        <v>53.44</v>
      </c>
      <c r="L415" t="n">
        <v>2.25</v>
      </c>
      <c r="M415" t="n">
        <v>38</v>
      </c>
      <c r="N415" t="n">
        <v>36.9</v>
      </c>
      <c r="O415" t="n">
        <v>23369.68</v>
      </c>
      <c r="P415" t="n">
        <v>120.14</v>
      </c>
      <c r="Q415" t="n">
        <v>1326.15</v>
      </c>
      <c r="R415" t="n">
        <v>67.20999999999999</v>
      </c>
      <c r="S415" t="n">
        <v>30.42</v>
      </c>
      <c r="T415" t="n">
        <v>18409.91</v>
      </c>
      <c r="U415" t="n">
        <v>0.45</v>
      </c>
      <c r="V415" t="n">
        <v>0.88</v>
      </c>
      <c r="W415" t="n">
        <v>0.14</v>
      </c>
      <c r="X415" t="n">
        <v>1.12</v>
      </c>
      <c r="Y415" t="n">
        <v>1</v>
      </c>
      <c r="Z415" t="n">
        <v>10</v>
      </c>
    </row>
    <row r="416">
      <c r="A416" t="n">
        <v>6</v>
      </c>
      <c r="B416" t="n">
        <v>95</v>
      </c>
      <c r="C416" t="inlineStr">
        <is>
          <t xml:space="preserve">CONCLUIDO	</t>
        </is>
      </c>
      <c r="D416" t="n">
        <v>7.4363</v>
      </c>
      <c r="E416" t="n">
        <v>13.45</v>
      </c>
      <c r="F416" t="n">
        <v>9.68</v>
      </c>
      <c r="G416" t="n">
        <v>16.59</v>
      </c>
      <c r="H416" t="n">
        <v>0.24</v>
      </c>
      <c r="I416" t="n">
        <v>35</v>
      </c>
      <c r="J416" t="n">
        <v>187.97</v>
      </c>
      <c r="K416" t="n">
        <v>53.44</v>
      </c>
      <c r="L416" t="n">
        <v>2.5</v>
      </c>
      <c r="M416" t="n">
        <v>33</v>
      </c>
      <c r="N416" t="n">
        <v>37.03</v>
      </c>
      <c r="O416" t="n">
        <v>23416.52</v>
      </c>
      <c r="P416" t="n">
        <v>116.4</v>
      </c>
      <c r="Q416" t="n">
        <v>1325.87</v>
      </c>
      <c r="R416" t="n">
        <v>61.68</v>
      </c>
      <c r="S416" t="n">
        <v>30.42</v>
      </c>
      <c r="T416" t="n">
        <v>15668.88</v>
      </c>
      <c r="U416" t="n">
        <v>0.49</v>
      </c>
      <c r="V416" t="n">
        <v>0.89</v>
      </c>
      <c r="W416" t="n">
        <v>0.14</v>
      </c>
      <c r="X416" t="n">
        <v>0.96</v>
      </c>
      <c r="Y416" t="n">
        <v>1</v>
      </c>
      <c r="Z416" t="n">
        <v>10</v>
      </c>
    </row>
    <row r="417">
      <c r="A417" t="n">
        <v>7</v>
      </c>
      <c r="B417" t="n">
        <v>95</v>
      </c>
      <c r="C417" t="inlineStr">
        <is>
          <t xml:space="preserve">CONCLUIDO	</t>
        </is>
      </c>
      <c r="D417" t="n">
        <v>7.5917</v>
      </c>
      <c r="E417" t="n">
        <v>13.17</v>
      </c>
      <c r="F417" t="n">
        <v>9.550000000000001</v>
      </c>
      <c r="G417" t="n">
        <v>18.48</v>
      </c>
      <c r="H417" t="n">
        <v>0.26</v>
      </c>
      <c r="I417" t="n">
        <v>31</v>
      </c>
      <c r="J417" t="n">
        <v>188.35</v>
      </c>
      <c r="K417" t="n">
        <v>53.44</v>
      </c>
      <c r="L417" t="n">
        <v>2.75</v>
      </c>
      <c r="M417" t="n">
        <v>29</v>
      </c>
      <c r="N417" t="n">
        <v>37.16</v>
      </c>
      <c r="O417" t="n">
        <v>23463.4</v>
      </c>
      <c r="P417" t="n">
        <v>112.96</v>
      </c>
      <c r="Q417" t="n">
        <v>1325.91</v>
      </c>
      <c r="R417" t="n">
        <v>57.38</v>
      </c>
      <c r="S417" t="n">
        <v>30.42</v>
      </c>
      <c r="T417" t="n">
        <v>13541.46</v>
      </c>
      <c r="U417" t="n">
        <v>0.53</v>
      </c>
      <c r="V417" t="n">
        <v>0.91</v>
      </c>
      <c r="W417" t="n">
        <v>0.13</v>
      </c>
      <c r="X417" t="n">
        <v>0.83</v>
      </c>
      <c r="Y417" t="n">
        <v>1</v>
      </c>
      <c r="Z417" t="n">
        <v>10</v>
      </c>
    </row>
    <row r="418">
      <c r="A418" t="n">
        <v>8</v>
      </c>
      <c r="B418" t="n">
        <v>95</v>
      </c>
      <c r="C418" t="inlineStr">
        <is>
          <t xml:space="preserve">CONCLUIDO	</t>
        </is>
      </c>
      <c r="D418" t="n">
        <v>7.8127</v>
      </c>
      <c r="E418" t="n">
        <v>12.8</v>
      </c>
      <c r="F418" t="n">
        <v>9.33</v>
      </c>
      <c r="G418" t="n">
        <v>20.72</v>
      </c>
      <c r="H418" t="n">
        <v>0.28</v>
      </c>
      <c r="I418" t="n">
        <v>27</v>
      </c>
      <c r="J418" t="n">
        <v>188.73</v>
      </c>
      <c r="K418" t="n">
        <v>53.44</v>
      </c>
      <c r="L418" t="n">
        <v>3</v>
      </c>
      <c r="M418" t="n">
        <v>25</v>
      </c>
      <c r="N418" t="n">
        <v>37.29</v>
      </c>
      <c r="O418" t="n">
        <v>23510.33</v>
      </c>
      <c r="P418" t="n">
        <v>107.89</v>
      </c>
      <c r="Q418" t="n">
        <v>1325.93</v>
      </c>
      <c r="R418" t="n">
        <v>50.08</v>
      </c>
      <c r="S418" t="n">
        <v>30.42</v>
      </c>
      <c r="T418" t="n">
        <v>9912.049999999999</v>
      </c>
      <c r="U418" t="n">
        <v>0.61</v>
      </c>
      <c r="V418" t="n">
        <v>0.93</v>
      </c>
      <c r="W418" t="n">
        <v>0.12</v>
      </c>
      <c r="X418" t="n">
        <v>0.61</v>
      </c>
      <c r="Y418" t="n">
        <v>1</v>
      </c>
      <c r="Z418" t="n">
        <v>10</v>
      </c>
    </row>
    <row r="419">
      <c r="A419" t="n">
        <v>9</v>
      </c>
      <c r="B419" t="n">
        <v>95</v>
      </c>
      <c r="C419" t="inlineStr">
        <is>
          <t xml:space="preserve">CONCLUIDO	</t>
        </is>
      </c>
      <c r="D419" t="n">
        <v>7.7836</v>
      </c>
      <c r="E419" t="n">
        <v>12.85</v>
      </c>
      <c r="F419" t="n">
        <v>9.449999999999999</v>
      </c>
      <c r="G419" t="n">
        <v>22.68</v>
      </c>
      <c r="H419" t="n">
        <v>0.3</v>
      </c>
      <c r="I419" t="n">
        <v>25</v>
      </c>
      <c r="J419" t="n">
        <v>189.11</v>
      </c>
      <c r="K419" t="n">
        <v>53.44</v>
      </c>
      <c r="L419" t="n">
        <v>3.25</v>
      </c>
      <c r="M419" t="n">
        <v>23</v>
      </c>
      <c r="N419" t="n">
        <v>37.42</v>
      </c>
      <c r="O419" t="n">
        <v>23557.3</v>
      </c>
      <c r="P419" t="n">
        <v>108.08</v>
      </c>
      <c r="Q419" t="n">
        <v>1325.84</v>
      </c>
      <c r="R419" t="n">
        <v>54.49</v>
      </c>
      <c r="S419" t="n">
        <v>30.42</v>
      </c>
      <c r="T419" t="n">
        <v>12123.5</v>
      </c>
      <c r="U419" t="n">
        <v>0.5600000000000001</v>
      </c>
      <c r="V419" t="n">
        <v>0.92</v>
      </c>
      <c r="W419" t="n">
        <v>0.12</v>
      </c>
      <c r="X419" t="n">
        <v>0.73</v>
      </c>
      <c r="Y419" t="n">
        <v>1</v>
      </c>
      <c r="Z419" t="n">
        <v>10</v>
      </c>
    </row>
    <row r="420">
      <c r="A420" t="n">
        <v>10</v>
      </c>
      <c r="B420" t="n">
        <v>95</v>
      </c>
      <c r="C420" t="inlineStr">
        <is>
          <t xml:space="preserve">CONCLUIDO	</t>
        </is>
      </c>
      <c r="D420" t="n">
        <v>7.8745</v>
      </c>
      <c r="E420" t="n">
        <v>12.7</v>
      </c>
      <c r="F420" t="n">
        <v>9.369999999999999</v>
      </c>
      <c r="G420" t="n">
        <v>24.46</v>
      </c>
      <c r="H420" t="n">
        <v>0.33</v>
      </c>
      <c r="I420" t="n">
        <v>23</v>
      </c>
      <c r="J420" t="n">
        <v>189.49</v>
      </c>
      <c r="K420" t="n">
        <v>53.44</v>
      </c>
      <c r="L420" t="n">
        <v>3.5</v>
      </c>
      <c r="M420" t="n">
        <v>21</v>
      </c>
      <c r="N420" t="n">
        <v>37.55</v>
      </c>
      <c r="O420" t="n">
        <v>23604.32</v>
      </c>
      <c r="P420" t="n">
        <v>105.02</v>
      </c>
      <c r="Q420" t="n">
        <v>1325.9</v>
      </c>
      <c r="R420" t="n">
        <v>52.04</v>
      </c>
      <c r="S420" t="n">
        <v>30.42</v>
      </c>
      <c r="T420" t="n">
        <v>10911.58</v>
      </c>
      <c r="U420" t="n">
        <v>0.58</v>
      </c>
      <c r="V420" t="n">
        <v>0.92</v>
      </c>
      <c r="W420" t="n">
        <v>0.12</v>
      </c>
      <c r="X420" t="n">
        <v>0.65</v>
      </c>
      <c r="Y420" t="n">
        <v>1</v>
      </c>
      <c r="Z420" t="n">
        <v>10</v>
      </c>
    </row>
    <row r="421">
      <c r="A421" t="n">
        <v>11</v>
      </c>
      <c r="B421" t="n">
        <v>95</v>
      </c>
      <c r="C421" t="inlineStr">
        <is>
          <t xml:space="preserve">CONCLUIDO	</t>
        </is>
      </c>
      <c r="D421" t="n">
        <v>7.9646</v>
      </c>
      <c r="E421" t="n">
        <v>12.56</v>
      </c>
      <c r="F421" t="n">
        <v>9.31</v>
      </c>
      <c r="G421" t="n">
        <v>26.59</v>
      </c>
      <c r="H421" t="n">
        <v>0.35</v>
      </c>
      <c r="I421" t="n">
        <v>21</v>
      </c>
      <c r="J421" t="n">
        <v>189.87</v>
      </c>
      <c r="K421" t="n">
        <v>53.44</v>
      </c>
      <c r="L421" t="n">
        <v>3.75</v>
      </c>
      <c r="M421" t="n">
        <v>19</v>
      </c>
      <c r="N421" t="n">
        <v>37.69</v>
      </c>
      <c r="O421" t="n">
        <v>23651.38</v>
      </c>
      <c r="P421" t="n">
        <v>102.29</v>
      </c>
      <c r="Q421" t="n">
        <v>1325.95</v>
      </c>
      <c r="R421" t="n">
        <v>49.72</v>
      </c>
      <c r="S421" t="n">
        <v>30.42</v>
      </c>
      <c r="T421" t="n">
        <v>9761.120000000001</v>
      </c>
      <c r="U421" t="n">
        <v>0.61</v>
      </c>
      <c r="V421" t="n">
        <v>0.93</v>
      </c>
      <c r="W421" t="n">
        <v>0.11</v>
      </c>
      <c r="X421" t="n">
        <v>0.58</v>
      </c>
      <c r="Y421" t="n">
        <v>1</v>
      </c>
      <c r="Z421" t="n">
        <v>10</v>
      </c>
    </row>
    <row r="422">
      <c r="A422" t="n">
        <v>12</v>
      </c>
      <c r="B422" t="n">
        <v>95</v>
      </c>
      <c r="C422" t="inlineStr">
        <is>
          <t xml:space="preserve">CONCLUIDO	</t>
        </is>
      </c>
      <c r="D422" t="n">
        <v>8.054399999999999</v>
      </c>
      <c r="E422" t="n">
        <v>12.42</v>
      </c>
      <c r="F422" t="n">
        <v>9.24</v>
      </c>
      <c r="G422" t="n">
        <v>29.18</v>
      </c>
      <c r="H422" t="n">
        <v>0.37</v>
      </c>
      <c r="I422" t="n">
        <v>19</v>
      </c>
      <c r="J422" t="n">
        <v>190.25</v>
      </c>
      <c r="K422" t="n">
        <v>53.44</v>
      </c>
      <c r="L422" t="n">
        <v>4</v>
      </c>
      <c r="M422" t="n">
        <v>17</v>
      </c>
      <c r="N422" t="n">
        <v>37.82</v>
      </c>
      <c r="O422" t="n">
        <v>23698.48</v>
      </c>
      <c r="P422" t="n">
        <v>99.54000000000001</v>
      </c>
      <c r="Q422" t="n">
        <v>1325.84</v>
      </c>
      <c r="R422" t="n">
        <v>47.53</v>
      </c>
      <c r="S422" t="n">
        <v>30.42</v>
      </c>
      <c r="T422" t="n">
        <v>8674.530000000001</v>
      </c>
      <c r="U422" t="n">
        <v>0.64</v>
      </c>
      <c r="V422" t="n">
        <v>0.9399999999999999</v>
      </c>
      <c r="W422" t="n">
        <v>0.11</v>
      </c>
      <c r="X422" t="n">
        <v>0.52</v>
      </c>
      <c r="Y422" t="n">
        <v>1</v>
      </c>
      <c r="Z422" t="n">
        <v>10</v>
      </c>
    </row>
    <row r="423">
      <c r="A423" t="n">
        <v>13</v>
      </c>
      <c r="B423" t="n">
        <v>95</v>
      </c>
      <c r="C423" t="inlineStr">
        <is>
          <t xml:space="preserve">CONCLUIDO	</t>
        </is>
      </c>
      <c r="D423" t="n">
        <v>8.1037</v>
      </c>
      <c r="E423" t="n">
        <v>12.34</v>
      </c>
      <c r="F423" t="n">
        <v>9.199999999999999</v>
      </c>
      <c r="G423" t="n">
        <v>30.67</v>
      </c>
      <c r="H423" t="n">
        <v>0.4</v>
      </c>
      <c r="I423" t="n">
        <v>18</v>
      </c>
      <c r="J423" t="n">
        <v>190.63</v>
      </c>
      <c r="K423" t="n">
        <v>53.44</v>
      </c>
      <c r="L423" t="n">
        <v>4.25</v>
      </c>
      <c r="M423" t="n">
        <v>16</v>
      </c>
      <c r="N423" t="n">
        <v>37.95</v>
      </c>
      <c r="O423" t="n">
        <v>23745.63</v>
      </c>
      <c r="P423" t="n">
        <v>96.26000000000001</v>
      </c>
      <c r="Q423" t="n">
        <v>1325.79</v>
      </c>
      <c r="R423" t="n">
        <v>46.29</v>
      </c>
      <c r="S423" t="n">
        <v>30.42</v>
      </c>
      <c r="T423" t="n">
        <v>8061.23</v>
      </c>
      <c r="U423" t="n">
        <v>0.66</v>
      </c>
      <c r="V423" t="n">
        <v>0.9399999999999999</v>
      </c>
      <c r="W423" t="n">
        <v>0.11</v>
      </c>
      <c r="X423" t="n">
        <v>0.48</v>
      </c>
      <c r="Y423" t="n">
        <v>1</v>
      </c>
      <c r="Z423" t="n">
        <v>10</v>
      </c>
    </row>
    <row r="424">
      <c r="A424" t="n">
        <v>14</v>
      </c>
      <c r="B424" t="n">
        <v>95</v>
      </c>
      <c r="C424" t="inlineStr">
        <is>
          <t xml:space="preserve">CONCLUIDO	</t>
        </is>
      </c>
      <c r="D424" t="n">
        <v>8.193899999999999</v>
      </c>
      <c r="E424" t="n">
        <v>12.2</v>
      </c>
      <c r="F424" t="n">
        <v>9.140000000000001</v>
      </c>
      <c r="G424" t="n">
        <v>34.27</v>
      </c>
      <c r="H424" t="n">
        <v>0.42</v>
      </c>
      <c r="I424" t="n">
        <v>16</v>
      </c>
      <c r="J424" t="n">
        <v>191.02</v>
      </c>
      <c r="K424" t="n">
        <v>53.44</v>
      </c>
      <c r="L424" t="n">
        <v>4.5</v>
      </c>
      <c r="M424" t="n">
        <v>12</v>
      </c>
      <c r="N424" t="n">
        <v>38.08</v>
      </c>
      <c r="O424" t="n">
        <v>23792.83</v>
      </c>
      <c r="P424" t="n">
        <v>93.40000000000001</v>
      </c>
      <c r="Q424" t="n">
        <v>1325.79</v>
      </c>
      <c r="R424" t="n">
        <v>44.22</v>
      </c>
      <c r="S424" t="n">
        <v>30.42</v>
      </c>
      <c r="T424" t="n">
        <v>7033.73</v>
      </c>
      <c r="U424" t="n">
        <v>0.6899999999999999</v>
      </c>
      <c r="V424" t="n">
        <v>0.95</v>
      </c>
      <c r="W424" t="n">
        <v>0.11</v>
      </c>
      <c r="X424" t="n">
        <v>0.42</v>
      </c>
      <c r="Y424" t="n">
        <v>1</v>
      </c>
      <c r="Z424" t="n">
        <v>10</v>
      </c>
    </row>
    <row r="425">
      <c r="A425" t="n">
        <v>15</v>
      </c>
      <c r="B425" t="n">
        <v>95</v>
      </c>
      <c r="C425" t="inlineStr">
        <is>
          <t xml:space="preserve">CONCLUIDO	</t>
        </is>
      </c>
      <c r="D425" t="n">
        <v>8.177899999999999</v>
      </c>
      <c r="E425" t="n">
        <v>12.23</v>
      </c>
      <c r="F425" t="n">
        <v>9.16</v>
      </c>
      <c r="G425" t="n">
        <v>34.36</v>
      </c>
      <c r="H425" t="n">
        <v>0.44</v>
      </c>
      <c r="I425" t="n">
        <v>16</v>
      </c>
      <c r="J425" t="n">
        <v>191.4</v>
      </c>
      <c r="K425" t="n">
        <v>53.44</v>
      </c>
      <c r="L425" t="n">
        <v>4.75</v>
      </c>
      <c r="M425" t="n">
        <v>4</v>
      </c>
      <c r="N425" t="n">
        <v>38.22</v>
      </c>
      <c r="O425" t="n">
        <v>23840.07</v>
      </c>
      <c r="P425" t="n">
        <v>91.92</v>
      </c>
      <c r="Q425" t="n">
        <v>1325.85</v>
      </c>
      <c r="R425" t="n">
        <v>44.64</v>
      </c>
      <c r="S425" t="n">
        <v>30.42</v>
      </c>
      <c r="T425" t="n">
        <v>7245.23</v>
      </c>
      <c r="U425" t="n">
        <v>0.68</v>
      </c>
      <c r="V425" t="n">
        <v>0.9399999999999999</v>
      </c>
      <c r="W425" t="n">
        <v>0.12</v>
      </c>
      <c r="X425" t="n">
        <v>0.44</v>
      </c>
      <c r="Y425" t="n">
        <v>1</v>
      </c>
      <c r="Z425" t="n">
        <v>10</v>
      </c>
    </row>
    <row r="426">
      <c r="A426" t="n">
        <v>16</v>
      </c>
      <c r="B426" t="n">
        <v>95</v>
      </c>
      <c r="C426" t="inlineStr">
        <is>
          <t xml:space="preserve">CONCLUIDO	</t>
        </is>
      </c>
      <c r="D426" t="n">
        <v>8.224399999999999</v>
      </c>
      <c r="E426" t="n">
        <v>12.16</v>
      </c>
      <c r="F426" t="n">
        <v>9.130000000000001</v>
      </c>
      <c r="G426" t="n">
        <v>36.53</v>
      </c>
      <c r="H426" t="n">
        <v>0.46</v>
      </c>
      <c r="I426" t="n">
        <v>15</v>
      </c>
      <c r="J426" t="n">
        <v>191.78</v>
      </c>
      <c r="K426" t="n">
        <v>53.44</v>
      </c>
      <c r="L426" t="n">
        <v>5</v>
      </c>
      <c r="M426" t="n">
        <v>0</v>
      </c>
      <c r="N426" t="n">
        <v>38.35</v>
      </c>
      <c r="O426" t="n">
        <v>23887.36</v>
      </c>
      <c r="P426" t="n">
        <v>91.43000000000001</v>
      </c>
      <c r="Q426" t="n">
        <v>1325.94</v>
      </c>
      <c r="R426" t="n">
        <v>43.46</v>
      </c>
      <c r="S426" t="n">
        <v>30.42</v>
      </c>
      <c r="T426" t="n">
        <v>6662.26</v>
      </c>
      <c r="U426" t="n">
        <v>0.7</v>
      </c>
      <c r="V426" t="n">
        <v>0.95</v>
      </c>
      <c r="W426" t="n">
        <v>0.12</v>
      </c>
      <c r="X426" t="n">
        <v>0.41</v>
      </c>
      <c r="Y426" t="n">
        <v>1</v>
      </c>
      <c r="Z426" t="n">
        <v>10</v>
      </c>
    </row>
    <row r="427">
      <c r="A427" t="n">
        <v>0</v>
      </c>
      <c r="B427" t="n">
        <v>55</v>
      </c>
      <c r="C427" t="inlineStr">
        <is>
          <t xml:space="preserve">CONCLUIDO	</t>
        </is>
      </c>
      <c r="D427" t="n">
        <v>6.8488</v>
      </c>
      <c r="E427" t="n">
        <v>14.6</v>
      </c>
      <c r="F427" t="n">
        <v>10.8</v>
      </c>
      <c r="G427" t="n">
        <v>9</v>
      </c>
      <c r="H427" t="n">
        <v>0.15</v>
      </c>
      <c r="I427" t="n">
        <v>72</v>
      </c>
      <c r="J427" t="n">
        <v>116.05</v>
      </c>
      <c r="K427" t="n">
        <v>43.4</v>
      </c>
      <c r="L427" t="n">
        <v>1</v>
      </c>
      <c r="M427" t="n">
        <v>70</v>
      </c>
      <c r="N427" t="n">
        <v>16.65</v>
      </c>
      <c r="O427" t="n">
        <v>14546.17</v>
      </c>
      <c r="P427" t="n">
        <v>98.63</v>
      </c>
      <c r="Q427" t="n">
        <v>1326.03</v>
      </c>
      <c r="R427" t="n">
        <v>98.59999999999999</v>
      </c>
      <c r="S427" t="n">
        <v>30.42</v>
      </c>
      <c r="T427" t="n">
        <v>33943.44</v>
      </c>
      <c r="U427" t="n">
        <v>0.31</v>
      </c>
      <c r="V427" t="n">
        <v>0.8</v>
      </c>
      <c r="W427" t="n">
        <v>0.19</v>
      </c>
      <c r="X427" t="n">
        <v>2.08</v>
      </c>
      <c r="Y427" t="n">
        <v>1</v>
      </c>
      <c r="Z427" t="n">
        <v>10</v>
      </c>
    </row>
    <row r="428">
      <c r="A428" t="n">
        <v>1</v>
      </c>
      <c r="B428" t="n">
        <v>55</v>
      </c>
      <c r="C428" t="inlineStr">
        <is>
          <t xml:space="preserve">CONCLUIDO	</t>
        </is>
      </c>
      <c r="D428" t="n">
        <v>7.371</v>
      </c>
      <c r="E428" t="n">
        <v>13.57</v>
      </c>
      <c r="F428" t="n">
        <v>10.22</v>
      </c>
      <c r="G428" t="n">
        <v>11.57</v>
      </c>
      <c r="H428" t="n">
        <v>0.19</v>
      </c>
      <c r="I428" t="n">
        <v>53</v>
      </c>
      <c r="J428" t="n">
        <v>116.37</v>
      </c>
      <c r="K428" t="n">
        <v>43.4</v>
      </c>
      <c r="L428" t="n">
        <v>1.25</v>
      </c>
      <c r="M428" t="n">
        <v>51</v>
      </c>
      <c r="N428" t="n">
        <v>16.72</v>
      </c>
      <c r="O428" t="n">
        <v>14585.96</v>
      </c>
      <c r="P428" t="n">
        <v>90.04000000000001</v>
      </c>
      <c r="Q428" t="n">
        <v>1325.92</v>
      </c>
      <c r="R428" t="n">
        <v>79.20999999999999</v>
      </c>
      <c r="S428" t="n">
        <v>30.42</v>
      </c>
      <c r="T428" t="n">
        <v>24347.24</v>
      </c>
      <c r="U428" t="n">
        <v>0.38</v>
      </c>
      <c r="V428" t="n">
        <v>0.85</v>
      </c>
      <c r="W428" t="n">
        <v>0.17</v>
      </c>
      <c r="X428" t="n">
        <v>1.5</v>
      </c>
      <c r="Y428" t="n">
        <v>1</v>
      </c>
      <c r="Z428" t="n">
        <v>10</v>
      </c>
    </row>
    <row r="429">
      <c r="A429" t="n">
        <v>2</v>
      </c>
      <c r="B429" t="n">
        <v>55</v>
      </c>
      <c r="C429" t="inlineStr">
        <is>
          <t xml:space="preserve">CONCLUIDO	</t>
        </is>
      </c>
      <c r="D429" t="n">
        <v>7.7389</v>
      </c>
      <c r="E429" t="n">
        <v>12.92</v>
      </c>
      <c r="F429" t="n">
        <v>9.859999999999999</v>
      </c>
      <c r="G429" t="n">
        <v>14.43</v>
      </c>
      <c r="H429" t="n">
        <v>0.23</v>
      </c>
      <c r="I429" t="n">
        <v>41</v>
      </c>
      <c r="J429" t="n">
        <v>116.69</v>
      </c>
      <c r="K429" t="n">
        <v>43.4</v>
      </c>
      <c r="L429" t="n">
        <v>1.5</v>
      </c>
      <c r="M429" t="n">
        <v>39</v>
      </c>
      <c r="N429" t="n">
        <v>16.79</v>
      </c>
      <c r="O429" t="n">
        <v>14625.77</v>
      </c>
      <c r="P429" t="n">
        <v>83.62</v>
      </c>
      <c r="Q429" t="n">
        <v>1325.81</v>
      </c>
      <c r="R429" t="n">
        <v>67.52</v>
      </c>
      <c r="S429" t="n">
        <v>30.42</v>
      </c>
      <c r="T429" t="n">
        <v>18561.77</v>
      </c>
      <c r="U429" t="n">
        <v>0.45</v>
      </c>
      <c r="V429" t="n">
        <v>0.88</v>
      </c>
      <c r="W429" t="n">
        <v>0.15</v>
      </c>
      <c r="X429" t="n">
        <v>1.14</v>
      </c>
      <c r="Y429" t="n">
        <v>1</v>
      </c>
      <c r="Z429" t="n">
        <v>10</v>
      </c>
    </row>
    <row r="430">
      <c r="A430" t="n">
        <v>3</v>
      </c>
      <c r="B430" t="n">
        <v>55</v>
      </c>
      <c r="C430" t="inlineStr">
        <is>
          <t xml:space="preserve">CONCLUIDO	</t>
        </is>
      </c>
      <c r="D430" t="n">
        <v>8.007300000000001</v>
      </c>
      <c r="E430" t="n">
        <v>12.49</v>
      </c>
      <c r="F430" t="n">
        <v>9.619999999999999</v>
      </c>
      <c r="G430" t="n">
        <v>17.48</v>
      </c>
      <c r="H430" t="n">
        <v>0.26</v>
      </c>
      <c r="I430" t="n">
        <v>33</v>
      </c>
      <c r="J430" t="n">
        <v>117.01</v>
      </c>
      <c r="K430" t="n">
        <v>43.4</v>
      </c>
      <c r="L430" t="n">
        <v>1.75</v>
      </c>
      <c r="M430" t="n">
        <v>31</v>
      </c>
      <c r="N430" t="n">
        <v>16.86</v>
      </c>
      <c r="O430" t="n">
        <v>14665.62</v>
      </c>
      <c r="P430" t="n">
        <v>78.09</v>
      </c>
      <c r="Q430" t="n">
        <v>1325.88</v>
      </c>
      <c r="R430" t="n">
        <v>59.61</v>
      </c>
      <c r="S430" t="n">
        <v>30.42</v>
      </c>
      <c r="T430" t="n">
        <v>14646.91</v>
      </c>
      <c r="U430" t="n">
        <v>0.51</v>
      </c>
      <c r="V430" t="n">
        <v>0.9</v>
      </c>
      <c r="W430" t="n">
        <v>0.14</v>
      </c>
      <c r="X430" t="n">
        <v>0.9</v>
      </c>
      <c r="Y430" t="n">
        <v>1</v>
      </c>
      <c r="Z430" t="n">
        <v>10</v>
      </c>
    </row>
    <row r="431">
      <c r="A431" t="n">
        <v>4</v>
      </c>
      <c r="B431" t="n">
        <v>55</v>
      </c>
      <c r="C431" t="inlineStr">
        <is>
          <t xml:space="preserve">CONCLUIDO	</t>
        </is>
      </c>
      <c r="D431" t="n">
        <v>8.297800000000001</v>
      </c>
      <c r="E431" t="n">
        <v>12.05</v>
      </c>
      <c r="F431" t="n">
        <v>9.32</v>
      </c>
      <c r="G431" t="n">
        <v>20.72</v>
      </c>
      <c r="H431" t="n">
        <v>0.3</v>
      </c>
      <c r="I431" t="n">
        <v>27</v>
      </c>
      <c r="J431" t="n">
        <v>117.34</v>
      </c>
      <c r="K431" t="n">
        <v>43.4</v>
      </c>
      <c r="L431" t="n">
        <v>2</v>
      </c>
      <c r="M431" t="n">
        <v>20</v>
      </c>
      <c r="N431" t="n">
        <v>16.94</v>
      </c>
      <c r="O431" t="n">
        <v>14705.49</v>
      </c>
      <c r="P431" t="n">
        <v>71.45999999999999</v>
      </c>
      <c r="Q431" t="n">
        <v>1325.92</v>
      </c>
      <c r="R431" t="n">
        <v>49.77</v>
      </c>
      <c r="S431" t="n">
        <v>30.42</v>
      </c>
      <c r="T431" t="n">
        <v>9756.299999999999</v>
      </c>
      <c r="U431" t="n">
        <v>0.61</v>
      </c>
      <c r="V431" t="n">
        <v>0.93</v>
      </c>
      <c r="W431" t="n">
        <v>0.12</v>
      </c>
      <c r="X431" t="n">
        <v>0.6</v>
      </c>
      <c r="Y431" t="n">
        <v>1</v>
      </c>
      <c r="Z431" t="n">
        <v>10</v>
      </c>
    </row>
    <row r="432">
      <c r="A432" t="n">
        <v>5</v>
      </c>
      <c r="B432" t="n">
        <v>55</v>
      </c>
      <c r="C432" t="inlineStr">
        <is>
          <t xml:space="preserve">CONCLUIDO	</t>
        </is>
      </c>
      <c r="D432" t="n">
        <v>8.1755</v>
      </c>
      <c r="E432" t="n">
        <v>12.23</v>
      </c>
      <c r="F432" t="n">
        <v>9.529999999999999</v>
      </c>
      <c r="G432" t="n">
        <v>21.98</v>
      </c>
      <c r="H432" t="n">
        <v>0.34</v>
      </c>
      <c r="I432" t="n">
        <v>26</v>
      </c>
      <c r="J432" t="n">
        <v>117.66</v>
      </c>
      <c r="K432" t="n">
        <v>43.4</v>
      </c>
      <c r="L432" t="n">
        <v>2.25</v>
      </c>
      <c r="M432" t="n">
        <v>2</v>
      </c>
      <c r="N432" t="n">
        <v>17.01</v>
      </c>
      <c r="O432" t="n">
        <v>14745.39</v>
      </c>
      <c r="P432" t="n">
        <v>72.04000000000001</v>
      </c>
      <c r="Q432" t="n">
        <v>1326.04</v>
      </c>
      <c r="R432" t="n">
        <v>56.26</v>
      </c>
      <c r="S432" t="n">
        <v>30.42</v>
      </c>
      <c r="T432" t="n">
        <v>13003.62</v>
      </c>
      <c r="U432" t="n">
        <v>0.54</v>
      </c>
      <c r="V432" t="n">
        <v>0.91</v>
      </c>
      <c r="W432" t="n">
        <v>0.15</v>
      </c>
      <c r="X432" t="n">
        <v>0.8100000000000001</v>
      </c>
      <c r="Y432" t="n">
        <v>1</v>
      </c>
      <c r="Z432" t="n">
        <v>10</v>
      </c>
    </row>
    <row r="433">
      <c r="A433" t="n">
        <v>6</v>
      </c>
      <c r="B433" t="n">
        <v>55</v>
      </c>
      <c r="C433" t="inlineStr">
        <is>
          <t xml:space="preserve">CONCLUIDO	</t>
        </is>
      </c>
      <c r="D433" t="n">
        <v>8.186299999999999</v>
      </c>
      <c r="E433" t="n">
        <v>12.22</v>
      </c>
      <c r="F433" t="n">
        <v>9.51</v>
      </c>
      <c r="G433" t="n">
        <v>21.95</v>
      </c>
      <c r="H433" t="n">
        <v>0.37</v>
      </c>
      <c r="I433" t="n">
        <v>26</v>
      </c>
      <c r="J433" t="n">
        <v>117.98</v>
      </c>
      <c r="K433" t="n">
        <v>43.4</v>
      </c>
      <c r="L433" t="n">
        <v>2.5</v>
      </c>
      <c r="M433" t="n">
        <v>0</v>
      </c>
      <c r="N433" t="n">
        <v>17.08</v>
      </c>
      <c r="O433" t="n">
        <v>14785.31</v>
      </c>
      <c r="P433" t="n">
        <v>72.03</v>
      </c>
      <c r="Q433" t="n">
        <v>1326.04</v>
      </c>
      <c r="R433" t="n">
        <v>55.51</v>
      </c>
      <c r="S433" t="n">
        <v>30.42</v>
      </c>
      <c r="T433" t="n">
        <v>12629.28</v>
      </c>
      <c r="U433" t="n">
        <v>0.55</v>
      </c>
      <c r="V433" t="n">
        <v>0.91</v>
      </c>
      <c r="W433" t="n">
        <v>0.15</v>
      </c>
      <c r="X433" t="n">
        <v>0.79</v>
      </c>
      <c r="Y433" t="n">
        <v>1</v>
      </c>
      <c r="Z433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4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INDEX(resultados!$A$2:$ZZ$433, 1, MATCH($B$1, resultados!$A$1:$ZZ$1, 0))</f>
        <v/>
      </c>
      <c r="B7">
        <f>INDEX(resultados!$A$2:$ZZ$433, 1, MATCH($B$2, resultados!$A$1:$ZZ$1, 0))</f>
        <v/>
      </c>
      <c r="C7">
        <f>INDEX(resultados!$A$2:$ZZ$433, 1, MATCH($B$3, resultados!$A$1:$ZZ$1, 0))</f>
        <v/>
      </c>
    </row>
    <row r="8">
      <c r="A8">
        <f>INDEX(resultados!$A$2:$ZZ$433, 2, MATCH($B$1, resultados!$A$1:$ZZ$1, 0))</f>
        <v/>
      </c>
      <c r="B8">
        <f>INDEX(resultados!$A$2:$ZZ$433, 2, MATCH($B$2, resultados!$A$1:$ZZ$1, 0))</f>
        <v/>
      </c>
      <c r="C8">
        <f>INDEX(resultados!$A$2:$ZZ$433, 2, MATCH($B$3, resultados!$A$1:$ZZ$1, 0))</f>
        <v/>
      </c>
    </row>
    <row r="9">
      <c r="A9">
        <f>INDEX(resultados!$A$2:$ZZ$433, 3, MATCH($B$1, resultados!$A$1:$ZZ$1, 0))</f>
        <v/>
      </c>
      <c r="B9">
        <f>INDEX(resultados!$A$2:$ZZ$433, 3, MATCH($B$2, resultados!$A$1:$ZZ$1, 0))</f>
        <v/>
      </c>
      <c r="C9">
        <f>INDEX(resultados!$A$2:$ZZ$433, 3, MATCH($B$3, resultados!$A$1:$ZZ$1, 0))</f>
        <v/>
      </c>
    </row>
    <row r="10">
      <c r="A10">
        <f>INDEX(resultados!$A$2:$ZZ$433, 4, MATCH($B$1, resultados!$A$1:$ZZ$1, 0))</f>
        <v/>
      </c>
      <c r="B10">
        <f>INDEX(resultados!$A$2:$ZZ$433, 4, MATCH($B$2, resultados!$A$1:$ZZ$1, 0))</f>
        <v/>
      </c>
      <c r="C10">
        <f>INDEX(resultados!$A$2:$ZZ$433, 4, MATCH($B$3, resultados!$A$1:$ZZ$1, 0))</f>
        <v/>
      </c>
    </row>
    <row r="11">
      <c r="A11">
        <f>INDEX(resultados!$A$2:$ZZ$433, 5, MATCH($B$1, resultados!$A$1:$ZZ$1, 0))</f>
        <v/>
      </c>
      <c r="B11">
        <f>INDEX(resultados!$A$2:$ZZ$433, 5, MATCH($B$2, resultados!$A$1:$ZZ$1, 0))</f>
        <v/>
      </c>
      <c r="C11">
        <f>INDEX(resultados!$A$2:$ZZ$433, 5, MATCH($B$3, resultados!$A$1:$ZZ$1, 0))</f>
        <v/>
      </c>
    </row>
    <row r="12">
      <c r="A12">
        <f>INDEX(resultados!$A$2:$ZZ$433, 6, MATCH($B$1, resultados!$A$1:$ZZ$1, 0))</f>
        <v/>
      </c>
      <c r="B12">
        <f>INDEX(resultados!$A$2:$ZZ$433, 6, MATCH($B$2, resultados!$A$1:$ZZ$1, 0))</f>
        <v/>
      </c>
      <c r="C12">
        <f>INDEX(resultados!$A$2:$ZZ$433, 6, MATCH($B$3, resultados!$A$1:$ZZ$1, 0))</f>
        <v/>
      </c>
    </row>
    <row r="13">
      <c r="A13">
        <f>INDEX(resultados!$A$2:$ZZ$433, 7, MATCH($B$1, resultados!$A$1:$ZZ$1, 0))</f>
        <v/>
      </c>
      <c r="B13">
        <f>INDEX(resultados!$A$2:$ZZ$433, 7, MATCH($B$2, resultados!$A$1:$ZZ$1, 0))</f>
        <v/>
      </c>
      <c r="C13">
        <f>INDEX(resultados!$A$2:$ZZ$433, 7, MATCH($B$3, resultados!$A$1:$ZZ$1, 0))</f>
        <v/>
      </c>
    </row>
    <row r="14">
      <c r="A14">
        <f>INDEX(resultados!$A$2:$ZZ$433, 8, MATCH($B$1, resultados!$A$1:$ZZ$1, 0))</f>
        <v/>
      </c>
      <c r="B14">
        <f>INDEX(resultados!$A$2:$ZZ$433, 8, MATCH($B$2, resultados!$A$1:$ZZ$1, 0))</f>
        <v/>
      </c>
      <c r="C14">
        <f>INDEX(resultados!$A$2:$ZZ$433, 8, MATCH($B$3, resultados!$A$1:$ZZ$1, 0))</f>
        <v/>
      </c>
    </row>
    <row r="15">
      <c r="A15">
        <f>INDEX(resultados!$A$2:$ZZ$433, 9, MATCH($B$1, resultados!$A$1:$ZZ$1, 0))</f>
        <v/>
      </c>
      <c r="B15">
        <f>INDEX(resultados!$A$2:$ZZ$433, 9, MATCH($B$2, resultados!$A$1:$ZZ$1, 0))</f>
        <v/>
      </c>
      <c r="C15">
        <f>INDEX(resultados!$A$2:$ZZ$433, 9, MATCH($B$3, resultados!$A$1:$ZZ$1, 0))</f>
        <v/>
      </c>
    </row>
    <row r="16">
      <c r="A16">
        <f>INDEX(resultados!$A$2:$ZZ$433, 10, MATCH($B$1, resultados!$A$1:$ZZ$1, 0))</f>
        <v/>
      </c>
      <c r="B16">
        <f>INDEX(resultados!$A$2:$ZZ$433, 10, MATCH($B$2, resultados!$A$1:$ZZ$1, 0))</f>
        <v/>
      </c>
      <c r="C16">
        <f>INDEX(resultados!$A$2:$ZZ$433, 10, MATCH($B$3, resultados!$A$1:$ZZ$1, 0))</f>
        <v/>
      </c>
    </row>
    <row r="17">
      <c r="A17">
        <f>INDEX(resultados!$A$2:$ZZ$433, 11, MATCH($B$1, resultados!$A$1:$ZZ$1, 0))</f>
        <v/>
      </c>
      <c r="B17">
        <f>INDEX(resultados!$A$2:$ZZ$433, 11, MATCH($B$2, resultados!$A$1:$ZZ$1, 0))</f>
        <v/>
      </c>
      <c r="C17">
        <f>INDEX(resultados!$A$2:$ZZ$433, 11, MATCH($B$3, resultados!$A$1:$ZZ$1, 0))</f>
        <v/>
      </c>
    </row>
    <row r="18">
      <c r="A18">
        <f>INDEX(resultados!$A$2:$ZZ$433, 12, MATCH($B$1, resultados!$A$1:$ZZ$1, 0))</f>
        <v/>
      </c>
      <c r="B18">
        <f>INDEX(resultados!$A$2:$ZZ$433, 12, MATCH($B$2, resultados!$A$1:$ZZ$1, 0))</f>
        <v/>
      </c>
      <c r="C18">
        <f>INDEX(resultados!$A$2:$ZZ$433, 12, MATCH($B$3, resultados!$A$1:$ZZ$1, 0))</f>
        <v/>
      </c>
    </row>
    <row r="19">
      <c r="A19">
        <f>INDEX(resultados!$A$2:$ZZ$433, 13, MATCH($B$1, resultados!$A$1:$ZZ$1, 0))</f>
        <v/>
      </c>
      <c r="B19">
        <f>INDEX(resultados!$A$2:$ZZ$433, 13, MATCH($B$2, resultados!$A$1:$ZZ$1, 0))</f>
        <v/>
      </c>
      <c r="C19">
        <f>INDEX(resultados!$A$2:$ZZ$433, 13, MATCH($B$3, resultados!$A$1:$ZZ$1, 0))</f>
        <v/>
      </c>
    </row>
    <row r="20">
      <c r="A20">
        <f>INDEX(resultados!$A$2:$ZZ$433, 14, MATCH($B$1, resultados!$A$1:$ZZ$1, 0))</f>
        <v/>
      </c>
      <c r="B20">
        <f>INDEX(resultados!$A$2:$ZZ$433, 14, MATCH($B$2, resultados!$A$1:$ZZ$1, 0))</f>
        <v/>
      </c>
      <c r="C20">
        <f>INDEX(resultados!$A$2:$ZZ$433, 14, MATCH($B$3, resultados!$A$1:$ZZ$1, 0))</f>
        <v/>
      </c>
    </row>
    <row r="21">
      <c r="A21">
        <f>INDEX(resultados!$A$2:$ZZ$433, 15, MATCH($B$1, resultados!$A$1:$ZZ$1, 0))</f>
        <v/>
      </c>
      <c r="B21">
        <f>INDEX(resultados!$A$2:$ZZ$433, 15, MATCH($B$2, resultados!$A$1:$ZZ$1, 0))</f>
        <v/>
      </c>
      <c r="C21">
        <f>INDEX(resultados!$A$2:$ZZ$433, 15, MATCH($B$3, resultados!$A$1:$ZZ$1, 0))</f>
        <v/>
      </c>
    </row>
    <row r="22">
      <c r="A22">
        <f>INDEX(resultados!$A$2:$ZZ$433, 16, MATCH($B$1, resultados!$A$1:$ZZ$1, 0))</f>
        <v/>
      </c>
      <c r="B22">
        <f>INDEX(resultados!$A$2:$ZZ$433, 16, MATCH($B$2, resultados!$A$1:$ZZ$1, 0))</f>
        <v/>
      </c>
      <c r="C22">
        <f>INDEX(resultados!$A$2:$ZZ$433, 16, MATCH($B$3, resultados!$A$1:$ZZ$1, 0))</f>
        <v/>
      </c>
    </row>
    <row r="23">
      <c r="A23">
        <f>INDEX(resultados!$A$2:$ZZ$433, 17, MATCH($B$1, resultados!$A$1:$ZZ$1, 0))</f>
        <v/>
      </c>
      <c r="B23">
        <f>INDEX(resultados!$A$2:$ZZ$433, 17, MATCH($B$2, resultados!$A$1:$ZZ$1, 0))</f>
        <v/>
      </c>
      <c r="C23">
        <f>INDEX(resultados!$A$2:$ZZ$433, 17, MATCH($B$3, resultados!$A$1:$ZZ$1, 0))</f>
        <v/>
      </c>
    </row>
    <row r="24">
      <c r="A24">
        <f>INDEX(resultados!$A$2:$ZZ$433, 18, MATCH($B$1, resultados!$A$1:$ZZ$1, 0))</f>
        <v/>
      </c>
      <c r="B24">
        <f>INDEX(resultados!$A$2:$ZZ$433, 18, MATCH($B$2, resultados!$A$1:$ZZ$1, 0))</f>
        <v/>
      </c>
      <c r="C24">
        <f>INDEX(resultados!$A$2:$ZZ$433, 18, MATCH($B$3, resultados!$A$1:$ZZ$1, 0))</f>
        <v/>
      </c>
    </row>
    <row r="25">
      <c r="A25">
        <f>INDEX(resultados!$A$2:$ZZ$433, 19, MATCH($B$1, resultados!$A$1:$ZZ$1, 0))</f>
        <v/>
      </c>
      <c r="B25">
        <f>INDEX(resultados!$A$2:$ZZ$433, 19, MATCH($B$2, resultados!$A$1:$ZZ$1, 0))</f>
        <v/>
      </c>
      <c r="C25">
        <f>INDEX(resultados!$A$2:$ZZ$433, 19, MATCH($B$3, resultados!$A$1:$ZZ$1, 0))</f>
        <v/>
      </c>
    </row>
    <row r="26">
      <c r="A26">
        <f>INDEX(resultados!$A$2:$ZZ$433, 20, MATCH($B$1, resultados!$A$1:$ZZ$1, 0))</f>
        <v/>
      </c>
      <c r="B26">
        <f>INDEX(resultados!$A$2:$ZZ$433, 20, MATCH($B$2, resultados!$A$1:$ZZ$1, 0))</f>
        <v/>
      </c>
      <c r="C26">
        <f>INDEX(resultados!$A$2:$ZZ$433, 20, MATCH($B$3, resultados!$A$1:$ZZ$1, 0))</f>
        <v/>
      </c>
    </row>
    <row r="27">
      <c r="A27">
        <f>INDEX(resultados!$A$2:$ZZ$433, 21, MATCH($B$1, resultados!$A$1:$ZZ$1, 0))</f>
        <v/>
      </c>
      <c r="B27">
        <f>INDEX(resultados!$A$2:$ZZ$433, 21, MATCH($B$2, resultados!$A$1:$ZZ$1, 0))</f>
        <v/>
      </c>
      <c r="C27">
        <f>INDEX(resultados!$A$2:$ZZ$433, 21, MATCH($B$3, resultados!$A$1:$ZZ$1, 0))</f>
        <v/>
      </c>
    </row>
    <row r="28">
      <c r="A28">
        <f>INDEX(resultados!$A$2:$ZZ$433, 22, MATCH($B$1, resultados!$A$1:$ZZ$1, 0))</f>
        <v/>
      </c>
      <c r="B28">
        <f>INDEX(resultados!$A$2:$ZZ$433, 22, MATCH($B$2, resultados!$A$1:$ZZ$1, 0))</f>
        <v/>
      </c>
      <c r="C28">
        <f>INDEX(resultados!$A$2:$ZZ$433, 22, MATCH($B$3, resultados!$A$1:$ZZ$1, 0))</f>
        <v/>
      </c>
    </row>
    <row r="29">
      <c r="A29">
        <f>INDEX(resultados!$A$2:$ZZ$433, 23, MATCH($B$1, resultados!$A$1:$ZZ$1, 0))</f>
        <v/>
      </c>
      <c r="B29">
        <f>INDEX(resultados!$A$2:$ZZ$433, 23, MATCH($B$2, resultados!$A$1:$ZZ$1, 0))</f>
        <v/>
      </c>
      <c r="C29">
        <f>INDEX(resultados!$A$2:$ZZ$433, 23, MATCH($B$3, resultados!$A$1:$ZZ$1, 0))</f>
        <v/>
      </c>
    </row>
    <row r="30">
      <c r="A30">
        <f>INDEX(resultados!$A$2:$ZZ$433, 24, MATCH($B$1, resultados!$A$1:$ZZ$1, 0))</f>
        <v/>
      </c>
      <c r="B30">
        <f>INDEX(resultados!$A$2:$ZZ$433, 24, MATCH($B$2, resultados!$A$1:$ZZ$1, 0))</f>
        <v/>
      </c>
      <c r="C30">
        <f>INDEX(resultados!$A$2:$ZZ$433, 24, MATCH($B$3, resultados!$A$1:$ZZ$1, 0))</f>
        <v/>
      </c>
    </row>
    <row r="31">
      <c r="A31">
        <f>INDEX(resultados!$A$2:$ZZ$433, 25, MATCH($B$1, resultados!$A$1:$ZZ$1, 0))</f>
        <v/>
      </c>
      <c r="B31">
        <f>INDEX(resultados!$A$2:$ZZ$433, 25, MATCH($B$2, resultados!$A$1:$ZZ$1, 0))</f>
        <v/>
      </c>
      <c r="C31">
        <f>INDEX(resultados!$A$2:$ZZ$433, 25, MATCH($B$3, resultados!$A$1:$ZZ$1, 0))</f>
        <v/>
      </c>
    </row>
    <row r="32">
      <c r="A32">
        <f>INDEX(resultados!$A$2:$ZZ$433, 26, MATCH($B$1, resultados!$A$1:$ZZ$1, 0))</f>
        <v/>
      </c>
      <c r="B32">
        <f>INDEX(resultados!$A$2:$ZZ$433, 26, MATCH($B$2, resultados!$A$1:$ZZ$1, 0))</f>
        <v/>
      </c>
      <c r="C32">
        <f>INDEX(resultados!$A$2:$ZZ$433, 26, MATCH($B$3, resultados!$A$1:$ZZ$1, 0))</f>
        <v/>
      </c>
    </row>
    <row r="33">
      <c r="A33">
        <f>INDEX(resultados!$A$2:$ZZ$433, 27, MATCH($B$1, resultados!$A$1:$ZZ$1, 0))</f>
        <v/>
      </c>
      <c r="B33">
        <f>INDEX(resultados!$A$2:$ZZ$433, 27, MATCH($B$2, resultados!$A$1:$ZZ$1, 0))</f>
        <v/>
      </c>
      <c r="C33">
        <f>INDEX(resultados!$A$2:$ZZ$433, 27, MATCH($B$3, resultados!$A$1:$ZZ$1, 0))</f>
        <v/>
      </c>
    </row>
    <row r="34">
      <c r="A34">
        <f>INDEX(resultados!$A$2:$ZZ$433, 28, MATCH($B$1, resultados!$A$1:$ZZ$1, 0))</f>
        <v/>
      </c>
      <c r="B34">
        <f>INDEX(resultados!$A$2:$ZZ$433, 28, MATCH($B$2, resultados!$A$1:$ZZ$1, 0))</f>
        <v/>
      </c>
      <c r="C34">
        <f>INDEX(resultados!$A$2:$ZZ$433, 28, MATCH($B$3, resultados!$A$1:$ZZ$1, 0))</f>
        <v/>
      </c>
    </row>
    <row r="35">
      <c r="A35">
        <f>INDEX(resultados!$A$2:$ZZ$433, 29, MATCH($B$1, resultados!$A$1:$ZZ$1, 0))</f>
        <v/>
      </c>
      <c r="B35">
        <f>INDEX(resultados!$A$2:$ZZ$433, 29, MATCH($B$2, resultados!$A$1:$ZZ$1, 0))</f>
        <v/>
      </c>
      <c r="C35">
        <f>INDEX(resultados!$A$2:$ZZ$433, 29, MATCH($B$3, resultados!$A$1:$ZZ$1, 0))</f>
        <v/>
      </c>
    </row>
    <row r="36">
      <c r="A36">
        <f>INDEX(resultados!$A$2:$ZZ$433, 30, MATCH($B$1, resultados!$A$1:$ZZ$1, 0))</f>
        <v/>
      </c>
      <c r="B36">
        <f>INDEX(resultados!$A$2:$ZZ$433, 30, MATCH($B$2, resultados!$A$1:$ZZ$1, 0))</f>
        <v/>
      </c>
      <c r="C36">
        <f>INDEX(resultados!$A$2:$ZZ$433, 30, MATCH($B$3, resultados!$A$1:$ZZ$1, 0))</f>
        <v/>
      </c>
    </row>
    <row r="37">
      <c r="A37">
        <f>INDEX(resultados!$A$2:$ZZ$433, 31, MATCH($B$1, resultados!$A$1:$ZZ$1, 0))</f>
        <v/>
      </c>
      <c r="B37">
        <f>INDEX(resultados!$A$2:$ZZ$433, 31, MATCH($B$2, resultados!$A$1:$ZZ$1, 0))</f>
        <v/>
      </c>
      <c r="C37">
        <f>INDEX(resultados!$A$2:$ZZ$433, 31, MATCH($B$3, resultados!$A$1:$ZZ$1, 0))</f>
        <v/>
      </c>
    </row>
    <row r="38">
      <c r="A38">
        <f>INDEX(resultados!$A$2:$ZZ$433, 32, MATCH($B$1, resultados!$A$1:$ZZ$1, 0))</f>
        <v/>
      </c>
      <c r="B38">
        <f>INDEX(resultados!$A$2:$ZZ$433, 32, MATCH($B$2, resultados!$A$1:$ZZ$1, 0))</f>
        <v/>
      </c>
      <c r="C38">
        <f>INDEX(resultados!$A$2:$ZZ$433, 32, MATCH($B$3, resultados!$A$1:$ZZ$1, 0))</f>
        <v/>
      </c>
    </row>
    <row r="39">
      <c r="A39">
        <f>INDEX(resultados!$A$2:$ZZ$433, 33, MATCH($B$1, resultados!$A$1:$ZZ$1, 0))</f>
        <v/>
      </c>
      <c r="B39">
        <f>INDEX(resultados!$A$2:$ZZ$433, 33, MATCH($B$2, resultados!$A$1:$ZZ$1, 0))</f>
        <v/>
      </c>
      <c r="C39">
        <f>INDEX(resultados!$A$2:$ZZ$433, 33, MATCH($B$3, resultados!$A$1:$ZZ$1, 0))</f>
        <v/>
      </c>
    </row>
    <row r="40">
      <c r="A40">
        <f>INDEX(resultados!$A$2:$ZZ$433, 34, MATCH($B$1, resultados!$A$1:$ZZ$1, 0))</f>
        <v/>
      </c>
      <c r="B40">
        <f>INDEX(resultados!$A$2:$ZZ$433, 34, MATCH($B$2, resultados!$A$1:$ZZ$1, 0))</f>
        <v/>
      </c>
      <c r="C40">
        <f>INDEX(resultados!$A$2:$ZZ$433, 34, MATCH($B$3, resultados!$A$1:$ZZ$1, 0))</f>
        <v/>
      </c>
    </row>
    <row r="41">
      <c r="A41">
        <f>INDEX(resultados!$A$2:$ZZ$433, 35, MATCH($B$1, resultados!$A$1:$ZZ$1, 0))</f>
        <v/>
      </c>
      <c r="B41">
        <f>INDEX(resultados!$A$2:$ZZ$433, 35, MATCH($B$2, resultados!$A$1:$ZZ$1, 0))</f>
        <v/>
      </c>
      <c r="C41">
        <f>INDEX(resultados!$A$2:$ZZ$433, 35, MATCH($B$3, resultados!$A$1:$ZZ$1, 0))</f>
        <v/>
      </c>
    </row>
    <row r="42">
      <c r="A42">
        <f>INDEX(resultados!$A$2:$ZZ$433, 36, MATCH($B$1, resultados!$A$1:$ZZ$1, 0))</f>
        <v/>
      </c>
      <c r="B42">
        <f>INDEX(resultados!$A$2:$ZZ$433, 36, MATCH($B$2, resultados!$A$1:$ZZ$1, 0))</f>
        <v/>
      </c>
      <c r="C42">
        <f>INDEX(resultados!$A$2:$ZZ$433, 36, MATCH($B$3, resultados!$A$1:$ZZ$1, 0))</f>
        <v/>
      </c>
    </row>
    <row r="43">
      <c r="A43">
        <f>INDEX(resultados!$A$2:$ZZ$433, 37, MATCH($B$1, resultados!$A$1:$ZZ$1, 0))</f>
        <v/>
      </c>
      <c r="B43">
        <f>INDEX(resultados!$A$2:$ZZ$433, 37, MATCH($B$2, resultados!$A$1:$ZZ$1, 0))</f>
        <v/>
      </c>
      <c r="C43">
        <f>INDEX(resultados!$A$2:$ZZ$433, 37, MATCH($B$3, resultados!$A$1:$ZZ$1, 0))</f>
        <v/>
      </c>
    </row>
    <row r="44">
      <c r="A44">
        <f>INDEX(resultados!$A$2:$ZZ$433, 38, MATCH($B$1, resultados!$A$1:$ZZ$1, 0))</f>
        <v/>
      </c>
      <c r="B44">
        <f>INDEX(resultados!$A$2:$ZZ$433, 38, MATCH($B$2, resultados!$A$1:$ZZ$1, 0))</f>
        <v/>
      </c>
      <c r="C44">
        <f>INDEX(resultados!$A$2:$ZZ$433, 38, MATCH($B$3, resultados!$A$1:$ZZ$1, 0))</f>
        <v/>
      </c>
    </row>
    <row r="45">
      <c r="A45">
        <f>INDEX(resultados!$A$2:$ZZ$433, 39, MATCH($B$1, resultados!$A$1:$ZZ$1, 0))</f>
        <v/>
      </c>
      <c r="B45">
        <f>INDEX(resultados!$A$2:$ZZ$433, 39, MATCH($B$2, resultados!$A$1:$ZZ$1, 0))</f>
        <v/>
      </c>
      <c r="C45">
        <f>INDEX(resultados!$A$2:$ZZ$433, 39, MATCH($B$3, resultados!$A$1:$ZZ$1, 0))</f>
        <v/>
      </c>
    </row>
    <row r="46">
      <c r="A46">
        <f>INDEX(resultados!$A$2:$ZZ$433, 40, MATCH($B$1, resultados!$A$1:$ZZ$1, 0))</f>
        <v/>
      </c>
      <c r="B46">
        <f>INDEX(resultados!$A$2:$ZZ$433, 40, MATCH($B$2, resultados!$A$1:$ZZ$1, 0))</f>
        <v/>
      </c>
      <c r="C46">
        <f>INDEX(resultados!$A$2:$ZZ$433, 40, MATCH($B$3, resultados!$A$1:$ZZ$1, 0))</f>
        <v/>
      </c>
    </row>
    <row r="47">
      <c r="A47">
        <f>INDEX(resultados!$A$2:$ZZ$433, 41, MATCH($B$1, resultados!$A$1:$ZZ$1, 0))</f>
        <v/>
      </c>
      <c r="B47">
        <f>INDEX(resultados!$A$2:$ZZ$433, 41, MATCH($B$2, resultados!$A$1:$ZZ$1, 0))</f>
        <v/>
      </c>
      <c r="C47">
        <f>INDEX(resultados!$A$2:$ZZ$433, 41, MATCH($B$3, resultados!$A$1:$ZZ$1, 0))</f>
        <v/>
      </c>
    </row>
    <row r="48">
      <c r="A48">
        <f>INDEX(resultados!$A$2:$ZZ$433, 42, MATCH($B$1, resultados!$A$1:$ZZ$1, 0))</f>
        <v/>
      </c>
      <c r="B48">
        <f>INDEX(resultados!$A$2:$ZZ$433, 42, MATCH($B$2, resultados!$A$1:$ZZ$1, 0))</f>
        <v/>
      </c>
      <c r="C48">
        <f>INDEX(resultados!$A$2:$ZZ$433, 42, MATCH($B$3, resultados!$A$1:$ZZ$1, 0))</f>
        <v/>
      </c>
    </row>
    <row r="49">
      <c r="A49">
        <f>INDEX(resultados!$A$2:$ZZ$433, 43, MATCH($B$1, resultados!$A$1:$ZZ$1, 0))</f>
        <v/>
      </c>
      <c r="B49">
        <f>INDEX(resultados!$A$2:$ZZ$433, 43, MATCH($B$2, resultados!$A$1:$ZZ$1, 0))</f>
        <v/>
      </c>
      <c r="C49">
        <f>INDEX(resultados!$A$2:$ZZ$433, 43, MATCH($B$3, resultados!$A$1:$ZZ$1, 0))</f>
        <v/>
      </c>
    </row>
    <row r="50">
      <c r="A50">
        <f>INDEX(resultados!$A$2:$ZZ$433, 44, MATCH($B$1, resultados!$A$1:$ZZ$1, 0))</f>
        <v/>
      </c>
      <c r="B50">
        <f>INDEX(resultados!$A$2:$ZZ$433, 44, MATCH($B$2, resultados!$A$1:$ZZ$1, 0))</f>
        <v/>
      </c>
      <c r="C50">
        <f>INDEX(resultados!$A$2:$ZZ$433, 44, MATCH($B$3, resultados!$A$1:$ZZ$1, 0))</f>
        <v/>
      </c>
    </row>
    <row r="51">
      <c r="A51">
        <f>INDEX(resultados!$A$2:$ZZ$433, 45, MATCH($B$1, resultados!$A$1:$ZZ$1, 0))</f>
        <v/>
      </c>
      <c r="B51">
        <f>INDEX(resultados!$A$2:$ZZ$433, 45, MATCH($B$2, resultados!$A$1:$ZZ$1, 0))</f>
        <v/>
      </c>
      <c r="C51">
        <f>INDEX(resultados!$A$2:$ZZ$433, 45, MATCH($B$3, resultados!$A$1:$ZZ$1, 0))</f>
        <v/>
      </c>
    </row>
    <row r="52">
      <c r="A52">
        <f>INDEX(resultados!$A$2:$ZZ$433, 46, MATCH($B$1, resultados!$A$1:$ZZ$1, 0))</f>
        <v/>
      </c>
      <c r="B52">
        <f>INDEX(resultados!$A$2:$ZZ$433, 46, MATCH($B$2, resultados!$A$1:$ZZ$1, 0))</f>
        <v/>
      </c>
      <c r="C52">
        <f>INDEX(resultados!$A$2:$ZZ$433, 46, MATCH($B$3, resultados!$A$1:$ZZ$1, 0))</f>
        <v/>
      </c>
    </row>
    <row r="53">
      <c r="A53">
        <f>INDEX(resultados!$A$2:$ZZ$433, 47, MATCH($B$1, resultados!$A$1:$ZZ$1, 0))</f>
        <v/>
      </c>
      <c r="B53">
        <f>INDEX(resultados!$A$2:$ZZ$433, 47, MATCH($B$2, resultados!$A$1:$ZZ$1, 0))</f>
        <v/>
      </c>
      <c r="C53">
        <f>INDEX(resultados!$A$2:$ZZ$433, 47, MATCH($B$3, resultados!$A$1:$ZZ$1, 0))</f>
        <v/>
      </c>
    </row>
    <row r="54">
      <c r="A54">
        <f>INDEX(resultados!$A$2:$ZZ$433, 48, MATCH($B$1, resultados!$A$1:$ZZ$1, 0))</f>
        <v/>
      </c>
      <c r="B54">
        <f>INDEX(resultados!$A$2:$ZZ$433, 48, MATCH($B$2, resultados!$A$1:$ZZ$1, 0))</f>
        <v/>
      </c>
      <c r="C54">
        <f>INDEX(resultados!$A$2:$ZZ$433, 48, MATCH($B$3, resultados!$A$1:$ZZ$1, 0))</f>
        <v/>
      </c>
    </row>
    <row r="55">
      <c r="A55">
        <f>INDEX(resultados!$A$2:$ZZ$433, 49, MATCH($B$1, resultados!$A$1:$ZZ$1, 0))</f>
        <v/>
      </c>
      <c r="B55">
        <f>INDEX(resultados!$A$2:$ZZ$433, 49, MATCH($B$2, resultados!$A$1:$ZZ$1, 0))</f>
        <v/>
      </c>
      <c r="C55">
        <f>INDEX(resultados!$A$2:$ZZ$433, 49, MATCH($B$3, resultados!$A$1:$ZZ$1, 0))</f>
        <v/>
      </c>
    </row>
    <row r="56">
      <c r="A56">
        <f>INDEX(resultados!$A$2:$ZZ$433, 50, MATCH($B$1, resultados!$A$1:$ZZ$1, 0))</f>
        <v/>
      </c>
      <c r="B56">
        <f>INDEX(resultados!$A$2:$ZZ$433, 50, MATCH($B$2, resultados!$A$1:$ZZ$1, 0))</f>
        <v/>
      </c>
      <c r="C56">
        <f>INDEX(resultados!$A$2:$ZZ$433, 50, MATCH($B$3, resultados!$A$1:$ZZ$1, 0))</f>
        <v/>
      </c>
    </row>
    <row r="57">
      <c r="A57">
        <f>INDEX(resultados!$A$2:$ZZ$433, 51, MATCH($B$1, resultados!$A$1:$ZZ$1, 0))</f>
        <v/>
      </c>
      <c r="B57">
        <f>INDEX(resultados!$A$2:$ZZ$433, 51, MATCH($B$2, resultados!$A$1:$ZZ$1, 0))</f>
        <v/>
      </c>
      <c r="C57">
        <f>INDEX(resultados!$A$2:$ZZ$433, 51, MATCH($B$3, resultados!$A$1:$ZZ$1, 0))</f>
        <v/>
      </c>
    </row>
    <row r="58">
      <c r="A58">
        <f>INDEX(resultados!$A$2:$ZZ$433, 52, MATCH($B$1, resultados!$A$1:$ZZ$1, 0))</f>
        <v/>
      </c>
      <c r="B58">
        <f>INDEX(resultados!$A$2:$ZZ$433, 52, MATCH($B$2, resultados!$A$1:$ZZ$1, 0))</f>
        <v/>
      </c>
      <c r="C58">
        <f>INDEX(resultados!$A$2:$ZZ$433, 52, MATCH($B$3, resultados!$A$1:$ZZ$1, 0))</f>
        <v/>
      </c>
    </row>
    <row r="59">
      <c r="A59">
        <f>INDEX(resultados!$A$2:$ZZ$433, 53, MATCH($B$1, resultados!$A$1:$ZZ$1, 0))</f>
        <v/>
      </c>
      <c r="B59">
        <f>INDEX(resultados!$A$2:$ZZ$433, 53, MATCH($B$2, resultados!$A$1:$ZZ$1, 0))</f>
        <v/>
      </c>
      <c r="C59">
        <f>INDEX(resultados!$A$2:$ZZ$433, 53, MATCH($B$3, resultados!$A$1:$ZZ$1, 0))</f>
        <v/>
      </c>
    </row>
    <row r="60">
      <c r="A60">
        <f>INDEX(resultados!$A$2:$ZZ$433, 54, MATCH($B$1, resultados!$A$1:$ZZ$1, 0))</f>
        <v/>
      </c>
      <c r="B60">
        <f>INDEX(resultados!$A$2:$ZZ$433, 54, MATCH($B$2, resultados!$A$1:$ZZ$1, 0))</f>
        <v/>
      </c>
      <c r="C60">
        <f>INDEX(resultados!$A$2:$ZZ$433, 54, MATCH($B$3, resultados!$A$1:$ZZ$1, 0))</f>
        <v/>
      </c>
    </row>
    <row r="61">
      <c r="A61">
        <f>INDEX(resultados!$A$2:$ZZ$433, 55, MATCH($B$1, resultados!$A$1:$ZZ$1, 0))</f>
        <v/>
      </c>
      <c r="B61">
        <f>INDEX(resultados!$A$2:$ZZ$433, 55, MATCH($B$2, resultados!$A$1:$ZZ$1, 0))</f>
        <v/>
      </c>
      <c r="C61">
        <f>INDEX(resultados!$A$2:$ZZ$433, 55, MATCH($B$3, resultados!$A$1:$ZZ$1, 0))</f>
        <v/>
      </c>
    </row>
    <row r="62">
      <c r="A62">
        <f>INDEX(resultados!$A$2:$ZZ$433, 56, MATCH($B$1, resultados!$A$1:$ZZ$1, 0))</f>
        <v/>
      </c>
      <c r="B62">
        <f>INDEX(resultados!$A$2:$ZZ$433, 56, MATCH($B$2, resultados!$A$1:$ZZ$1, 0))</f>
        <v/>
      </c>
      <c r="C62">
        <f>INDEX(resultados!$A$2:$ZZ$433, 56, MATCH($B$3, resultados!$A$1:$ZZ$1, 0))</f>
        <v/>
      </c>
    </row>
    <row r="63">
      <c r="A63">
        <f>INDEX(resultados!$A$2:$ZZ$433, 57, MATCH($B$1, resultados!$A$1:$ZZ$1, 0))</f>
        <v/>
      </c>
      <c r="B63">
        <f>INDEX(resultados!$A$2:$ZZ$433, 57, MATCH($B$2, resultados!$A$1:$ZZ$1, 0))</f>
        <v/>
      </c>
      <c r="C63">
        <f>INDEX(resultados!$A$2:$ZZ$433, 57, MATCH($B$3, resultados!$A$1:$ZZ$1, 0))</f>
        <v/>
      </c>
    </row>
    <row r="64">
      <c r="A64">
        <f>INDEX(resultados!$A$2:$ZZ$433, 58, MATCH($B$1, resultados!$A$1:$ZZ$1, 0))</f>
        <v/>
      </c>
      <c r="B64">
        <f>INDEX(resultados!$A$2:$ZZ$433, 58, MATCH($B$2, resultados!$A$1:$ZZ$1, 0))</f>
        <v/>
      </c>
      <c r="C64">
        <f>INDEX(resultados!$A$2:$ZZ$433, 58, MATCH($B$3, resultados!$A$1:$ZZ$1, 0))</f>
        <v/>
      </c>
    </row>
    <row r="65">
      <c r="A65">
        <f>INDEX(resultados!$A$2:$ZZ$433, 59, MATCH($B$1, resultados!$A$1:$ZZ$1, 0))</f>
        <v/>
      </c>
      <c r="B65">
        <f>INDEX(resultados!$A$2:$ZZ$433, 59, MATCH($B$2, resultados!$A$1:$ZZ$1, 0))</f>
        <v/>
      </c>
      <c r="C65">
        <f>INDEX(resultados!$A$2:$ZZ$433, 59, MATCH($B$3, resultados!$A$1:$ZZ$1, 0))</f>
        <v/>
      </c>
    </row>
    <row r="66">
      <c r="A66">
        <f>INDEX(resultados!$A$2:$ZZ$433, 60, MATCH($B$1, resultados!$A$1:$ZZ$1, 0))</f>
        <v/>
      </c>
      <c r="B66">
        <f>INDEX(resultados!$A$2:$ZZ$433, 60, MATCH($B$2, resultados!$A$1:$ZZ$1, 0))</f>
        <v/>
      </c>
      <c r="C66">
        <f>INDEX(resultados!$A$2:$ZZ$433, 60, MATCH($B$3, resultados!$A$1:$ZZ$1, 0))</f>
        <v/>
      </c>
    </row>
    <row r="67">
      <c r="A67">
        <f>INDEX(resultados!$A$2:$ZZ$433, 61, MATCH($B$1, resultados!$A$1:$ZZ$1, 0))</f>
        <v/>
      </c>
      <c r="B67">
        <f>INDEX(resultados!$A$2:$ZZ$433, 61, MATCH($B$2, resultados!$A$1:$ZZ$1, 0))</f>
        <v/>
      </c>
      <c r="C67">
        <f>INDEX(resultados!$A$2:$ZZ$433, 61, MATCH($B$3, resultados!$A$1:$ZZ$1, 0))</f>
        <v/>
      </c>
    </row>
    <row r="68">
      <c r="A68">
        <f>INDEX(resultados!$A$2:$ZZ$433, 62, MATCH($B$1, resultados!$A$1:$ZZ$1, 0))</f>
        <v/>
      </c>
      <c r="B68">
        <f>INDEX(resultados!$A$2:$ZZ$433, 62, MATCH($B$2, resultados!$A$1:$ZZ$1, 0))</f>
        <v/>
      </c>
      <c r="C68">
        <f>INDEX(resultados!$A$2:$ZZ$433, 62, MATCH($B$3, resultados!$A$1:$ZZ$1, 0))</f>
        <v/>
      </c>
    </row>
    <row r="69">
      <c r="A69">
        <f>INDEX(resultados!$A$2:$ZZ$433, 63, MATCH($B$1, resultados!$A$1:$ZZ$1, 0))</f>
        <v/>
      </c>
      <c r="B69">
        <f>INDEX(resultados!$A$2:$ZZ$433, 63, MATCH($B$2, resultados!$A$1:$ZZ$1, 0))</f>
        <v/>
      </c>
      <c r="C69">
        <f>INDEX(resultados!$A$2:$ZZ$433, 63, MATCH($B$3, resultados!$A$1:$ZZ$1, 0))</f>
        <v/>
      </c>
    </row>
    <row r="70">
      <c r="A70">
        <f>INDEX(resultados!$A$2:$ZZ$433, 64, MATCH($B$1, resultados!$A$1:$ZZ$1, 0))</f>
        <v/>
      </c>
      <c r="B70">
        <f>INDEX(resultados!$A$2:$ZZ$433, 64, MATCH($B$2, resultados!$A$1:$ZZ$1, 0))</f>
        <v/>
      </c>
      <c r="C70">
        <f>INDEX(resultados!$A$2:$ZZ$433, 64, MATCH($B$3, resultados!$A$1:$ZZ$1, 0))</f>
        <v/>
      </c>
    </row>
    <row r="71">
      <c r="A71">
        <f>INDEX(resultados!$A$2:$ZZ$433, 65, MATCH($B$1, resultados!$A$1:$ZZ$1, 0))</f>
        <v/>
      </c>
      <c r="B71">
        <f>INDEX(resultados!$A$2:$ZZ$433, 65, MATCH($B$2, resultados!$A$1:$ZZ$1, 0))</f>
        <v/>
      </c>
      <c r="C71">
        <f>INDEX(resultados!$A$2:$ZZ$433, 65, MATCH($B$3, resultados!$A$1:$ZZ$1, 0))</f>
        <v/>
      </c>
    </row>
    <row r="72">
      <c r="A72">
        <f>INDEX(resultados!$A$2:$ZZ$433, 66, MATCH($B$1, resultados!$A$1:$ZZ$1, 0))</f>
        <v/>
      </c>
      <c r="B72">
        <f>INDEX(resultados!$A$2:$ZZ$433, 66, MATCH($B$2, resultados!$A$1:$ZZ$1, 0))</f>
        <v/>
      </c>
      <c r="C72">
        <f>INDEX(resultados!$A$2:$ZZ$433, 66, MATCH($B$3, resultados!$A$1:$ZZ$1, 0))</f>
        <v/>
      </c>
    </row>
    <row r="73">
      <c r="A73">
        <f>INDEX(resultados!$A$2:$ZZ$433, 67, MATCH($B$1, resultados!$A$1:$ZZ$1, 0))</f>
        <v/>
      </c>
      <c r="B73">
        <f>INDEX(resultados!$A$2:$ZZ$433, 67, MATCH($B$2, resultados!$A$1:$ZZ$1, 0))</f>
        <v/>
      </c>
      <c r="C73">
        <f>INDEX(resultados!$A$2:$ZZ$433, 67, MATCH($B$3, resultados!$A$1:$ZZ$1, 0))</f>
        <v/>
      </c>
    </row>
    <row r="74">
      <c r="A74">
        <f>INDEX(resultados!$A$2:$ZZ$433, 68, MATCH($B$1, resultados!$A$1:$ZZ$1, 0))</f>
        <v/>
      </c>
      <c r="B74">
        <f>INDEX(resultados!$A$2:$ZZ$433, 68, MATCH($B$2, resultados!$A$1:$ZZ$1, 0))</f>
        <v/>
      </c>
      <c r="C74">
        <f>INDEX(resultados!$A$2:$ZZ$433, 68, MATCH($B$3, resultados!$A$1:$ZZ$1, 0))</f>
        <v/>
      </c>
    </row>
    <row r="75">
      <c r="A75">
        <f>INDEX(resultados!$A$2:$ZZ$433, 69, MATCH($B$1, resultados!$A$1:$ZZ$1, 0))</f>
        <v/>
      </c>
      <c r="B75">
        <f>INDEX(resultados!$A$2:$ZZ$433, 69, MATCH($B$2, resultados!$A$1:$ZZ$1, 0))</f>
        <v/>
      </c>
      <c r="C75">
        <f>INDEX(resultados!$A$2:$ZZ$433, 69, MATCH($B$3, resultados!$A$1:$ZZ$1, 0))</f>
        <v/>
      </c>
    </row>
    <row r="76">
      <c r="A76">
        <f>INDEX(resultados!$A$2:$ZZ$433, 70, MATCH($B$1, resultados!$A$1:$ZZ$1, 0))</f>
        <v/>
      </c>
      <c r="B76">
        <f>INDEX(resultados!$A$2:$ZZ$433, 70, MATCH($B$2, resultados!$A$1:$ZZ$1, 0))</f>
        <v/>
      </c>
      <c r="C76">
        <f>INDEX(resultados!$A$2:$ZZ$433, 70, MATCH($B$3, resultados!$A$1:$ZZ$1, 0))</f>
        <v/>
      </c>
    </row>
    <row r="77">
      <c r="A77">
        <f>INDEX(resultados!$A$2:$ZZ$433, 71, MATCH($B$1, resultados!$A$1:$ZZ$1, 0))</f>
        <v/>
      </c>
      <c r="B77">
        <f>INDEX(resultados!$A$2:$ZZ$433, 71, MATCH($B$2, resultados!$A$1:$ZZ$1, 0))</f>
        <v/>
      </c>
      <c r="C77">
        <f>INDEX(resultados!$A$2:$ZZ$433, 71, MATCH($B$3, resultados!$A$1:$ZZ$1, 0))</f>
        <v/>
      </c>
    </row>
    <row r="78">
      <c r="A78">
        <f>INDEX(resultados!$A$2:$ZZ$433, 72, MATCH($B$1, resultados!$A$1:$ZZ$1, 0))</f>
        <v/>
      </c>
      <c r="B78">
        <f>INDEX(resultados!$A$2:$ZZ$433, 72, MATCH($B$2, resultados!$A$1:$ZZ$1, 0))</f>
        <v/>
      </c>
      <c r="C78">
        <f>INDEX(resultados!$A$2:$ZZ$433, 72, MATCH($B$3, resultados!$A$1:$ZZ$1, 0))</f>
        <v/>
      </c>
    </row>
    <row r="79">
      <c r="A79">
        <f>INDEX(resultados!$A$2:$ZZ$433, 73, MATCH($B$1, resultados!$A$1:$ZZ$1, 0))</f>
        <v/>
      </c>
      <c r="B79">
        <f>INDEX(resultados!$A$2:$ZZ$433, 73, MATCH($B$2, resultados!$A$1:$ZZ$1, 0))</f>
        <v/>
      </c>
      <c r="C79">
        <f>INDEX(resultados!$A$2:$ZZ$433, 73, MATCH($B$3, resultados!$A$1:$ZZ$1, 0))</f>
        <v/>
      </c>
    </row>
    <row r="80">
      <c r="A80">
        <f>INDEX(resultados!$A$2:$ZZ$433, 74, MATCH($B$1, resultados!$A$1:$ZZ$1, 0))</f>
        <v/>
      </c>
      <c r="B80">
        <f>INDEX(resultados!$A$2:$ZZ$433, 74, MATCH($B$2, resultados!$A$1:$ZZ$1, 0))</f>
        <v/>
      </c>
      <c r="C80">
        <f>INDEX(resultados!$A$2:$ZZ$433, 74, MATCH($B$3, resultados!$A$1:$ZZ$1, 0))</f>
        <v/>
      </c>
    </row>
    <row r="81">
      <c r="A81">
        <f>INDEX(resultados!$A$2:$ZZ$433, 75, MATCH($B$1, resultados!$A$1:$ZZ$1, 0))</f>
        <v/>
      </c>
      <c r="B81">
        <f>INDEX(resultados!$A$2:$ZZ$433, 75, MATCH($B$2, resultados!$A$1:$ZZ$1, 0))</f>
        <v/>
      </c>
      <c r="C81">
        <f>INDEX(resultados!$A$2:$ZZ$433, 75, MATCH($B$3, resultados!$A$1:$ZZ$1, 0))</f>
        <v/>
      </c>
    </row>
    <row r="82">
      <c r="A82">
        <f>INDEX(resultados!$A$2:$ZZ$433, 76, MATCH($B$1, resultados!$A$1:$ZZ$1, 0))</f>
        <v/>
      </c>
      <c r="B82">
        <f>INDEX(resultados!$A$2:$ZZ$433, 76, MATCH($B$2, resultados!$A$1:$ZZ$1, 0))</f>
        <v/>
      </c>
      <c r="C82">
        <f>INDEX(resultados!$A$2:$ZZ$433, 76, MATCH($B$3, resultados!$A$1:$ZZ$1, 0))</f>
        <v/>
      </c>
    </row>
    <row r="83">
      <c r="A83">
        <f>INDEX(resultados!$A$2:$ZZ$433, 77, MATCH($B$1, resultados!$A$1:$ZZ$1, 0))</f>
        <v/>
      </c>
      <c r="B83">
        <f>INDEX(resultados!$A$2:$ZZ$433, 77, MATCH($B$2, resultados!$A$1:$ZZ$1, 0))</f>
        <v/>
      </c>
      <c r="C83">
        <f>INDEX(resultados!$A$2:$ZZ$433, 77, MATCH($B$3, resultados!$A$1:$ZZ$1, 0))</f>
        <v/>
      </c>
    </row>
    <row r="84">
      <c r="A84">
        <f>INDEX(resultados!$A$2:$ZZ$433, 78, MATCH($B$1, resultados!$A$1:$ZZ$1, 0))</f>
        <v/>
      </c>
      <c r="B84">
        <f>INDEX(resultados!$A$2:$ZZ$433, 78, MATCH($B$2, resultados!$A$1:$ZZ$1, 0))</f>
        <v/>
      </c>
      <c r="C84">
        <f>INDEX(resultados!$A$2:$ZZ$433, 78, MATCH($B$3, resultados!$A$1:$ZZ$1, 0))</f>
        <v/>
      </c>
    </row>
    <row r="85">
      <c r="A85">
        <f>INDEX(resultados!$A$2:$ZZ$433, 79, MATCH($B$1, resultados!$A$1:$ZZ$1, 0))</f>
        <v/>
      </c>
      <c r="B85">
        <f>INDEX(resultados!$A$2:$ZZ$433, 79, MATCH($B$2, resultados!$A$1:$ZZ$1, 0))</f>
        <v/>
      </c>
      <c r="C85">
        <f>INDEX(resultados!$A$2:$ZZ$433, 79, MATCH($B$3, resultados!$A$1:$ZZ$1, 0))</f>
        <v/>
      </c>
    </row>
    <row r="86">
      <c r="A86">
        <f>INDEX(resultados!$A$2:$ZZ$433, 80, MATCH($B$1, resultados!$A$1:$ZZ$1, 0))</f>
        <v/>
      </c>
      <c r="B86">
        <f>INDEX(resultados!$A$2:$ZZ$433, 80, MATCH($B$2, resultados!$A$1:$ZZ$1, 0))</f>
        <v/>
      </c>
      <c r="C86">
        <f>INDEX(resultados!$A$2:$ZZ$433, 80, MATCH($B$3, resultados!$A$1:$ZZ$1, 0))</f>
        <v/>
      </c>
    </row>
    <row r="87">
      <c r="A87">
        <f>INDEX(resultados!$A$2:$ZZ$433, 81, MATCH($B$1, resultados!$A$1:$ZZ$1, 0))</f>
        <v/>
      </c>
      <c r="B87">
        <f>INDEX(resultados!$A$2:$ZZ$433, 81, MATCH($B$2, resultados!$A$1:$ZZ$1, 0))</f>
        <v/>
      </c>
      <c r="C87">
        <f>INDEX(resultados!$A$2:$ZZ$433, 81, MATCH($B$3, resultados!$A$1:$ZZ$1, 0))</f>
        <v/>
      </c>
    </row>
    <row r="88">
      <c r="A88">
        <f>INDEX(resultados!$A$2:$ZZ$433, 82, MATCH($B$1, resultados!$A$1:$ZZ$1, 0))</f>
        <v/>
      </c>
      <c r="B88">
        <f>INDEX(resultados!$A$2:$ZZ$433, 82, MATCH($B$2, resultados!$A$1:$ZZ$1, 0))</f>
        <v/>
      </c>
      <c r="C88">
        <f>INDEX(resultados!$A$2:$ZZ$433, 82, MATCH($B$3, resultados!$A$1:$ZZ$1, 0))</f>
        <v/>
      </c>
    </row>
    <row r="89">
      <c r="A89">
        <f>INDEX(resultados!$A$2:$ZZ$433, 83, MATCH($B$1, resultados!$A$1:$ZZ$1, 0))</f>
        <v/>
      </c>
      <c r="B89">
        <f>INDEX(resultados!$A$2:$ZZ$433, 83, MATCH($B$2, resultados!$A$1:$ZZ$1, 0))</f>
        <v/>
      </c>
      <c r="C89">
        <f>INDEX(resultados!$A$2:$ZZ$433, 83, MATCH($B$3, resultados!$A$1:$ZZ$1, 0))</f>
        <v/>
      </c>
    </row>
    <row r="90">
      <c r="A90">
        <f>INDEX(resultados!$A$2:$ZZ$433, 84, MATCH($B$1, resultados!$A$1:$ZZ$1, 0))</f>
        <v/>
      </c>
      <c r="B90">
        <f>INDEX(resultados!$A$2:$ZZ$433, 84, MATCH($B$2, resultados!$A$1:$ZZ$1, 0))</f>
        <v/>
      </c>
      <c r="C90">
        <f>INDEX(resultados!$A$2:$ZZ$433, 84, MATCH($B$3, resultados!$A$1:$ZZ$1, 0))</f>
        <v/>
      </c>
    </row>
    <row r="91">
      <c r="A91">
        <f>INDEX(resultados!$A$2:$ZZ$433, 85, MATCH($B$1, resultados!$A$1:$ZZ$1, 0))</f>
        <v/>
      </c>
      <c r="B91">
        <f>INDEX(resultados!$A$2:$ZZ$433, 85, MATCH($B$2, resultados!$A$1:$ZZ$1, 0))</f>
        <v/>
      </c>
      <c r="C91">
        <f>INDEX(resultados!$A$2:$ZZ$433, 85, MATCH($B$3, resultados!$A$1:$ZZ$1, 0))</f>
        <v/>
      </c>
    </row>
    <row r="92">
      <c r="A92">
        <f>INDEX(resultados!$A$2:$ZZ$433, 86, MATCH($B$1, resultados!$A$1:$ZZ$1, 0))</f>
        <v/>
      </c>
      <c r="B92">
        <f>INDEX(resultados!$A$2:$ZZ$433, 86, MATCH($B$2, resultados!$A$1:$ZZ$1, 0))</f>
        <v/>
      </c>
      <c r="C92">
        <f>INDEX(resultados!$A$2:$ZZ$433, 86, MATCH($B$3, resultados!$A$1:$ZZ$1, 0))</f>
        <v/>
      </c>
    </row>
    <row r="93">
      <c r="A93">
        <f>INDEX(resultados!$A$2:$ZZ$433, 87, MATCH($B$1, resultados!$A$1:$ZZ$1, 0))</f>
        <v/>
      </c>
      <c r="B93">
        <f>INDEX(resultados!$A$2:$ZZ$433, 87, MATCH($B$2, resultados!$A$1:$ZZ$1, 0))</f>
        <v/>
      </c>
      <c r="C93">
        <f>INDEX(resultados!$A$2:$ZZ$433, 87, MATCH($B$3, resultados!$A$1:$ZZ$1, 0))</f>
        <v/>
      </c>
    </row>
    <row r="94">
      <c r="A94">
        <f>INDEX(resultados!$A$2:$ZZ$433, 88, MATCH($B$1, resultados!$A$1:$ZZ$1, 0))</f>
        <v/>
      </c>
      <c r="B94">
        <f>INDEX(resultados!$A$2:$ZZ$433, 88, MATCH($B$2, resultados!$A$1:$ZZ$1, 0))</f>
        <v/>
      </c>
      <c r="C94">
        <f>INDEX(resultados!$A$2:$ZZ$433, 88, MATCH($B$3, resultados!$A$1:$ZZ$1, 0))</f>
        <v/>
      </c>
    </row>
    <row r="95">
      <c r="A95">
        <f>INDEX(resultados!$A$2:$ZZ$433, 89, MATCH($B$1, resultados!$A$1:$ZZ$1, 0))</f>
        <v/>
      </c>
      <c r="B95">
        <f>INDEX(resultados!$A$2:$ZZ$433, 89, MATCH($B$2, resultados!$A$1:$ZZ$1, 0))</f>
        <v/>
      </c>
      <c r="C95">
        <f>INDEX(resultados!$A$2:$ZZ$433, 89, MATCH($B$3, resultados!$A$1:$ZZ$1, 0))</f>
        <v/>
      </c>
    </row>
    <row r="96">
      <c r="A96">
        <f>INDEX(resultados!$A$2:$ZZ$433, 90, MATCH($B$1, resultados!$A$1:$ZZ$1, 0))</f>
        <v/>
      </c>
      <c r="B96">
        <f>INDEX(resultados!$A$2:$ZZ$433, 90, MATCH($B$2, resultados!$A$1:$ZZ$1, 0))</f>
        <v/>
      </c>
      <c r="C96">
        <f>INDEX(resultados!$A$2:$ZZ$433, 90, MATCH($B$3, resultados!$A$1:$ZZ$1, 0))</f>
        <v/>
      </c>
    </row>
    <row r="97">
      <c r="A97">
        <f>INDEX(resultados!$A$2:$ZZ$433, 91, MATCH($B$1, resultados!$A$1:$ZZ$1, 0))</f>
        <v/>
      </c>
      <c r="B97">
        <f>INDEX(resultados!$A$2:$ZZ$433, 91, MATCH($B$2, resultados!$A$1:$ZZ$1, 0))</f>
        <v/>
      </c>
      <c r="C97">
        <f>INDEX(resultados!$A$2:$ZZ$433, 91, MATCH($B$3, resultados!$A$1:$ZZ$1, 0))</f>
        <v/>
      </c>
    </row>
    <row r="98">
      <c r="A98">
        <f>INDEX(resultados!$A$2:$ZZ$433, 92, MATCH($B$1, resultados!$A$1:$ZZ$1, 0))</f>
        <v/>
      </c>
      <c r="B98">
        <f>INDEX(resultados!$A$2:$ZZ$433, 92, MATCH($B$2, resultados!$A$1:$ZZ$1, 0))</f>
        <v/>
      </c>
      <c r="C98">
        <f>INDEX(resultados!$A$2:$ZZ$433, 92, MATCH($B$3, resultados!$A$1:$ZZ$1, 0))</f>
        <v/>
      </c>
    </row>
    <row r="99">
      <c r="A99">
        <f>INDEX(resultados!$A$2:$ZZ$433, 93, MATCH($B$1, resultados!$A$1:$ZZ$1, 0))</f>
        <v/>
      </c>
      <c r="B99">
        <f>INDEX(resultados!$A$2:$ZZ$433, 93, MATCH($B$2, resultados!$A$1:$ZZ$1, 0))</f>
        <v/>
      </c>
      <c r="C99">
        <f>INDEX(resultados!$A$2:$ZZ$433, 93, MATCH($B$3, resultados!$A$1:$ZZ$1, 0))</f>
        <v/>
      </c>
    </row>
    <row r="100">
      <c r="A100">
        <f>INDEX(resultados!$A$2:$ZZ$433, 94, MATCH($B$1, resultados!$A$1:$ZZ$1, 0))</f>
        <v/>
      </c>
      <c r="B100">
        <f>INDEX(resultados!$A$2:$ZZ$433, 94, MATCH($B$2, resultados!$A$1:$ZZ$1, 0))</f>
        <v/>
      </c>
      <c r="C100">
        <f>INDEX(resultados!$A$2:$ZZ$433, 94, MATCH($B$3, resultados!$A$1:$ZZ$1, 0))</f>
        <v/>
      </c>
    </row>
    <row r="101">
      <c r="A101">
        <f>INDEX(resultados!$A$2:$ZZ$433, 95, MATCH($B$1, resultados!$A$1:$ZZ$1, 0))</f>
        <v/>
      </c>
      <c r="B101">
        <f>INDEX(resultados!$A$2:$ZZ$433, 95, MATCH($B$2, resultados!$A$1:$ZZ$1, 0))</f>
        <v/>
      </c>
      <c r="C101">
        <f>INDEX(resultados!$A$2:$ZZ$433, 95, MATCH($B$3, resultados!$A$1:$ZZ$1, 0))</f>
        <v/>
      </c>
    </row>
    <row r="102">
      <c r="A102">
        <f>INDEX(resultados!$A$2:$ZZ$433, 96, MATCH($B$1, resultados!$A$1:$ZZ$1, 0))</f>
        <v/>
      </c>
      <c r="B102">
        <f>INDEX(resultados!$A$2:$ZZ$433, 96, MATCH($B$2, resultados!$A$1:$ZZ$1, 0))</f>
        <v/>
      </c>
      <c r="C102">
        <f>INDEX(resultados!$A$2:$ZZ$433, 96, MATCH($B$3, resultados!$A$1:$ZZ$1, 0))</f>
        <v/>
      </c>
    </row>
    <row r="103">
      <c r="A103">
        <f>INDEX(resultados!$A$2:$ZZ$433, 97, MATCH($B$1, resultados!$A$1:$ZZ$1, 0))</f>
        <v/>
      </c>
      <c r="B103">
        <f>INDEX(resultados!$A$2:$ZZ$433, 97, MATCH($B$2, resultados!$A$1:$ZZ$1, 0))</f>
        <v/>
      </c>
      <c r="C103">
        <f>INDEX(resultados!$A$2:$ZZ$433, 97, MATCH($B$3, resultados!$A$1:$ZZ$1, 0))</f>
        <v/>
      </c>
    </row>
    <row r="104">
      <c r="A104">
        <f>INDEX(resultados!$A$2:$ZZ$433, 98, MATCH($B$1, resultados!$A$1:$ZZ$1, 0))</f>
        <v/>
      </c>
      <c r="B104">
        <f>INDEX(resultados!$A$2:$ZZ$433, 98, MATCH($B$2, resultados!$A$1:$ZZ$1, 0))</f>
        <v/>
      </c>
      <c r="C104">
        <f>INDEX(resultados!$A$2:$ZZ$433, 98, MATCH($B$3, resultados!$A$1:$ZZ$1, 0))</f>
        <v/>
      </c>
    </row>
    <row r="105">
      <c r="A105">
        <f>INDEX(resultados!$A$2:$ZZ$433, 99, MATCH($B$1, resultados!$A$1:$ZZ$1, 0))</f>
        <v/>
      </c>
      <c r="B105">
        <f>INDEX(resultados!$A$2:$ZZ$433, 99, MATCH($B$2, resultados!$A$1:$ZZ$1, 0))</f>
        <v/>
      </c>
      <c r="C105">
        <f>INDEX(resultados!$A$2:$ZZ$433, 99, MATCH($B$3, resultados!$A$1:$ZZ$1, 0))</f>
        <v/>
      </c>
    </row>
    <row r="106">
      <c r="A106">
        <f>INDEX(resultados!$A$2:$ZZ$433, 100, MATCH($B$1, resultados!$A$1:$ZZ$1, 0))</f>
        <v/>
      </c>
      <c r="B106">
        <f>INDEX(resultados!$A$2:$ZZ$433, 100, MATCH($B$2, resultados!$A$1:$ZZ$1, 0))</f>
        <v/>
      </c>
      <c r="C106">
        <f>INDEX(resultados!$A$2:$ZZ$433, 100, MATCH($B$3, resultados!$A$1:$ZZ$1, 0))</f>
        <v/>
      </c>
    </row>
    <row r="107">
      <c r="A107">
        <f>INDEX(resultados!$A$2:$ZZ$433, 101, MATCH($B$1, resultados!$A$1:$ZZ$1, 0))</f>
        <v/>
      </c>
      <c r="B107">
        <f>INDEX(resultados!$A$2:$ZZ$433, 101, MATCH($B$2, resultados!$A$1:$ZZ$1, 0))</f>
        <v/>
      </c>
      <c r="C107">
        <f>INDEX(resultados!$A$2:$ZZ$433, 101, MATCH($B$3, resultados!$A$1:$ZZ$1, 0))</f>
        <v/>
      </c>
    </row>
    <row r="108">
      <c r="A108">
        <f>INDEX(resultados!$A$2:$ZZ$433, 102, MATCH($B$1, resultados!$A$1:$ZZ$1, 0))</f>
        <v/>
      </c>
      <c r="B108">
        <f>INDEX(resultados!$A$2:$ZZ$433, 102, MATCH($B$2, resultados!$A$1:$ZZ$1, 0))</f>
        <v/>
      </c>
      <c r="C108">
        <f>INDEX(resultados!$A$2:$ZZ$433, 102, MATCH($B$3, resultados!$A$1:$ZZ$1, 0))</f>
        <v/>
      </c>
    </row>
    <row r="109">
      <c r="A109">
        <f>INDEX(resultados!$A$2:$ZZ$433, 103, MATCH($B$1, resultados!$A$1:$ZZ$1, 0))</f>
        <v/>
      </c>
      <c r="B109">
        <f>INDEX(resultados!$A$2:$ZZ$433, 103, MATCH($B$2, resultados!$A$1:$ZZ$1, 0))</f>
        <v/>
      </c>
      <c r="C109">
        <f>INDEX(resultados!$A$2:$ZZ$433, 103, MATCH($B$3, resultados!$A$1:$ZZ$1, 0))</f>
        <v/>
      </c>
    </row>
    <row r="110">
      <c r="A110">
        <f>INDEX(resultados!$A$2:$ZZ$433, 104, MATCH($B$1, resultados!$A$1:$ZZ$1, 0))</f>
        <v/>
      </c>
      <c r="B110">
        <f>INDEX(resultados!$A$2:$ZZ$433, 104, MATCH($B$2, resultados!$A$1:$ZZ$1, 0))</f>
        <v/>
      </c>
      <c r="C110">
        <f>INDEX(resultados!$A$2:$ZZ$433, 104, MATCH($B$3, resultados!$A$1:$ZZ$1, 0))</f>
        <v/>
      </c>
    </row>
    <row r="111">
      <c r="A111">
        <f>INDEX(resultados!$A$2:$ZZ$433, 105, MATCH($B$1, resultados!$A$1:$ZZ$1, 0))</f>
        <v/>
      </c>
      <c r="B111">
        <f>INDEX(resultados!$A$2:$ZZ$433, 105, MATCH($B$2, resultados!$A$1:$ZZ$1, 0))</f>
        <v/>
      </c>
      <c r="C111">
        <f>INDEX(resultados!$A$2:$ZZ$433, 105, MATCH($B$3, resultados!$A$1:$ZZ$1, 0))</f>
        <v/>
      </c>
    </row>
    <row r="112">
      <c r="A112">
        <f>INDEX(resultados!$A$2:$ZZ$433, 106, MATCH($B$1, resultados!$A$1:$ZZ$1, 0))</f>
        <v/>
      </c>
      <c r="B112">
        <f>INDEX(resultados!$A$2:$ZZ$433, 106, MATCH($B$2, resultados!$A$1:$ZZ$1, 0))</f>
        <v/>
      </c>
      <c r="C112">
        <f>INDEX(resultados!$A$2:$ZZ$433, 106, MATCH($B$3, resultados!$A$1:$ZZ$1, 0))</f>
        <v/>
      </c>
    </row>
    <row r="113">
      <c r="A113">
        <f>INDEX(resultados!$A$2:$ZZ$433, 107, MATCH($B$1, resultados!$A$1:$ZZ$1, 0))</f>
        <v/>
      </c>
      <c r="B113">
        <f>INDEX(resultados!$A$2:$ZZ$433, 107, MATCH($B$2, resultados!$A$1:$ZZ$1, 0))</f>
        <v/>
      </c>
      <c r="C113">
        <f>INDEX(resultados!$A$2:$ZZ$433, 107, MATCH($B$3, resultados!$A$1:$ZZ$1, 0))</f>
        <v/>
      </c>
    </row>
    <row r="114">
      <c r="A114">
        <f>INDEX(resultados!$A$2:$ZZ$433, 108, MATCH($B$1, resultados!$A$1:$ZZ$1, 0))</f>
        <v/>
      </c>
      <c r="B114">
        <f>INDEX(resultados!$A$2:$ZZ$433, 108, MATCH($B$2, resultados!$A$1:$ZZ$1, 0))</f>
        <v/>
      </c>
      <c r="C114">
        <f>INDEX(resultados!$A$2:$ZZ$433, 108, MATCH($B$3, resultados!$A$1:$ZZ$1, 0))</f>
        <v/>
      </c>
    </row>
    <row r="115">
      <c r="A115">
        <f>INDEX(resultados!$A$2:$ZZ$433, 109, MATCH($B$1, resultados!$A$1:$ZZ$1, 0))</f>
        <v/>
      </c>
      <c r="B115">
        <f>INDEX(resultados!$A$2:$ZZ$433, 109, MATCH($B$2, resultados!$A$1:$ZZ$1, 0))</f>
        <v/>
      </c>
      <c r="C115">
        <f>INDEX(resultados!$A$2:$ZZ$433, 109, MATCH($B$3, resultados!$A$1:$ZZ$1, 0))</f>
        <v/>
      </c>
    </row>
    <row r="116">
      <c r="A116">
        <f>INDEX(resultados!$A$2:$ZZ$433, 110, MATCH($B$1, resultados!$A$1:$ZZ$1, 0))</f>
        <v/>
      </c>
      <c r="B116">
        <f>INDEX(resultados!$A$2:$ZZ$433, 110, MATCH($B$2, resultados!$A$1:$ZZ$1, 0))</f>
        <v/>
      </c>
      <c r="C116">
        <f>INDEX(resultados!$A$2:$ZZ$433, 110, MATCH($B$3, resultados!$A$1:$ZZ$1, 0))</f>
        <v/>
      </c>
    </row>
    <row r="117">
      <c r="A117">
        <f>INDEX(resultados!$A$2:$ZZ$433, 111, MATCH($B$1, resultados!$A$1:$ZZ$1, 0))</f>
        <v/>
      </c>
      <c r="B117">
        <f>INDEX(resultados!$A$2:$ZZ$433, 111, MATCH($B$2, resultados!$A$1:$ZZ$1, 0))</f>
        <v/>
      </c>
      <c r="C117">
        <f>INDEX(resultados!$A$2:$ZZ$433, 111, MATCH($B$3, resultados!$A$1:$ZZ$1, 0))</f>
        <v/>
      </c>
    </row>
    <row r="118">
      <c r="A118">
        <f>INDEX(resultados!$A$2:$ZZ$433, 112, MATCH($B$1, resultados!$A$1:$ZZ$1, 0))</f>
        <v/>
      </c>
      <c r="B118">
        <f>INDEX(resultados!$A$2:$ZZ$433, 112, MATCH($B$2, resultados!$A$1:$ZZ$1, 0))</f>
        <v/>
      </c>
      <c r="C118">
        <f>INDEX(resultados!$A$2:$ZZ$433, 112, MATCH($B$3, resultados!$A$1:$ZZ$1, 0))</f>
        <v/>
      </c>
    </row>
    <row r="119">
      <c r="A119">
        <f>INDEX(resultados!$A$2:$ZZ$433, 113, MATCH($B$1, resultados!$A$1:$ZZ$1, 0))</f>
        <v/>
      </c>
      <c r="B119">
        <f>INDEX(resultados!$A$2:$ZZ$433, 113, MATCH($B$2, resultados!$A$1:$ZZ$1, 0))</f>
        <v/>
      </c>
      <c r="C119">
        <f>INDEX(resultados!$A$2:$ZZ$433, 113, MATCH($B$3, resultados!$A$1:$ZZ$1, 0))</f>
        <v/>
      </c>
    </row>
    <row r="120">
      <c r="A120">
        <f>INDEX(resultados!$A$2:$ZZ$433, 114, MATCH($B$1, resultados!$A$1:$ZZ$1, 0))</f>
        <v/>
      </c>
      <c r="B120">
        <f>INDEX(resultados!$A$2:$ZZ$433, 114, MATCH($B$2, resultados!$A$1:$ZZ$1, 0))</f>
        <v/>
      </c>
      <c r="C120">
        <f>INDEX(resultados!$A$2:$ZZ$433, 114, MATCH($B$3, resultados!$A$1:$ZZ$1, 0))</f>
        <v/>
      </c>
    </row>
    <row r="121">
      <c r="A121">
        <f>INDEX(resultados!$A$2:$ZZ$433, 115, MATCH($B$1, resultados!$A$1:$ZZ$1, 0))</f>
        <v/>
      </c>
      <c r="B121">
        <f>INDEX(resultados!$A$2:$ZZ$433, 115, MATCH($B$2, resultados!$A$1:$ZZ$1, 0))</f>
        <v/>
      </c>
      <c r="C121">
        <f>INDEX(resultados!$A$2:$ZZ$433, 115, MATCH($B$3, resultados!$A$1:$ZZ$1, 0))</f>
        <v/>
      </c>
    </row>
    <row r="122">
      <c r="A122">
        <f>INDEX(resultados!$A$2:$ZZ$433, 116, MATCH($B$1, resultados!$A$1:$ZZ$1, 0))</f>
        <v/>
      </c>
      <c r="B122">
        <f>INDEX(resultados!$A$2:$ZZ$433, 116, MATCH($B$2, resultados!$A$1:$ZZ$1, 0))</f>
        <v/>
      </c>
      <c r="C122">
        <f>INDEX(resultados!$A$2:$ZZ$433, 116, MATCH($B$3, resultados!$A$1:$ZZ$1, 0))</f>
        <v/>
      </c>
    </row>
    <row r="123">
      <c r="A123">
        <f>INDEX(resultados!$A$2:$ZZ$433, 117, MATCH($B$1, resultados!$A$1:$ZZ$1, 0))</f>
        <v/>
      </c>
      <c r="B123">
        <f>INDEX(resultados!$A$2:$ZZ$433, 117, MATCH($B$2, resultados!$A$1:$ZZ$1, 0))</f>
        <v/>
      </c>
      <c r="C123">
        <f>INDEX(resultados!$A$2:$ZZ$433, 117, MATCH($B$3, resultados!$A$1:$ZZ$1, 0))</f>
        <v/>
      </c>
    </row>
    <row r="124">
      <c r="A124">
        <f>INDEX(resultados!$A$2:$ZZ$433, 118, MATCH($B$1, resultados!$A$1:$ZZ$1, 0))</f>
        <v/>
      </c>
      <c r="B124">
        <f>INDEX(resultados!$A$2:$ZZ$433, 118, MATCH($B$2, resultados!$A$1:$ZZ$1, 0))</f>
        <v/>
      </c>
      <c r="C124">
        <f>INDEX(resultados!$A$2:$ZZ$433, 118, MATCH($B$3, resultados!$A$1:$ZZ$1, 0))</f>
        <v/>
      </c>
    </row>
    <row r="125">
      <c r="A125">
        <f>INDEX(resultados!$A$2:$ZZ$433, 119, MATCH($B$1, resultados!$A$1:$ZZ$1, 0))</f>
        <v/>
      </c>
      <c r="B125">
        <f>INDEX(resultados!$A$2:$ZZ$433, 119, MATCH($B$2, resultados!$A$1:$ZZ$1, 0))</f>
        <v/>
      </c>
      <c r="C125">
        <f>INDEX(resultados!$A$2:$ZZ$433, 119, MATCH($B$3, resultados!$A$1:$ZZ$1, 0))</f>
        <v/>
      </c>
    </row>
    <row r="126">
      <c r="A126">
        <f>INDEX(resultados!$A$2:$ZZ$433, 120, MATCH($B$1, resultados!$A$1:$ZZ$1, 0))</f>
        <v/>
      </c>
      <c r="B126">
        <f>INDEX(resultados!$A$2:$ZZ$433, 120, MATCH($B$2, resultados!$A$1:$ZZ$1, 0))</f>
        <v/>
      </c>
      <c r="C126">
        <f>INDEX(resultados!$A$2:$ZZ$433, 120, MATCH($B$3, resultados!$A$1:$ZZ$1, 0))</f>
        <v/>
      </c>
    </row>
    <row r="127">
      <c r="A127">
        <f>INDEX(resultados!$A$2:$ZZ$433, 121, MATCH($B$1, resultados!$A$1:$ZZ$1, 0))</f>
        <v/>
      </c>
      <c r="B127">
        <f>INDEX(resultados!$A$2:$ZZ$433, 121, MATCH($B$2, resultados!$A$1:$ZZ$1, 0))</f>
        <v/>
      </c>
      <c r="C127">
        <f>INDEX(resultados!$A$2:$ZZ$433, 121, MATCH($B$3, resultados!$A$1:$ZZ$1, 0))</f>
        <v/>
      </c>
    </row>
    <row r="128">
      <c r="A128">
        <f>INDEX(resultados!$A$2:$ZZ$433, 122, MATCH($B$1, resultados!$A$1:$ZZ$1, 0))</f>
        <v/>
      </c>
      <c r="B128">
        <f>INDEX(resultados!$A$2:$ZZ$433, 122, MATCH($B$2, resultados!$A$1:$ZZ$1, 0))</f>
        <v/>
      </c>
      <c r="C128">
        <f>INDEX(resultados!$A$2:$ZZ$433, 122, MATCH($B$3, resultados!$A$1:$ZZ$1, 0))</f>
        <v/>
      </c>
    </row>
    <row r="129">
      <c r="A129">
        <f>INDEX(resultados!$A$2:$ZZ$433, 123, MATCH($B$1, resultados!$A$1:$ZZ$1, 0))</f>
        <v/>
      </c>
      <c r="B129">
        <f>INDEX(resultados!$A$2:$ZZ$433, 123, MATCH($B$2, resultados!$A$1:$ZZ$1, 0))</f>
        <v/>
      </c>
      <c r="C129">
        <f>INDEX(resultados!$A$2:$ZZ$433, 123, MATCH($B$3, resultados!$A$1:$ZZ$1, 0))</f>
        <v/>
      </c>
    </row>
    <row r="130">
      <c r="A130">
        <f>INDEX(resultados!$A$2:$ZZ$433, 124, MATCH($B$1, resultados!$A$1:$ZZ$1, 0))</f>
        <v/>
      </c>
      <c r="B130">
        <f>INDEX(resultados!$A$2:$ZZ$433, 124, MATCH($B$2, resultados!$A$1:$ZZ$1, 0))</f>
        <v/>
      </c>
      <c r="C130">
        <f>INDEX(resultados!$A$2:$ZZ$433, 124, MATCH($B$3, resultados!$A$1:$ZZ$1, 0))</f>
        <v/>
      </c>
    </row>
    <row r="131">
      <c r="A131">
        <f>INDEX(resultados!$A$2:$ZZ$433, 125, MATCH($B$1, resultados!$A$1:$ZZ$1, 0))</f>
        <v/>
      </c>
      <c r="B131">
        <f>INDEX(resultados!$A$2:$ZZ$433, 125, MATCH($B$2, resultados!$A$1:$ZZ$1, 0))</f>
        <v/>
      </c>
      <c r="C131">
        <f>INDEX(resultados!$A$2:$ZZ$433, 125, MATCH($B$3, resultados!$A$1:$ZZ$1, 0))</f>
        <v/>
      </c>
    </row>
    <row r="132">
      <c r="A132">
        <f>INDEX(resultados!$A$2:$ZZ$433, 126, MATCH($B$1, resultados!$A$1:$ZZ$1, 0))</f>
        <v/>
      </c>
      <c r="B132">
        <f>INDEX(resultados!$A$2:$ZZ$433, 126, MATCH($B$2, resultados!$A$1:$ZZ$1, 0))</f>
        <v/>
      </c>
      <c r="C132">
        <f>INDEX(resultados!$A$2:$ZZ$433, 126, MATCH($B$3, resultados!$A$1:$ZZ$1, 0))</f>
        <v/>
      </c>
    </row>
    <row r="133">
      <c r="A133">
        <f>INDEX(resultados!$A$2:$ZZ$433, 127, MATCH($B$1, resultados!$A$1:$ZZ$1, 0))</f>
        <v/>
      </c>
      <c r="B133">
        <f>INDEX(resultados!$A$2:$ZZ$433, 127, MATCH($B$2, resultados!$A$1:$ZZ$1, 0))</f>
        <v/>
      </c>
      <c r="C133">
        <f>INDEX(resultados!$A$2:$ZZ$433, 127, MATCH($B$3, resultados!$A$1:$ZZ$1, 0))</f>
        <v/>
      </c>
    </row>
    <row r="134">
      <c r="A134">
        <f>INDEX(resultados!$A$2:$ZZ$433, 128, MATCH($B$1, resultados!$A$1:$ZZ$1, 0))</f>
        <v/>
      </c>
      <c r="B134">
        <f>INDEX(resultados!$A$2:$ZZ$433, 128, MATCH($B$2, resultados!$A$1:$ZZ$1, 0))</f>
        <v/>
      </c>
      <c r="C134">
        <f>INDEX(resultados!$A$2:$ZZ$433, 128, MATCH($B$3, resultados!$A$1:$ZZ$1, 0))</f>
        <v/>
      </c>
    </row>
    <row r="135">
      <c r="A135">
        <f>INDEX(resultados!$A$2:$ZZ$433, 129, MATCH($B$1, resultados!$A$1:$ZZ$1, 0))</f>
        <v/>
      </c>
      <c r="B135">
        <f>INDEX(resultados!$A$2:$ZZ$433, 129, MATCH($B$2, resultados!$A$1:$ZZ$1, 0))</f>
        <v/>
      </c>
      <c r="C135">
        <f>INDEX(resultados!$A$2:$ZZ$433, 129, MATCH($B$3, resultados!$A$1:$ZZ$1, 0))</f>
        <v/>
      </c>
    </row>
    <row r="136">
      <c r="A136">
        <f>INDEX(resultados!$A$2:$ZZ$433, 130, MATCH($B$1, resultados!$A$1:$ZZ$1, 0))</f>
        <v/>
      </c>
      <c r="B136">
        <f>INDEX(resultados!$A$2:$ZZ$433, 130, MATCH($B$2, resultados!$A$1:$ZZ$1, 0))</f>
        <v/>
      </c>
      <c r="C136">
        <f>INDEX(resultados!$A$2:$ZZ$433, 130, MATCH($B$3, resultados!$A$1:$ZZ$1, 0))</f>
        <v/>
      </c>
    </row>
    <row r="137">
      <c r="A137">
        <f>INDEX(resultados!$A$2:$ZZ$433, 131, MATCH($B$1, resultados!$A$1:$ZZ$1, 0))</f>
        <v/>
      </c>
      <c r="B137">
        <f>INDEX(resultados!$A$2:$ZZ$433, 131, MATCH($B$2, resultados!$A$1:$ZZ$1, 0))</f>
        <v/>
      </c>
      <c r="C137">
        <f>INDEX(resultados!$A$2:$ZZ$433, 131, MATCH($B$3, resultados!$A$1:$ZZ$1, 0))</f>
        <v/>
      </c>
    </row>
    <row r="138">
      <c r="A138">
        <f>INDEX(resultados!$A$2:$ZZ$433, 132, MATCH($B$1, resultados!$A$1:$ZZ$1, 0))</f>
        <v/>
      </c>
      <c r="B138">
        <f>INDEX(resultados!$A$2:$ZZ$433, 132, MATCH($B$2, resultados!$A$1:$ZZ$1, 0))</f>
        <v/>
      </c>
      <c r="C138">
        <f>INDEX(resultados!$A$2:$ZZ$433, 132, MATCH($B$3, resultados!$A$1:$ZZ$1, 0))</f>
        <v/>
      </c>
    </row>
    <row r="139">
      <c r="A139">
        <f>INDEX(resultados!$A$2:$ZZ$433, 133, MATCH($B$1, resultados!$A$1:$ZZ$1, 0))</f>
        <v/>
      </c>
      <c r="B139">
        <f>INDEX(resultados!$A$2:$ZZ$433, 133, MATCH($B$2, resultados!$A$1:$ZZ$1, 0))</f>
        <v/>
      </c>
      <c r="C139">
        <f>INDEX(resultados!$A$2:$ZZ$433, 133, MATCH($B$3, resultados!$A$1:$ZZ$1, 0))</f>
        <v/>
      </c>
    </row>
    <row r="140">
      <c r="A140">
        <f>INDEX(resultados!$A$2:$ZZ$433, 134, MATCH($B$1, resultados!$A$1:$ZZ$1, 0))</f>
        <v/>
      </c>
      <c r="B140">
        <f>INDEX(resultados!$A$2:$ZZ$433, 134, MATCH($B$2, resultados!$A$1:$ZZ$1, 0))</f>
        <v/>
      </c>
      <c r="C140">
        <f>INDEX(resultados!$A$2:$ZZ$433, 134, MATCH($B$3, resultados!$A$1:$ZZ$1, 0))</f>
        <v/>
      </c>
    </row>
    <row r="141">
      <c r="A141">
        <f>INDEX(resultados!$A$2:$ZZ$433, 135, MATCH($B$1, resultados!$A$1:$ZZ$1, 0))</f>
        <v/>
      </c>
      <c r="B141">
        <f>INDEX(resultados!$A$2:$ZZ$433, 135, MATCH($B$2, resultados!$A$1:$ZZ$1, 0))</f>
        <v/>
      </c>
      <c r="C141">
        <f>INDEX(resultados!$A$2:$ZZ$433, 135, MATCH($B$3, resultados!$A$1:$ZZ$1, 0))</f>
        <v/>
      </c>
    </row>
    <row r="142">
      <c r="A142">
        <f>INDEX(resultados!$A$2:$ZZ$433, 136, MATCH($B$1, resultados!$A$1:$ZZ$1, 0))</f>
        <v/>
      </c>
      <c r="B142">
        <f>INDEX(resultados!$A$2:$ZZ$433, 136, MATCH($B$2, resultados!$A$1:$ZZ$1, 0))</f>
        <v/>
      </c>
      <c r="C142">
        <f>INDEX(resultados!$A$2:$ZZ$433, 136, MATCH($B$3, resultados!$A$1:$ZZ$1, 0))</f>
        <v/>
      </c>
    </row>
    <row r="143">
      <c r="A143">
        <f>INDEX(resultados!$A$2:$ZZ$433, 137, MATCH($B$1, resultados!$A$1:$ZZ$1, 0))</f>
        <v/>
      </c>
      <c r="B143">
        <f>INDEX(resultados!$A$2:$ZZ$433, 137, MATCH($B$2, resultados!$A$1:$ZZ$1, 0))</f>
        <v/>
      </c>
      <c r="C143">
        <f>INDEX(resultados!$A$2:$ZZ$433, 137, MATCH($B$3, resultados!$A$1:$ZZ$1, 0))</f>
        <v/>
      </c>
    </row>
    <row r="144">
      <c r="A144">
        <f>INDEX(resultados!$A$2:$ZZ$433, 138, MATCH($B$1, resultados!$A$1:$ZZ$1, 0))</f>
        <v/>
      </c>
      <c r="B144">
        <f>INDEX(resultados!$A$2:$ZZ$433, 138, MATCH($B$2, resultados!$A$1:$ZZ$1, 0))</f>
        <v/>
      </c>
      <c r="C144">
        <f>INDEX(resultados!$A$2:$ZZ$433, 138, MATCH($B$3, resultados!$A$1:$ZZ$1, 0))</f>
        <v/>
      </c>
    </row>
    <row r="145">
      <c r="A145">
        <f>INDEX(resultados!$A$2:$ZZ$433, 139, MATCH($B$1, resultados!$A$1:$ZZ$1, 0))</f>
        <v/>
      </c>
      <c r="B145">
        <f>INDEX(resultados!$A$2:$ZZ$433, 139, MATCH($B$2, resultados!$A$1:$ZZ$1, 0))</f>
        <v/>
      </c>
      <c r="C145">
        <f>INDEX(resultados!$A$2:$ZZ$433, 139, MATCH($B$3, resultados!$A$1:$ZZ$1, 0))</f>
        <v/>
      </c>
    </row>
    <row r="146">
      <c r="A146">
        <f>INDEX(resultados!$A$2:$ZZ$433, 140, MATCH($B$1, resultados!$A$1:$ZZ$1, 0))</f>
        <v/>
      </c>
      <c r="B146">
        <f>INDEX(resultados!$A$2:$ZZ$433, 140, MATCH($B$2, resultados!$A$1:$ZZ$1, 0))</f>
        <v/>
      </c>
      <c r="C146">
        <f>INDEX(resultados!$A$2:$ZZ$433, 140, MATCH($B$3, resultados!$A$1:$ZZ$1, 0))</f>
        <v/>
      </c>
    </row>
    <row r="147">
      <c r="A147">
        <f>INDEX(resultados!$A$2:$ZZ$433, 141, MATCH($B$1, resultados!$A$1:$ZZ$1, 0))</f>
        <v/>
      </c>
      <c r="B147">
        <f>INDEX(resultados!$A$2:$ZZ$433, 141, MATCH($B$2, resultados!$A$1:$ZZ$1, 0))</f>
        <v/>
      </c>
      <c r="C147">
        <f>INDEX(resultados!$A$2:$ZZ$433, 141, MATCH($B$3, resultados!$A$1:$ZZ$1, 0))</f>
        <v/>
      </c>
    </row>
    <row r="148">
      <c r="A148">
        <f>INDEX(resultados!$A$2:$ZZ$433, 142, MATCH($B$1, resultados!$A$1:$ZZ$1, 0))</f>
        <v/>
      </c>
      <c r="B148">
        <f>INDEX(resultados!$A$2:$ZZ$433, 142, MATCH($B$2, resultados!$A$1:$ZZ$1, 0))</f>
        <v/>
      </c>
      <c r="C148">
        <f>INDEX(resultados!$A$2:$ZZ$433, 142, MATCH($B$3, resultados!$A$1:$ZZ$1, 0))</f>
        <v/>
      </c>
    </row>
    <row r="149">
      <c r="A149">
        <f>INDEX(resultados!$A$2:$ZZ$433, 143, MATCH($B$1, resultados!$A$1:$ZZ$1, 0))</f>
        <v/>
      </c>
      <c r="B149">
        <f>INDEX(resultados!$A$2:$ZZ$433, 143, MATCH($B$2, resultados!$A$1:$ZZ$1, 0))</f>
        <v/>
      </c>
      <c r="C149">
        <f>INDEX(resultados!$A$2:$ZZ$433, 143, MATCH($B$3, resultados!$A$1:$ZZ$1, 0))</f>
        <v/>
      </c>
    </row>
    <row r="150">
      <c r="A150">
        <f>INDEX(resultados!$A$2:$ZZ$433, 144, MATCH($B$1, resultados!$A$1:$ZZ$1, 0))</f>
        <v/>
      </c>
      <c r="B150">
        <f>INDEX(resultados!$A$2:$ZZ$433, 144, MATCH($B$2, resultados!$A$1:$ZZ$1, 0))</f>
        <v/>
      </c>
      <c r="C150">
        <f>INDEX(resultados!$A$2:$ZZ$433, 144, MATCH($B$3, resultados!$A$1:$ZZ$1, 0))</f>
        <v/>
      </c>
    </row>
    <row r="151">
      <c r="A151">
        <f>INDEX(resultados!$A$2:$ZZ$433, 145, MATCH($B$1, resultados!$A$1:$ZZ$1, 0))</f>
        <v/>
      </c>
      <c r="B151">
        <f>INDEX(resultados!$A$2:$ZZ$433, 145, MATCH($B$2, resultados!$A$1:$ZZ$1, 0))</f>
        <v/>
      </c>
      <c r="C151">
        <f>INDEX(resultados!$A$2:$ZZ$433, 145, MATCH($B$3, resultados!$A$1:$ZZ$1, 0))</f>
        <v/>
      </c>
    </row>
    <row r="152">
      <c r="A152">
        <f>INDEX(resultados!$A$2:$ZZ$433, 146, MATCH($B$1, resultados!$A$1:$ZZ$1, 0))</f>
        <v/>
      </c>
      <c r="B152">
        <f>INDEX(resultados!$A$2:$ZZ$433, 146, MATCH($B$2, resultados!$A$1:$ZZ$1, 0))</f>
        <v/>
      </c>
      <c r="C152">
        <f>INDEX(resultados!$A$2:$ZZ$433, 146, MATCH($B$3, resultados!$A$1:$ZZ$1, 0))</f>
        <v/>
      </c>
    </row>
    <row r="153">
      <c r="A153">
        <f>INDEX(resultados!$A$2:$ZZ$433, 147, MATCH($B$1, resultados!$A$1:$ZZ$1, 0))</f>
        <v/>
      </c>
      <c r="B153">
        <f>INDEX(resultados!$A$2:$ZZ$433, 147, MATCH($B$2, resultados!$A$1:$ZZ$1, 0))</f>
        <v/>
      </c>
      <c r="C153">
        <f>INDEX(resultados!$A$2:$ZZ$433, 147, MATCH($B$3, resultados!$A$1:$ZZ$1, 0))</f>
        <v/>
      </c>
    </row>
    <row r="154">
      <c r="A154">
        <f>INDEX(resultados!$A$2:$ZZ$433, 148, MATCH($B$1, resultados!$A$1:$ZZ$1, 0))</f>
        <v/>
      </c>
      <c r="B154">
        <f>INDEX(resultados!$A$2:$ZZ$433, 148, MATCH($B$2, resultados!$A$1:$ZZ$1, 0))</f>
        <v/>
      </c>
      <c r="C154">
        <f>INDEX(resultados!$A$2:$ZZ$433, 148, MATCH($B$3, resultados!$A$1:$ZZ$1, 0))</f>
        <v/>
      </c>
    </row>
    <row r="155">
      <c r="A155">
        <f>INDEX(resultados!$A$2:$ZZ$433, 149, MATCH($B$1, resultados!$A$1:$ZZ$1, 0))</f>
        <v/>
      </c>
      <c r="B155">
        <f>INDEX(resultados!$A$2:$ZZ$433, 149, MATCH($B$2, resultados!$A$1:$ZZ$1, 0))</f>
        <v/>
      </c>
      <c r="C155">
        <f>INDEX(resultados!$A$2:$ZZ$433, 149, MATCH($B$3, resultados!$A$1:$ZZ$1, 0))</f>
        <v/>
      </c>
    </row>
    <row r="156">
      <c r="A156">
        <f>INDEX(resultados!$A$2:$ZZ$433, 150, MATCH($B$1, resultados!$A$1:$ZZ$1, 0))</f>
        <v/>
      </c>
      <c r="B156">
        <f>INDEX(resultados!$A$2:$ZZ$433, 150, MATCH($B$2, resultados!$A$1:$ZZ$1, 0))</f>
        <v/>
      </c>
      <c r="C156">
        <f>INDEX(resultados!$A$2:$ZZ$433, 150, MATCH($B$3, resultados!$A$1:$ZZ$1, 0))</f>
        <v/>
      </c>
    </row>
    <row r="157">
      <c r="A157">
        <f>INDEX(resultados!$A$2:$ZZ$433, 151, MATCH($B$1, resultados!$A$1:$ZZ$1, 0))</f>
        <v/>
      </c>
      <c r="B157">
        <f>INDEX(resultados!$A$2:$ZZ$433, 151, MATCH($B$2, resultados!$A$1:$ZZ$1, 0))</f>
        <v/>
      </c>
      <c r="C157">
        <f>INDEX(resultados!$A$2:$ZZ$433, 151, MATCH($B$3, resultados!$A$1:$ZZ$1, 0))</f>
        <v/>
      </c>
    </row>
    <row r="158">
      <c r="A158">
        <f>INDEX(resultados!$A$2:$ZZ$433, 152, MATCH($B$1, resultados!$A$1:$ZZ$1, 0))</f>
        <v/>
      </c>
      <c r="B158">
        <f>INDEX(resultados!$A$2:$ZZ$433, 152, MATCH($B$2, resultados!$A$1:$ZZ$1, 0))</f>
        <v/>
      </c>
      <c r="C158">
        <f>INDEX(resultados!$A$2:$ZZ$433, 152, MATCH($B$3, resultados!$A$1:$ZZ$1, 0))</f>
        <v/>
      </c>
    </row>
    <row r="159">
      <c r="A159">
        <f>INDEX(resultados!$A$2:$ZZ$433, 153, MATCH($B$1, resultados!$A$1:$ZZ$1, 0))</f>
        <v/>
      </c>
      <c r="B159">
        <f>INDEX(resultados!$A$2:$ZZ$433, 153, MATCH($B$2, resultados!$A$1:$ZZ$1, 0))</f>
        <v/>
      </c>
      <c r="C159">
        <f>INDEX(resultados!$A$2:$ZZ$433, 153, MATCH($B$3, resultados!$A$1:$ZZ$1, 0))</f>
        <v/>
      </c>
    </row>
    <row r="160">
      <c r="A160">
        <f>INDEX(resultados!$A$2:$ZZ$433, 154, MATCH($B$1, resultados!$A$1:$ZZ$1, 0))</f>
        <v/>
      </c>
      <c r="B160">
        <f>INDEX(resultados!$A$2:$ZZ$433, 154, MATCH($B$2, resultados!$A$1:$ZZ$1, 0))</f>
        <v/>
      </c>
      <c r="C160">
        <f>INDEX(resultados!$A$2:$ZZ$433, 154, MATCH($B$3, resultados!$A$1:$ZZ$1, 0))</f>
        <v/>
      </c>
    </row>
    <row r="161">
      <c r="A161">
        <f>INDEX(resultados!$A$2:$ZZ$433, 155, MATCH($B$1, resultados!$A$1:$ZZ$1, 0))</f>
        <v/>
      </c>
      <c r="B161">
        <f>INDEX(resultados!$A$2:$ZZ$433, 155, MATCH($B$2, resultados!$A$1:$ZZ$1, 0))</f>
        <v/>
      </c>
      <c r="C161">
        <f>INDEX(resultados!$A$2:$ZZ$433, 155, MATCH($B$3, resultados!$A$1:$ZZ$1, 0))</f>
        <v/>
      </c>
    </row>
    <row r="162">
      <c r="A162">
        <f>INDEX(resultados!$A$2:$ZZ$433, 156, MATCH($B$1, resultados!$A$1:$ZZ$1, 0))</f>
        <v/>
      </c>
      <c r="B162">
        <f>INDEX(resultados!$A$2:$ZZ$433, 156, MATCH($B$2, resultados!$A$1:$ZZ$1, 0))</f>
        <v/>
      </c>
      <c r="C162">
        <f>INDEX(resultados!$A$2:$ZZ$433, 156, MATCH($B$3, resultados!$A$1:$ZZ$1, 0))</f>
        <v/>
      </c>
    </row>
    <row r="163">
      <c r="A163">
        <f>INDEX(resultados!$A$2:$ZZ$433, 157, MATCH($B$1, resultados!$A$1:$ZZ$1, 0))</f>
        <v/>
      </c>
      <c r="B163">
        <f>INDEX(resultados!$A$2:$ZZ$433, 157, MATCH($B$2, resultados!$A$1:$ZZ$1, 0))</f>
        <v/>
      </c>
      <c r="C163">
        <f>INDEX(resultados!$A$2:$ZZ$433, 157, MATCH($B$3, resultados!$A$1:$ZZ$1, 0))</f>
        <v/>
      </c>
    </row>
    <row r="164">
      <c r="A164">
        <f>INDEX(resultados!$A$2:$ZZ$433, 158, MATCH($B$1, resultados!$A$1:$ZZ$1, 0))</f>
        <v/>
      </c>
      <c r="B164">
        <f>INDEX(resultados!$A$2:$ZZ$433, 158, MATCH($B$2, resultados!$A$1:$ZZ$1, 0))</f>
        <v/>
      </c>
      <c r="C164">
        <f>INDEX(resultados!$A$2:$ZZ$433, 158, MATCH($B$3, resultados!$A$1:$ZZ$1, 0))</f>
        <v/>
      </c>
    </row>
    <row r="165">
      <c r="A165">
        <f>INDEX(resultados!$A$2:$ZZ$433, 159, MATCH($B$1, resultados!$A$1:$ZZ$1, 0))</f>
        <v/>
      </c>
      <c r="B165">
        <f>INDEX(resultados!$A$2:$ZZ$433, 159, MATCH($B$2, resultados!$A$1:$ZZ$1, 0))</f>
        <v/>
      </c>
      <c r="C165">
        <f>INDEX(resultados!$A$2:$ZZ$433, 159, MATCH($B$3, resultados!$A$1:$ZZ$1, 0))</f>
        <v/>
      </c>
    </row>
    <row r="166">
      <c r="A166">
        <f>INDEX(resultados!$A$2:$ZZ$433, 160, MATCH($B$1, resultados!$A$1:$ZZ$1, 0))</f>
        <v/>
      </c>
      <c r="B166">
        <f>INDEX(resultados!$A$2:$ZZ$433, 160, MATCH($B$2, resultados!$A$1:$ZZ$1, 0))</f>
        <v/>
      </c>
      <c r="C166">
        <f>INDEX(resultados!$A$2:$ZZ$433, 160, MATCH($B$3, resultados!$A$1:$ZZ$1, 0))</f>
        <v/>
      </c>
    </row>
    <row r="167">
      <c r="A167">
        <f>INDEX(resultados!$A$2:$ZZ$433, 161, MATCH($B$1, resultados!$A$1:$ZZ$1, 0))</f>
        <v/>
      </c>
      <c r="B167">
        <f>INDEX(resultados!$A$2:$ZZ$433, 161, MATCH($B$2, resultados!$A$1:$ZZ$1, 0))</f>
        <v/>
      </c>
      <c r="C167">
        <f>INDEX(resultados!$A$2:$ZZ$433, 161, MATCH($B$3, resultados!$A$1:$ZZ$1, 0))</f>
        <v/>
      </c>
    </row>
    <row r="168">
      <c r="A168">
        <f>INDEX(resultados!$A$2:$ZZ$433, 162, MATCH($B$1, resultados!$A$1:$ZZ$1, 0))</f>
        <v/>
      </c>
      <c r="B168">
        <f>INDEX(resultados!$A$2:$ZZ$433, 162, MATCH($B$2, resultados!$A$1:$ZZ$1, 0))</f>
        <v/>
      </c>
      <c r="C168">
        <f>INDEX(resultados!$A$2:$ZZ$433, 162, MATCH($B$3, resultados!$A$1:$ZZ$1, 0))</f>
        <v/>
      </c>
    </row>
    <row r="169">
      <c r="A169">
        <f>INDEX(resultados!$A$2:$ZZ$433, 163, MATCH($B$1, resultados!$A$1:$ZZ$1, 0))</f>
        <v/>
      </c>
      <c r="B169">
        <f>INDEX(resultados!$A$2:$ZZ$433, 163, MATCH($B$2, resultados!$A$1:$ZZ$1, 0))</f>
        <v/>
      </c>
      <c r="C169">
        <f>INDEX(resultados!$A$2:$ZZ$433, 163, MATCH($B$3, resultados!$A$1:$ZZ$1, 0))</f>
        <v/>
      </c>
    </row>
    <row r="170">
      <c r="A170">
        <f>INDEX(resultados!$A$2:$ZZ$433, 164, MATCH($B$1, resultados!$A$1:$ZZ$1, 0))</f>
        <v/>
      </c>
      <c r="B170">
        <f>INDEX(resultados!$A$2:$ZZ$433, 164, MATCH($B$2, resultados!$A$1:$ZZ$1, 0))</f>
        <v/>
      </c>
      <c r="C170">
        <f>INDEX(resultados!$A$2:$ZZ$433, 164, MATCH($B$3, resultados!$A$1:$ZZ$1, 0))</f>
        <v/>
      </c>
    </row>
    <row r="171">
      <c r="A171">
        <f>INDEX(resultados!$A$2:$ZZ$433, 165, MATCH($B$1, resultados!$A$1:$ZZ$1, 0))</f>
        <v/>
      </c>
      <c r="B171">
        <f>INDEX(resultados!$A$2:$ZZ$433, 165, MATCH($B$2, resultados!$A$1:$ZZ$1, 0))</f>
        <v/>
      </c>
      <c r="C171">
        <f>INDEX(resultados!$A$2:$ZZ$433, 165, MATCH($B$3, resultados!$A$1:$ZZ$1, 0))</f>
        <v/>
      </c>
    </row>
    <row r="172">
      <c r="A172">
        <f>INDEX(resultados!$A$2:$ZZ$433, 166, MATCH($B$1, resultados!$A$1:$ZZ$1, 0))</f>
        <v/>
      </c>
      <c r="B172">
        <f>INDEX(resultados!$A$2:$ZZ$433, 166, MATCH($B$2, resultados!$A$1:$ZZ$1, 0))</f>
        <v/>
      </c>
      <c r="C172">
        <f>INDEX(resultados!$A$2:$ZZ$433, 166, MATCH($B$3, resultados!$A$1:$ZZ$1, 0))</f>
        <v/>
      </c>
    </row>
    <row r="173">
      <c r="A173">
        <f>INDEX(resultados!$A$2:$ZZ$433, 167, MATCH($B$1, resultados!$A$1:$ZZ$1, 0))</f>
        <v/>
      </c>
      <c r="B173">
        <f>INDEX(resultados!$A$2:$ZZ$433, 167, MATCH($B$2, resultados!$A$1:$ZZ$1, 0))</f>
        <v/>
      </c>
      <c r="C173">
        <f>INDEX(resultados!$A$2:$ZZ$433, 167, MATCH($B$3, resultados!$A$1:$ZZ$1, 0))</f>
        <v/>
      </c>
    </row>
    <row r="174">
      <c r="A174">
        <f>INDEX(resultados!$A$2:$ZZ$433, 168, MATCH($B$1, resultados!$A$1:$ZZ$1, 0))</f>
        <v/>
      </c>
      <c r="B174">
        <f>INDEX(resultados!$A$2:$ZZ$433, 168, MATCH($B$2, resultados!$A$1:$ZZ$1, 0))</f>
        <v/>
      </c>
      <c r="C174">
        <f>INDEX(resultados!$A$2:$ZZ$433, 168, MATCH($B$3, resultados!$A$1:$ZZ$1, 0))</f>
        <v/>
      </c>
    </row>
    <row r="175">
      <c r="A175">
        <f>INDEX(resultados!$A$2:$ZZ$433, 169, MATCH($B$1, resultados!$A$1:$ZZ$1, 0))</f>
        <v/>
      </c>
      <c r="B175">
        <f>INDEX(resultados!$A$2:$ZZ$433, 169, MATCH($B$2, resultados!$A$1:$ZZ$1, 0))</f>
        <v/>
      </c>
      <c r="C175">
        <f>INDEX(resultados!$A$2:$ZZ$433, 169, MATCH($B$3, resultados!$A$1:$ZZ$1, 0))</f>
        <v/>
      </c>
    </row>
    <row r="176">
      <c r="A176">
        <f>INDEX(resultados!$A$2:$ZZ$433, 170, MATCH($B$1, resultados!$A$1:$ZZ$1, 0))</f>
        <v/>
      </c>
      <c r="B176">
        <f>INDEX(resultados!$A$2:$ZZ$433, 170, MATCH($B$2, resultados!$A$1:$ZZ$1, 0))</f>
        <v/>
      </c>
      <c r="C176">
        <f>INDEX(resultados!$A$2:$ZZ$433, 170, MATCH($B$3, resultados!$A$1:$ZZ$1, 0))</f>
        <v/>
      </c>
    </row>
    <row r="177">
      <c r="A177">
        <f>INDEX(resultados!$A$2:$ZZ$433, 171, MATCH($B$1, resultados!$A$1:$ZZ$1, 0))</f>
        <v/>
      </c>
      <c r="B177">
        <f>INDEX(resultados!$A$2:$ZZ$433, 171, MATCH($B$2, resultados!$A$1:$ZZ$1, 0))</f>
        <v/>
      </c>
      <c r="C177">
        <f>INDEX(resultados!$A$2:$ZZ$433, 171, MATCH($B$3, resultados!$A$1:$ZZ$1, 0))</f>
        <v/>
      </c>
    </row>
    <row r="178">
      <c r="A178">
        <f>INDEX(resultados!$A$2:$ZZ$433, 172, MATCH($B$1, resultados!$A$1:$ZZ$1, 0))</f>
        <v/>
      </c>
      <c r="B178">
        <f>INDEX(resultados!$A$2:$ZZ$433, 172, MATCH($B$2, resultados!$A$1:$ZZ$1, 0))</f>
        <v/>
      </c>
      <c r="C178">
        <f>INDEX(resultados!$A$2:$ZZ$433, 172, MATCH($B$3, resultados!$A$1:$ZZ$1, 0))</f>
        <v/>
      </c>
    </row>
    <row r="179">
      <c r="A179">
        <f>INDEX(resultados!$A$2:$ZZ$433, 173, MATCH($B$1, resultados!$A$1:$ZZ$1, 0))</f>
        <v/>
      </c>
      <c r="B179">
        <f>INDEX(resultados!$A$2:$ZZ$433, 173, MATCH($B$2, resultados!$A$1:$ZZ$1, 0))</f>
        <v/>
      </c>
      <c r="C179">
        <f>INDEX(resultados!$A$2:$ZZ$433, 173, MATCH($B$3, resultados!$A$1:$ZZ$1, 0))</f>
        <v/>
      </c>
    </row>
    <row r="180">
      <c r="A180">
        <f>INDEX(resultados!$A$2:$ZZ$433, 174, MATCH($B$1, resultados!$A$1:$ZZ$1, 0))</f>
        <v/>
      </c>
      <c r="B180">
        <f>INDEX(resultados!$A$2:$ZZ$433, 174, MATCH($B$2, resultados!$A$1:$ZZ$1, 0))</f>
        <v/>
      </c>
      <c r="C180">
        <f>INDEX(resultados!$A$2:$ZZ$433, 174, MATCH($B$3, resultados!$A$1:$ZZ$1, 0))</f>
        <v/>
      </c>
    </row>
    <row r="181">
      <c r="A181">
        <f>INDEX(resultados!$A$2:$ZZ$433, 175, MATCH($B$1, resultados!$A$1:$ZZ$1, 0))</f>
        <v/>
      </c>
      <c r="B181">
        <f>INDEX(resultados!$A$2:$ZZ$433, 175, MATCH($B$2, resultados!$A$1:$ZZ$1, 0))</f>
        <v/>
      </c>
      <c r="C181">
        <f>INDEX(resultados!$A$2:$ZZ$433, 175, MATCH($B$3, resultados!$A$1:$ZZ$1, 0))</f>
        <v/>
      </c>
    </row>
    <row r="182">
      <c r="A182">
        <f>INDEX(resultados!$A$2:$ZZ$433, 176, MATCH($B$1, resultados!$A$1:$ZZ$1, 0))</f>
        <v/>
      </c>
      <c r="B182">
        <f>INDEX(resultados!$A$2:$ZZ$433, 176, MATCH($B$2, resultados!$A$1:$ZZ$1, 0))</f>
        <v/>
      </c>
      <c r="C182">
        <f>INDEX(resultados!$A$2:$ZZ$433, 176, MATCH($B$3, resultados!$A$1:$ZZ$1, 0))</f>
        <v/>
      </c>
    </row>
    <row r="183">
      <c r="A183">
        <f>INDEX(resultados!$A$2:$ZZ$433, 177, MATCH($B$1, resultados!$A$1:$ZZ$1, 0))</f>
        <v/>
      </c>
      <c r="B183">
        <f>INDEX(resultados!$A$2:$ZZ$433, 177, MATCH($B$2, resultados!$A$1:$ZZ$1, 0))</f>
        <v/>
      </c>
      <c r="C183">
        <f>INDEX(resultados!$A$2:$ZZ$433, 177, MATCH($B$3, resultados!$A$1:$ZZ$1, 0))</f>
        <v/>
      </c>
    </row>
    <row r="184">
      <c r="A184">
        <f>INDEX(resultados!$A$2:$ZZ$433, 178, MATCH($B$1, resultados!$A$1:$ZZ$1, 0))</f>
        <v/>
      </c>
      <c r="B184">
        <f>INDEX(resultados!$A$2:$ZZ$433, 178, MATCH($B$2, resultados!$A$1:$ZZ$1, 0))</f>
        <v/>
      </c>
      <c r="C184">
        <f>INDEX(resultados!$A$2:$ZZ$433, 178, MATCH($B$3, resultados!$A$1:$ZZ$1, 0))</f>
        <v/>
      </c>
    </row>
    <row r="185">
      <c r="A185">
        <f>INDEX(resultados!$A$2:$ZZ$433, 179, MATCH($B$1, resultados!$A$1:$ZZ$1, 0))</f>
        <v/>
      </c>
      <c r="B185">
        <f>INDEX(resultados!$A$2:$ZZ$433, 179, MATCH($B$2, resultados!$A$1:$ZZ$1, 0))</f>
        <v/>
      </c>
      <c r="C185">
        <f>INDEX(resultados!$A$2:$ZZ$433, 179, MATCH($B$3, resultados!$A$1:$ZZ$1, 0))</f>
        <v/>
      </c>
    </row>
    <row r="186">
      <c r="A186">
        <f>INDEX(resultados!$A$2:$ZZ$433, 180, MATCH($B$1, resultados!$A$1:$ZZ$1, 0))</f>
        <v/>
      </c>
      <c r="B186">
        <f>INDEX(resultados!$A$2:$ZZ$433, 180, MATCH($B$2, resultados!$A$1:$ZZ$1, 0))</f>
        <v/>
      </c>
      <c r="C186">
        <f>INDEX(resultados!$A$2:$ZZ$433, 180, MATCH($B$3, resultados!$A$1:$ZZ$1, 0))</f>
        <v/>
      </c>
    </row>
    <row r="187">
      <c r="A187">
        <f>INDEX(resultados!$A$2:$ZZ$433, 181, MATCH($B$1, resultados!$A$1:$ZZ$1, 0))</f>
        <v/>
      </c>
      <c r="B187">
        <f>INDEX(resultados!$A$2:$ZZ$433, 181, MATCH($B$2, resultados!$A$1:$ZZ$1, 0))</f>
        <v/>
      </c>
      <c r="C187">
        <f>INDEX(resultados!$A$2:$ZZ$433, 181, MATCH($B$3, resultados!$A$1:$ZZ$1, 0))</f>
        <v/>
      </c>
    </row>
    <row r="188">
      <c r="A188">
        <f>INDEX(resultados!$A$2:$ZZ$433, 182, MATCH($B$1, resultados!$A$1:$ZZ$1, 0))</f>
        <v/>
      </c>
      <c r="B188">
        <f>INDEX(resultados!$A$2:$ZZ$433, 182, MATCH($B$2, resultados!$A$1:$ZZ$1, 0))</f>
        <v/>
      </c>
      <c r="C188">
        <f>INDEX(resultados!$A$2:$ZZ$433, 182, MATCH($B$3, resultados!$A$1:$ZZ$1, 0))</f>
        <v/>
      </c>
    </row>
    <row r="189">
      <c r="A189">
        <f>INDEX(resultados!$A$2:$ZZ$433, 183, MATCH($B$1, resultados!$A$1:$ZZ$1, 0))</f>
        <v/>
      </c>
      <c r="B189">
        <f>INDEX(resultados!$A$2:$ZZ$433, 183, MATCH($B$2, resultados!$A$1:$ZZ$1, 0))</f>
        <v/>
      </c>
      <c r="C189">
        <f>INDEX(resultados!$A$2:$ZZ$433, 183, MATCH($B$3, resultados!$A$1:$ZZ$1, 0))</f>
        <v/>
      </c>
    </row>
    <row r="190">
      <c r="A190">
        <f>INDEX(resultados!$A$2:$ZZ$433, 184, MATCH($B$1, resultados!$A$1:$ZZ$1, 0))</f>
        <v/>
      </c>
      <c r="B190">
        <f>INDEX(resultados!$A$2:$ZZ$433, 184, MATCH($B$2, resultados!$A$1:$ZZ$1, 0))</f>
        <v/>
      </c>
      <c r="C190">
        <f>INDEX(resultados!$A$2:$ZZ$433, 184, MATCH($B$3, resultados!$A$1:$ZZ$1, 0))</f>
        <v/>
      </c>
    </row>
    <row r="191">
      <c r="A191">
        <f>INDEX(resultados!$A$2:$ZZ$433, 185, MATCH($B$1, resultados!$A$1:$ZZ$1, 0))</f>
        <v/>
      </c>
      <c r="B191">
        <f>INDEX(resultados!$A$2:$ZZ$433, 185, MATCH($B$2, resultados!$A$1:$ZZ$1, 0))</f>
        <v/>
      </c>
      <c r="C191">
        <f>INDEX(resultados!$A$2:$ZZ$433, 185, MATCH($B$3, resultados!$A$1:$ZZ$1, 0))</f>
        <v/>
      </c>
    </row>
    <row r="192">
      <c r="A192">
        <f>INDEX(resultados!$A$2:$ZZ$433, 186, MATCH($B$1, resultados!$A$1:$ZZ$1, 0))</f>
        <v/>
      </c>
      <c r="B192">
        <f>INDEX(resultados!$A$2:$ZZ$433, 186, MATCH($B$2, resultados!$A$1:$ZZ$1, 0))</f>
        <v/>
      </c>
      <c r="C192">
        <f>INDEX(resultados!$A$2:$ZZ$433, 186, MATCH($B$3, resultados!$A$1:$ZZ$1, 0))</f>
        <v/>
      </c>
    </row>
    <row r="193">
      <c r="A193">
        <f>INDEX(resultados!$A$2:$ZZ$433, 187, MATCH($B$1, resultados!$A$1:$ZZ$1, 0))</f>
        <v/>
      </c>
      <c r="B193">
        <f>INDEX(resultados!$A$2:$ZZ$433, 187, MATCH($B$2, resultados!$A$1:$ZZ$1, 0))</f>
        <v/>
      </c>
      <c r="C193">
        <f>INDEX(resultados!$A$2:$ZZ$433, 187, MATCH($B$3, resultados!$A$1:$ZZ$1, 0))</f>
        <v/>
      </c>
    </row>
    <row r="194">
      <c r="A194">
        <f>INDEX(resultados!$A$2:$ZZ$433, 188, MATCH($B$1, resultados!$A$1:$ZZ$1, 0))</f>
        <v/>
      </c>
      <c r="B194">
        <f>INDEX(resultados!$A$2:$ZZ$433, 188, MATCH($B$2, resultados!$A$1:$ZZ$1, 0))</f>
        <v/>
      </c>
      <c r="C194">
        <f>INDEX(resultados!$A$2:$ZZ$433, 188, MATCH($B$3, resultados!$A$1:$ZZ$1, 0))</f>
        <v/>
      </c>
    </row>
    <row r="195">
      <c r="A195">
        <f>INDEX(resultados!$A$2:$ZZ$433, 189, MATCH($B$1, resultados!$A$1:$ZZ$1, 0))</f>
        <v/>
      </c>
      <c r="B195">
        <f>INDEX(resultados!$A$2:$ZZ$433, 189, MATCH($B$2, resultados!$A$1:$ZZ$1, 0))</f>
        <v/>
      </c>
      <c r="C195">
        <f>INDEX(resultados!$A$2:$ZZ$433, 189, MATCH($B$3, resultados!$A$1:$ZZ$1, 0))</f>
        <v/>
      </c>
    </row>
    <row r="196">
      <c r="A196">
        <f>INDEX(resultados!$A$2:$ZZ$433, 190, MATCH($B$1, resultados!$A$1:$ZZ$1, 0))</f>
        <v/>
      </c>
      <c r="B196">
        <f>INDEX(resultados!$A$2:$ZZ$433, 190, MATCH($B$2, resultados!$A$1:$ZZ$1, 0))</f>
        <v/>
      </c>
      <c r="C196">
        <f>INDEX(resultados!$A$2:$ZZ$433, 190, MATCH($B$3, resultados!$A$1:$ZZ$1, 0))</f>
        <v/>
      </c>
    </row>
    <row r="197">
      <c r="A197">
        <f>INDEX(resultados!$A$2:$ZZ$433, 191, MATCH($B$1, resultados!$A$1:$ZZ$1, 0))</f>
        <v/>
      </c>
      <c r="B197">
        <f>INDEX(resultados!$A$2:$ZZ$433, 191, MATCH($B$2, resultados!$A$1:$ZZ$1, 0))</f>
        <v/>
      </c>
      <c r="C197">
        <f>INDEX(resultados!$A$2:$ZZ$433, 191, MATCH($B$3, resultados!$A$1:$ZZ$1, 0))</f>
        <v/>
      </c>
    </row>
    <row r="198">
      <c r="A198">
        <f>INDEX(resultados!$A$2:$ZZ$433, 192, MATCH($B$1, resultados!$A$1:$ZZ$1, 0))</f>
        <v/>
      </c>
      <c r="B198">
        <f>INDEX(resultados!$A$2:$ZZ$433, 192, MATCH($B$2, resultados!$A$1:$ZZ$1, 0))</f>
        <v/>
      </c>
      <c r="C198">
        <f>INDEX(resultados!$A$2:$ZZ$433, 192, MATCH($B$3, resultados!$A$1:$ZZ$1, 0))</f>
        <v/>
      </c>
    </row>
    <row r="199">
      <c r="A199">
        <f>INDEX(resultados!$A$2:$ZZ$433, 193, MATCH($B$1, resultados!$A$1:$ZZ$1, 0))</f>
        <v/>
      </c>
      <c r="B199">
        <f>INDEX(resultados!$A$2:$ZZ$433, 193, MATCH($B$2, resultados!$A$1:$ZZ$1, 0))</f>
        <v/>
      </c>
      <c r="C199">
        <f>INDEX(resultados!$A$2:$ZZ$433, 193, MATCH($B$3, resultados!$A$1:$ZZ$1, 0))</f>
        <v/>
      </c>
    </row>
    <row r="200">
      <c r="A200">
        <f>INDEX(resultados!$A$2:$ZZ$433, 194, MATCH($B$1, resultados!$A$1:$ZZ$1, 0))</f>
        <v/>
      </c>
      <c r="B200">
        <f>INDEX(resultados!$A$2:$ZZ$433, 194, MATCH($B$2, resultados!$A$1:$ZZ$1, 0))</f>
        <v/>
      </c>
      <c r="C200">
        <f>INDEX(resultados!$A$2:$ZZ$433, 194, MATCH($B$3, resultados!$A$1:$ZZ$1, 0))</f>
        <v/>
      </c>
    </row>
    <row r="201">
      <c r="A201">
        <f>INDEX(resultados!$A$2:$ZZ$433, 195, MATCH($B$1, resultados!$A$1:$ZZ$1, 0))</f>
        <v/>
      </c>
      <c r="B201">
        <f>INDEX(resultados!$A$2:$ZZ$433, 195, MATCH($B$2, resultados!$A$1:$ZZ$1, 0))</f>
        <v/>
      </c>
      <c r="C201">
        <f>INDEX(resultados!$A$2:$ZZ$433, 195, MATCH($B$3, resultados!$A$1:$ZZ$1, 0))</f>
        <v/>
      </c>
    </row>
    <row r="202">
      <c r="A202">
        <f>INDEX(resultados!$A$2:$ZZ$433, 196, MATCH($B$1, resultados!$A$1:$ZZ$1, 0))</f>
        <v/>
      </c>
      <c r="B202">
        <f>INDEX(resultados!$A$2:$ZZ$433, 196, MATCH($B$2, resultados!$A$1:$ZZ$1, 0))</f>
        <v/>
      </c>
      <c r="C202">
        <f>INDEX(resultados!$A$2:$ZZ$433, 196, MATCH($B$3, resultados!$A$1:$ZZ$1, 0))</f>
        <v/>
      </c>
    </row>
    <row r="203">
      <c r="A203">
        <f>INDEX(resultados!$A$2:$ZZ$433, 197, MATCH($B$1, resultados!$A$1:$ZZ$1, 0))</f>
        <v/>
      </c>
      <c r="B203">
        <f>INDEX(resultados!$A$2:$ZZ$433, 197, MATCH($B$2, resultados!$A$1:$ZZ$1, 0))</f>
        <v/>
      </c>
      <c r="C203">
        <f>INDEX(resultados!$A$2:$ZZ$433, 197, MATCH($B$3, resultados!$A$1:$ZZ$1, 0))</f>
        <v/>
      </c>
    </row>
    <row r="204">
      <c r="A204">
        <f>INDEX(resultados!$A$2:$ZZ$433, 198, MATCH($B$1, resultados!$A$1:$ZZ$1, 0))</f>
        <v/>
      </c>
      <c r="B204">
        <f>INDEX(resultados!$A$2:$ZZ$433, 198, MATCH($B$2, resultados!$A$1:$ZZ$1, 0))</f>
        <v/>
      </c>
      <c r="C204">
        <f>INDEX(resultados!$A$2:$ZZ$433, 198, MATCH($B$3, resultados!$A$1:$ZZ$1, 0))</f>
        <v/>
      </c>
    </row>
    <row r="205">
      <c r="A205">
        <f>INDEX(resultados!$A$2:$ZZ$433, 199, MATCH($B$1, resultados!$A$1:$ZZ$1, 0))</f>
        <v/>
      </c>
      <c r="B205">
        <f>INDEX(resultados!$A$2:$ZZ$433, 199, MATCH($B$2, resultados!$A$1:$ZZ$1, 0))</f>
        <v/>
      </c>
      <c r="C205">
        <f>INDEX(resultados!$A$2:$ZZ$433, 199, MATCH($B$3, resultados!$A$1:$ZZ$1, 0))</f>
        <v/>
      </c>
    </row>
    <row r="206">
      <c r="A206">
        <f>INDEX(resultados!$A$2:$ZZ$433, 200, MATCH($B$1, resultados!$A$1:$ZZ$1, 0))</f>
        <v/>
      </c>
      <c r="B206">
        <f>INDEX(resultados!$A$2:$ZZ$433, 200, MATCH($B$2, resultados!$A$1:$ZZ$1, 0))</f>
        <v/>
      </c>
      <c r="C206">
        <f>INDEX(resultados!$A$2:$ZZ$433, 200, MATCH($B$3, resultados!$A$1:$ZZ$1, 0))</f>
        <v/>
      </c>
    </row>
    <row r="207">
      <c r="A207">
        <f>INDEX(resultados!$A$2:$ZZ$433, 201, MATCH($B$1, resultados!$A$1:$ZZ$1, 0))</f>
        <v/>
      </c>
      <c r="B207">
        <f>INDEX(resultados!$A$2:$ZZ$433, 201, MATCH($B$2, resultados!$A$1:$ZZ$1, 0))</f>
        <v/>
      </c>
      <c r="C207">
        <f>INDEX(resultados!$A$2:$ZZ$433, 201, MATCH($B$3, resultados!$A$1:$ZZ$1, 0))</f>
        <v/>
      </c>
    </row>
    <row r="208">
      <c r="A208">
        <f>INDEX(resultados!$A$2:$ZZ$433, 202, MATCH($B$1, resultados!$A$1:$ZZ$1, 0))</f>
        <v/>
      </c>
      <c r="B208">
        <f>INDEX(resultados!$A$2:$ZZ$433, 202, MATCH($B$2, resultados!$A$1:$ZZ$1, 0))</f>
        <v/>
      </c>
      <c r="C208">
        <f>INDEX(resultados!$A$2:$ZZ$433, 202, MATCH($B$3, resultados!$A$1:$ZZ$1, 0))</f>
        <v/>
      </c>
    </row>
    <row r="209">
      <c r="A209">
        <f>INDEX(resultados!$A$2:$ZZ$433, 203, MATCH($B$1, resultados!$A$1:$ZZ$1, 0))</f>
        <v/>
      </c>
      <c r="B209">
        <f>INDEX(resultados!$A$2:$ZZ$433, 203, MATCH($B$2, resultados!$A$1:$ZZ$1, 0))</f>
        <v/>
      </c>
      <c r="C209">
        <f>INDEX(resultados!$A$2:$ZZ$433, 203, MATCH($B$3, resultados!$A$1:$ZZ$1, 0))</f>
        <v/>
      </c>
    </row>
    <row r="210">
      <c r="A210">
        <f>INDEX(resultados!$A$2:$ZZ$433, 204, MATCH($B$1, resultados!$A$1:$ZZ$1, 0))</f>
        <v/>
      </c>
      <c r="B210">
        <f>INDEX(resultados!$A$2:$ZZ$433, 204, MATCH($B$2, resultados!$A$1:$ZZ$1, 0))</f>
        <v/>
      </c>
      <c r="C210">
        <f>INDEX(resultados!$A$2:$ZZ$433, 204, MATCH($B$3, resultados!$A$1:$ZZ$1, 0))</f>
        <v/>
      </c>
    </row>
    <row r="211">
      <c r="A211">
        <f>INDEX(resultados!$A$2:$ZZ$433, 205, MATCH($B$1, resultados!$A$1:$ZZ$1, 0))</f>
        <v/>
      </c>
      <c r="B211">
        <f>INDEX(resultados!$A$2:$ZZ$433, 205, MATCH($B$2, resultados!$A$1:$ZZ$1, 0))</f>
        <v/>
      </c>
      <c r="C211">
        <f>INDEX(resultados!$A$2:$ZZ$433, 205, MATCH($B$3, resultados!$A$1:$ZZ$1, 0))</f>
        <v/>
      </c>
    </row>
    <row r="212">
      <c r="A212">
        <f>INDEX(resultados!$A$2:$ZZ$433, 206, MATCH($B$1, resultados!$A$1:$ZZ$1, 0))</f>
        <v/>
      </c>
      <c r="B212">
        <f>INDEX(resultados!$A$2:$ZZ$433, 206, MATCH($B$2, resultados!$A$1:$ZZ$1, 0))</f>
        <v/>
      </c>
      <c r="C212">
        <f>INDEX(resultados!$A$2:$ZZ$433, 206, MATCH($B$3, resultados!$A$1:$ZZ$1, 0))</f>
        <v/>
      </c>
    </row>
    <row r="213">
      <c r="A213">
        <f>INDEX(resultados!$A$2:$ZZ$433, 207, MATCH($B$1, resultados!$A$1:$ZZ$1, 0))</f>
        <v/>
      </c>
      <c r="B213">
        <f>INDEX(resultados!$A$2:$ZZ$433, 207, MATCH($B$2, resultados!$A$1:$ZZ$1, 0))</f>
        <v/>
      </c>
      <c r="C213">
        <f>INDEX(resultados!$A$2:$ZZ$433, 207, MATCH($B$3, resultados!$A$1:$ZZ$1, 0))</f>
        <v/>
      </c>
    </row>
    <row r="214">
      <c r="A214">
        <f>INDEX(resultados!$A$2:$ZZ$433, 208, MATCH($B$1, resultados!$A$1:$ZZ$1, 0))</f>
        <v/>
      </c>
      <c r="B214">
        <f>INDEX(resultados!$A$2:$ZZ$433, 208, MATCH($B$2, resultados!$A$1:$ZZ$1, 0))</f>
        <v/>
      </c>
      <c r="C214">
        <f>INDEX(resultados!$A$2:$ZZ$433, 208, MATCH($B$3, resultados!$A$1:$ZZ$1, 0))</f>
        <v/>
      </c>
    </row>
    <row r="215">
      <c r="A215">
        <f>INDEX(resultados!$A$2:$ZZ$433, 209, MATCH($B$1, resultados!$A$1:$ZZ$1, 0))</f>
        <v/>
      </c>
      <c r="B215">
        <f>INDEX(resultados!$A$2:$ZZ$433, 209, MATCH($B$2, resultados!$A$1:$ZZ$1, 0))</f>
        <v/>
      </c>
      <c r="C215">
        <f>INDEX(resultados!$A$2:$ZZ$433, 209, MATCH($B$3, resultados!$A$1:$ZZ$1, 0))</f>
        <v/>
      </c>
    </row>
    <row r="216">
      <c r="A216">
        <f>INDEX(resultados!$A$2:$ZZ$433, 210, MATCH($B$1, resultados!$A$1:$ZZ$1, 0))</f>
        <v/>
      </c>
      <c r="B216">
        <f>INDEX(resultados!$A$2:$ZZ$433, 210, MATCH($B$2, resultados!$A$1:$ZZ$1, 0))</f>
        <v/>
      </c>
      <c r="C216">
        <f>INDEX(resultados!$A$2:$ZZ$433, 210, MATCH($B$3, resultados!$A$1:$ZZ$1, 0))</f>
        <v/>
      </c>
    </row>
    <row r="217">
      <c r="A217">
        <f>INDEX(resultados!$A$2:$ZZ$433, 211, MATCH($B$1, resultados!$A$1:$ZZ$1, 0))</f>
        <v/>
      </c>
      <c r="B217">
        <f>INDEX(resultados!$A$2:$ZZ$433, 211, MATCH($B$2, resultados!$A$1:$ZZ$1, 0))</f>
        <v/>
      </c>
      <c r="C217">
        <f>INDEX(resultados!$A$2:$ZZ$433, 211, MATCH($B$3, resultados!$A$1:$ZZ$1, 0))</f>
        <v/>
      </c>
    </row>
    <row r="218">
      <c r="A218">
        <f>INDEX(resultados!$A$2:$ZZ$433, 212, MATCH($B$1, resultados!$A$1:$ZZ$1, 0))</f>
        <v/>
      </c>
      <c r="B218">
        <f>INDEX(resultados!$A$2:$ZZ$433, 212, MATCH($B$2, resultados!$A$1:$ZZ$1, 0))</f>
        <v/>
      </c>
      <c r="C218">
        <f>INDEX(resultados!$A$2:$ZZ$433, 212, MATCH($B$3, resultados!$A$1:$ZZ$1, 0))</f>
        <v/>
      </c>
    </row>
    <row r="219">
      <c r="A219">
        <f>INDEX(resultados!$A$2:$ZZ$433, 213, MATCH($B$1, resultados!$A$1:$ZZ$1, 0))</f>
        <v/>
      </c>
      <c r="B219">
        <f>INDEX(resultados!$A$2:$ZZ$433, 213, MATCH($B$2, resultados!$A$1:$ZZ$1, 0))</f>
        <v/>
      </c>
      <c r="C219">
        <f>INDEX(resultados!$A$2:$ZZ$433, 213, MATCH($B$3, resultados!$A$1:$ZZ$1, 0))</f>
        <v/>
      </c>
    </row>
    <row r="220">
      <c r="A220">
        <f>INDEX(resultados!$A$2:$ZZ$433, 214, MATCH($B$1, resultados!$A$1:$ZZ$1, 0))</f>
        <v/>
      </c>
      <c r="B220">
        <f>INDEX(resultados!$A$2:$ZZ$433, 214, MATCH($B$2, resultados!$A$1:$ZZ$1, 0))</f>
        <v/>
      </c>
      <c r="C220">
        <f>INDEX(resultados!$A$2:$ZZ$433, 214, MATCH($B$3, resultados!$A$1:$ZZ$1, 0))</f>
        <v/>
      </c>
    </row>
    <row r="221">
      <c r="A221">
        <f>INDEX(resultados!$A$2:$ZZ$433, 215, MATCH($B$1, resultados!$A$1:$ZZ$1, 0))</f>
        <v/>
      </c>
      <c r="B221">
        <f>INDEX(resultados!$A$2:$ZZ$433, 215, MATCH($B$2, resultados!$A$1:$ZZ$1, 0))</f>
        <v/>
      </c>
      <c r="C221">
        <f>INDEX(resultados!$A$2:$ZZ$433, 215, MATCH($B$3, resultados!$A$1:$ZZ$1, 0))</f>
        <v/>
      </c>
    </row>
    <row r="222">
      <c r="A222">
        <f>INDEX(resultados!$A$2:$ZZ$433, 216, MATCH($B$1, resultados!$A$1:$ZZ$1, 0))</f>
        <v/>
      </c>
      <c r="B222">
        <f>INDEX(resultados!$A$2:$ZZ$433, 216, MATCH($B$2, resultados!$A$1:$ZZ$1, 0))</f>
        <v/>
      </c>
      <c r="C222">
        <f>INDEX(resultados!$A$2:$ZZ$433, 216, MATCH($B$3, resultados!$A$1:$ZZ$1, 0))</f>
        <v/>
      </c>
    </row>
    <row r="223">
      <c r="A223">
        <f>INDEX(resultados!$A$2:$ZZ$433, 217, MATCH($B$1, resultados!$A$1:$ZZ$1, 0))</f>
        <v/>
      </c>
      <c r="B223">
        <f>INDEX(resultados!$A$2:$ZZ$433, 217, MATCH($B$2, resultados!$A$1:$ZZ$1, 0))</f>
        <v/>
      </c>
      <c r="C223">
        <f>INDEX(resultados!$A$2:$ZZ$433, 217, MATCH($B$3, resultados!$A$1:$ZZ$1, 0))</f>
        <v/>
      </c>
    </row>
    <row r="224">
      <c r="A224">
        <f>INDEX(resultados!$A$2:$ZZ$433, 218, MATCH($B$1, resultados!$A$1:$ZZ$1, 0))</f>
        <v/>
      </c>
      <c r="B224">
        <f>INDEX(resultados!$A$2:$ZZ$433, 218, MATCH($B$2, resultados!$A$1:$ZZ$1, 0))</f>
        <v/>
      </c>
      <c r="C224">
        <f>INDEX(resultados!$A$2:$ZZ$433, 218, MATCH($B$3, resultados!$A$1:$ZZ$1, 0))</f>
        <v/>
      </c>
    </row>
    <row r="225">
      <c r="A225">
        <f>INDEX(resultados!$A$2:$ZZ$433, 219, MATCH($B$1, resultados!$A$1:$ZZ$1, 0))</f>
        <v/>
      </c>
      <c r="B225">
        <f>INDEX(resultados!$A$2:$ZZ$433, 219, MATCH($B$2, resultados!$A$1:$ZZ$1, 0))</f>
        <v/>
      </c>
      <c r="C225">
        <f>INDEX(resultados!$A$2:$ZZ$433, 219, MATCH($B$3, resultados!$A$1:$ZZ$1, 0))</f>
        <v/>
      </c>
    </row>
    <row r="226">
      <c r="A226">
        <f>INDEX(resultados!$A$2:$ZZ$433, 220, MATCH($B$1, resultados!$A$1:$ZZ$1, 0))</f>
        <v/>
      </c>
      <c r="B226">
        <f>INDEX(resultados!$A$2:$ZZ$433, 220, MATCH($B$2, resultados!$A$1:$ZZ$1, 0))</f>
        <v/>
      </c>
      <c r="C226">
        <f>INDEX(resultados!$A$2:$ZZ$433, 220, MATCH($B$3, resultados!$A$1:$ZZ$1, 0))</f>
        <v/>
      </c>
    </row>
    <row r="227">
      <c r="A227">
        <f>INDEX(resultados!$A$2:$ZZ$433, 221, MATCH($B$1, resultados!$A$1:$ZZ$1, 0))</f>
        <v/>
      </c>
      <c r="B227">
        <f>INDEX(resultados!$A$2:$ZZ$433, 221, MATCH($B$2, resultados!$A$1:$ZZ$1, 0))</f>
        <v/>
      </c>
      <c r="C227">
        <f>INDEX(resultados!$A$2:$ZZ$433, 221, MATCH($B$3, resultados!$A$1:$ZZ$1, 0))</f>
        <v/>
      </c>
    </row>
    <row r="228">
      <c r="A228">
        <f>INDEX(resultados!$A$2:$ZZ$433, 222, MATCH($B$1, resultados!$A$1:$ZZ$1, 0))</f>
        <v/>
      </c>
      <c r="B228">
        <f>INDEX(resultados!$A$2:$ZZ$433, 222, MATCH($B$2, resultados!$A$1:$ZZ$1, 0))</f>
        <v/>
      </c>
      <c r="C228">
        <f>INDEX(resultados!$A$2:$ZZ$433, 222, MATCH($B$3, resultados!$A$1:$ZZ$1, 0))</f>
        <v/>
      </c>
    </row>
    <row r="229">
      <c r="A229">
        <f>INDEX(resultados!$A$2:$ZZ$433, 223, MATCH($B$1, resultados!$A$1:$ZZ$1, 0))</f>
        <v/>
      </c>
      <c r="B229">
        <f>INDEX(resultados!$A$2:$ZZ$433, 223, MATCH($B$2, resultados!$A$1:$ZZ$1, 0))</f>
        <v/>
      </c>
      <c r="C229">
        <f>INDEX(resultados!$A$2:$ZZ$433, 223, MATCH($B$3, resultados!$A$1:$ZZ$1, 0))</f>
        <v/>
      </c>
    </row>
    <row r="230">
      <c r="A230">
        <f>INDEX(resultados!$A$2:$ZZ$433, 224, MATCH($B$1, resultados!$A$1:$ZZ$1, 0))</f>
        <v/>
      </c>
      <c r="B230">
        <f>INDEX(resultados!$A$2:$ZZ$433, 224, MATCH($B$2, resultados!$A$1:$ZZ$1, 0))</f>
        <v/>
      </c>
      <c r="C230">
        <f>INDEX(resultados!$A$2:$ZZ$433, 224, MATCH($B$3, resultados!$A$1:$ZZ$1, 0))</f>
        <v/>
      </c>
    </row>
    <row r="231">
      <c r="A231">
        <f>INDEX(resultados!$A$2:$ZZ$433, 225, MATCH($B$1, resultados!$A$1:$ZZ$1, 0))</f>
        <v/>
      </c>
      <c r="B231">
        <f>INDEX(resultados!$A$2:$ZZ$433, 225, MATCH($B$2, resultados!$A$1:$ZZ$1, 0))</f>
        <v/>
      </c>
      <c r="C231">
        <f>INDEX(resultados!$A$2:$ZZ$433, 225, MATCH($B$3, resultados!$A$1:$ZZ$1, 0))</f>
        <v/>
      </c>
    </row>
    <row r="232">
      <c r="A232">
        <f>INDEX(resultados!$A$2:$ZZ$433, 226, MATCH($B$1, resultados!$A$1:$ZZ$1, 0))</f>
        <v/>
      </c>
      <c r="B232">
        <f>INDEX(resultados!$A$2:$ZZ$433, 226, MATCH($B$2, resultados!$A$1:$ZZ$1, 0))</f>
        <v/>
      </c>
      <c r="C232">
        <f>INDEX(resultados!$A$2:$ZZ$433, 226, MATCH($B$3, resultados!$A$1:$ZZ$1, 0))</f>
        <v/>
      </c>
    </row>
    <row r="233">
      <c r="A233">
        <f>INDEX(resultados!$A$2:$ZZ$433, 227, MATCH($B$1, resultados!$A$1:$ZZ$1, 0))</f>
        <v/>
      </c>
      <c r="B233">
        <f>INDEX(resultados!$A$2:$ZZ$433, 227, MATCH($B$2, resultados!$A$1:$ZZ$1, 0))</f>
        <v/>
      </c>
      <c r="C233">
        <f>INDEX(resultados!$A$2:$ZZ$433, 227, MATCH($B$3, resultados!$A$1:$ZZ$1, 0))</f>
        <v/>
      </c>
    </row>
    <row r="234">
      <c r="A234">
        <f>INDEX(resultados!$A$2:$ZZ$433, 228, MATCH($B$1, resultados!$A$1:$ZZ$1, 0))</f>
        <v/>
      </c>
      <c r="B234">
        <f>INDEX(resultados!$A$2:$ZZ$433, 228, MATCH($B$2, resultados!$A$1:$ZZ$1, 0))</f>
        <v/>
      </c>
      <c r="C234">
        <f>INDEX(resultados!$A$2:$ZZ$433, 228, MATCH($B$3, resultados!$A$1:$ZZ$1, 0))</f>
        <v/>
      </c>
    </row>
    <row r="235">
      <c r="A235">
        <f>INDEX(resultados!$A$2:$ZZ$433, 229, MATCH($B$1, resultados!$A$1:$ZZ$1, 0))</f>
        <v/>
      </c>
      <c r="B235">
        <f>INDEX(resultados!$A$2:$ZZ$433, 229, MATCH($B$2, resultados!$A$1:$ZZ$1, 0))</f>
        <v/>
      </c>
      <c r="C235">
        <f>INDEX(resultados!$A$2:$ZZ$433, 229, MATCH($B$3, resultados!$A$1:$ZZ$1, 0))</f>
        <v/>
      </c>
    </row>
    <row r="236">
      <c r="A236">
        <f>INDEX(resultados!$A$2:$ZZ$433, 230, MATCH($B$1, resultados!$A$1:$ZZ$1, 0))</f>
        <v/>
      </c>
      <c r="B236">
        <f>INDEX(resultados!$A$2:$ZZ$433, 230, MATCH($B$2, resultados!$A$1:$ZZ$1, 0))</f>
        <v/>
      </c>
      <c r="C236">
        <f>INDEX(resultados!$A$2:$ZZ$433, 230, MATCH($B$3, resultados!$A$1:$ZZ$1, 0))</f>
        <v/>
      </c>
    </row>
    <row r="237">
      <c r="A237">
        <f>INDEX(resultados!$A$2:$ZZ$433, 231, MATCH($B$1, resultados!$A$1:$ZZ$1, 0))</f>
        <v/>
      </c>
      <c r="B237">
        <f>INDEX(resultados!$A$2:$ZZ$433, 231, MATCH($B$2, resultados!$A$1:$ZZ$1, 0))</f>
        <v/>
      </c>
      <c r="C237">
        <f>INDEX(resultados!$A$2:$ZZ$433, 231, MATCH($B$3, resultados!$A$1:$ZZ$1, 0))</f>
        <v/>
      </c>
    </row>
    <row r="238">
      <c r="A238">
        <f>INDEX(resultados!$A$2:$ZZ$433, 232, MATCH($B$1, resultados!$A$1:$ZZ$1, 0))</f>
        <v/>
      </c>
      <c r="B238">
        <f>INDEX(resultados!$A$2:$ZZ$433, 232, MATCH($B$2, resultados!$A$1:$ZZ$1, 0))</f>
        <v/>
      </c>
      <c r="C238">
        <f>INDEX(resultados!$A$2:$ZZ$433, 232, MATCH($B$3, resultados!$A$1:$ZZ$1, 0))</f>
        <v/>
      </c>
    </row>
    <row r="239">
      <c r="A239">
        <f>INDEX(resultados!$A$2:$ZZ$433, 233, MATCH($B$1, resultados!$A$1:$ZZ$1, 0))</f>
        <v/>
      </c>
      <c r="B239">
        <f>INDEX(resultados!$A$2:$ZZ$433, 233, MATCH($B$2, resultados!$A$1:$ZZ$1, 0))</f>
        <v/>
      </c>
      <c r="C239">
        <f>INDEX(resultados!$A$2:$ZZ$433, 233, MATCH($B$3, resultados!$A$1:$ZZ$1, 0))</f>
        <v/>
      </c>
    </row>
    <row r="240">
      <c r="A240">
        <f>INDEX(resultados!$A$2:$ZZ$433, 234, MATCH($B$1, resultados!$A$1:$ZZ$1, 0))</f>
        <v/>
      </c>
      <c r="B240">
        <f>INDEX(resultados!$A$2:$ZZ$433, 234, MATCH($B$2, resultados!$A$1:$ZZ$1, 0))</f>
        <v/>
      </c>
      <c r="C240">
        <f>INDEX(resultados!$A$2:$ZZ$433, 234, MATCH($B$3, resultados!$A$1:$ZZ$1, 0))</f>
        <v/>
      </c>
    </row>
    <row r="241">
      <c r="A241">
        <f>INDEX(resultados!$A$2:$ZZ$433, 235, MATCH($B$1, resultados!$A$1:$ZZ$1, 0))</f>
        <v/>
      </c>
      <c r="B241">
        <f>INDEX(resultados!$A$2:$ZZ$433, 235, MATCH($B$2, resultados!$A$1:$ZZ$1, 0))</f>
        <v/>
      </c>
      <c r="C241">
        <f>INDEX(resultados!$A$2:$ZZ$433, 235, MATCH($B$3, resultados!$A$1:$ZZ$1, 0))</f>
        <v/>
      </c>
    </row>
    <row r="242">
      <c r="A242">
        <f>INDEX(resultados!$A$2:$ZZ$433, 236, MATCH($B$1, resultados!$A$1:$ZZ$1, 0))</f>
        <v/>
      </c>
      <c r="B242">
        <f>INDEX(resultados!$A$2:$ZZ$433, 236, MATCH($B$2, resultados!$A$1:$ZZ$1, 0))</f>
        <v/>
      </c>
      <c r="C242">
        <f>INDEX(resultados!$A$2:$ZZ$433, 236, MATCH($B$3, resultados!$A$1:$ZZ$1, 0))</f>
        <v/>
      </c>
    </row>
    <row r="243">
      <c r="A243">
        <f>INDEX(resultados!$A$2:$ZZ$433, 237, MATCH($B$1, resultados!$A$1:$ZZ$1, 0))</f>
        <v/>
      </c>
      <c r="B243">
        <f>INDEX(resultados!$A$2:$ZZ$433, 237, MATCH($B$2, resultados!$A$1:$ZZ$1, 0))</f>
        <v/>
      </c>
      <c r="C243">
        <f>INDEX(resultados!$A$2:$ZZ$433, 237, MATCH($B$3, resultados!$A$1:$ZZ$1, 0))</f>
        <v/>
      </c>
    </row>
    <row r="244">
      <c r="A244">
        <f>INDEX(resultados!$A$2:$ZZ$433, 238, MATCH($B$1, resultados!$A$1:$ZZ$1, 0))</f>
        <v/>
      </c>
      <c r="B244">
        <f>INDEX(resultados!$A$2:$ZZ$433, 238, MATCH($B$2, resultados!$A$1:$ZZ$1, 0))</f>
        <v/>
      </c>
      <c r="C244">
        <f>INDEX(resultados!$A$2:$ZZ$433, 238, MATCH($B$3, resultados!$A$1:$ZZ$1, 0))</f>
        <v/>
      </c>
    </row>
    <row r="245">
      <c r="A245">
        <f>INDEX(resultados!$A$2:$ZZ$433, 239, MATCH($B$1, resultados!$A$1:$ZZ$1, 0))</f>
        <v/>
      </c>
      <c r="B245">
        <f>INDEX(resultados!$A$2:$ZZ$433, 239, MATCH($B$2, resultados!$A$1:$ZZ$1, 0))</f>
        <v/>
      </c>
      <c r="C245">
        <f>INDEX(resultados!$A$2:$ZZ$433, 239, MATCH($B$3, resultados!$A$1:$ZZ$1, 0))</f>
        <v/>
      </c>
    </row>
    <row r="246">
      <c r="A246">
        <f>INDEX(resultados!$A$2:$ZZ$433, 240, MATCH($B$1, resultados!$A$1:$ZZ$1, 0))</f>
        <v/>
      </c>
      <c r="B246">
        <f>INDEX(resultados!$A$2:$ZZ$433, 240, MATCH($B$2, resultados!$A$1:$ZZ$1, 0))</f>
        <v/>
      </c>
      <c r="C246">
        <f>INDEX(resultados!$A$2:$ZZ$433, 240, MATCH($B$3, resultados!$A$1:$ZZ$1, 0))</f>
        <v/>
      </c>
    </row>
    <row r="247">
      <c r="A247">
        <f>INDEX(resultados!$A$2:$ZZ$433, 241, MATCH($B$1, resultados!$A$1:$ZZ$1, 0))</f>
        <v/>
      </c>
      <c r="B247">
        <f>INDEX(resultados!$A$2:$ZZ$433, 241, MATCH($B$2, resultados!$A$1:$ZZ$1, 0))</f>
        <v/>
      </c>
      <c r="C247">
        <f>INDEX(resultados!$A$2:$ZZ$433, 241, MATCH($B$3, resultados!$A$1:$ZZ$1, 0))</f>
        <v/>
      </c>
    </row>
    <row r="248">
      <c r="A248">
        <f>INDEX(resultados!$A$2:$ZZ$433, 242, MATCH($B$1, resultados!$A$1:$ZZ$1, 0))</f>
        <v/>
      </c>
      <c r="B248">
        <f>INDEX(resultados!$A$2:$ZZ$433, 242, MATCH($B$2, resultados!$A$1:$ZZ$1, 0))</f>
        <v/>
      </c>
      <c r="C248">
        <f>INDEX(resultados!$A$2:$ZZ$433, 242, MATCH($B$3, resultados!$A$1:$ZZ$1, 0))</f>
        <v/>
      </c>
    </row>
    <row r="249">
      <c r="A249">
        <f>INDEX(resultados!$A$2:$ZZ$433, 243, MATCH($B$1, resultados!$A$1:$ZZ$1, 0))</f>
        <v/>
      </c>
      <c r="B249">
        <f>INDEX(resultados!$A$2:$ZZ$433, 243, MATCH($B$2, resultados!$A$1:$ZZ$1, 0))</f>
        <v/>
      </c>
      <c r="C249">
        <f>INDEX(resultados!$A$2:$ZZ$433, 243, MATCH($B$3, resultados!$A$1:$ZZ$1, 0))</f>
        <v/>
      </c>
    </row>
    <row r="250">
      <c r="A250">
        <f>INDEX(resultados!$A$2:$ZZ$433, 244, MATCH($B$1, resultados!$A$1:$ZZ$1, 0))</f>
        <v/>
      </c>
      <c r="B250">
        <f>INDEX(resultados!$A$2:$ZZ$433, 244, MATCH($B$2, resultados!$A$1:$ZZ$1, 0))</f>
        <v/>
      </c>
      <c r="C250">
        <f>INDEX(resultados!$A$2:$ZZ$433, 244, MATCH($B$3, resultados!$A$1:$ZZ$1, 0))</f>
        <v/>
      </c>
    </row>
    <row r="251">
      <c r="A251">
        <f>INDEX(resultados!$A$2:$ZZ$433, 245, MATCH($B$1, resultados!$A$1:$ZZ$1, 0))</f>
        <v/>
      </c>
      <c r="B251">
        <f>INDEX(resultados!$A$2:$ZZ$433, 245, MATCH($B$2, resultados!$A$1:$ZZ$1, 0))</f>
        <v/>
      </c>
      <c r="C251">
        <f>INDEX(resultados!$A$2:$ZZ$433, 245, MATCH($B$3, resultados!$A$1:$ZZ$1, 0))</f>
        <v/>
      </c>
    </row>
    <row r="252">
      <c r="A252">
        <f>INDEX(resultados!$A$2:$ZZ$433, 246, MATCH($B$1, resultados!$A$1:$ZZ$1, 0))</f>
        <v/>
      </c>
      <c r="B252">
        <f>INDEX(resultados!$A$2:$ZZ$433, 246, MATCH($B$2, resultados!$A$1:$ZZ$1, 0))</f>
        <v/>
      </c>
      <c r="C252">
        <f>INDEX(resultados!$A$2:$ZZ$433, 246, MATCH($B$3, resultados!$A$1:$ZZ$1, 0))</f>
        <v/>
      </c>
    </row>
    <row r="253">
      <c r="A253">
        <f>INDEX(resultados!$A$2:$ZZ$433, 247, MATCH($B$1, resultados!$A$1:$ZZ$1, 0))</f>
        <v/>
      </c>
      <c r="B253">
        <f>INDEX(resultados!$A$2:$ZZ$433, 247, MATCH($B$2, resultados!$A$1:$ZZ$1, 0))</f>
        <v/>
      </c>
      <c r="C253">
        <f>INDEX(resultados!$A$2:$ZZ$433, 247, MATCH($B$3, resultados!$A$1:$ZZ$1, 0))</f>
        <v/>
      </c>
    </row>
    <row r="254">
      <c r="A254">
        <f>INDEX(resultados!$A$2:$ZZ$433, 248, MATCH($B$1, resultados!$A$1:$ZZ$1, 0))</f>
        <v/>
      </c>
      <c r="B254">
        <f>INDEX(resultados!$A$2:$ZZ$433, 248, MATCH($B$2, resultados!$A$1:$ZZ$1, 0))</f>
        <v/>
      </c>
      <c r="C254">
        <f>INDEX(resultados!$A$2:$ZZ$433, 248, MATCH($B$3, resultados!$A$1:$ZZ$1, 0))</f>
        <v/>
      </c>
    </row>
    <row r="255">
      <c r="A255">
        <f>INDEX(resultados!$A$2:$ZZ$433, 249, MATCH($B$1, resultados!$A$1:$ZZ$1, 0))</f>
        <v/>
      </c>
      <c r="B255">
        <f>INDEX(resultados!$A$2:$ZZ$433, 249, MATCH($B$2, resultados!$A$1:$ZZ$1, 0))</f>
        <v/>
      </c>
      <c r="C255">
        <f>INDEX(resultados!$A$2:$ZZ$433, 249, MATCH($B$3, resultados!$A$1:$ZZ$1, 0))</f>
        <v/>
      </c>
    </row>
    <row r="256">
      <c r="A256">
        <f>INDEX(resultados!$A$2:$ZZ$433, 250, MATCH($B$1, resultados!$A$1:$ZZ$1, 0))</f>
        <v/>
      </c>
      <c r="B256">
        <f>INDEX(resultados!$A$2:$ZZ$433, 250, MATCH($B$2, resultados!$A$1:$ZZ$1, 0))</f>
        <v/>
      </c>
      <c r="C256">
        <f>INDEX(resultados!$A$2:$ZZ$433, 250, MATCH($B$3, resultados!$A$1:$ZZ$1, 0))</f>
        <v/>
      </c>
    </row>
    <row r="257">
      <c r="A257">
        <f>INDEX(resultados!$A$2:$ZZ$433, 251, MATCH($B$1, resultados!$A$1:$ZZ$1, 0))</f>
        <v/>
      </c>
      <c r="B257">
        <f>INDEX(resultados!$A$2:$ZZ$433, 251, MATCH($B$2, resultados!$A$1:$ZZ$1, 0))</f>
        <v/>
      </c>
      <c r="C257">
        <f>INDEX(resultados!$A$2:$ZZ$433, 251, MATCH($B$3, resultados!$A$1:$ZZ$1, 0))</f>
        <v/>
      </c>
    </row>
    <row r="258">
      <c r="A258">
        <f>INDEX(resultados!$A$2:$ZZ$433, 252, MATCH($B$1, resultados!$A$1:$ZZ$1, 0))</f>
        <v/>
      </c>
      <c r="B258">
        <f>INDEX(resultados!$A$2:$ZZ$433, 252, MATCH($B$2, resultados!$A$1:$ZZ$1, 0))</f>
        <v/>
      </c>
      <c r="C258">
        <f>INDEX(resultados!$A$2:$ZZ$433, 252, MATCH($B$3, resultados!$A$1:$ZZ$1, 0))</f>
        <v/>
      </c>
    </row>
    <row r="259">
      <c r="A259">
        <f>INDEX(resultados!$A$2:$ZZ$433, 253, MATCH($B$1, resultados!$A$1:$ZZ$1, 0))</f>
        <v/>
      </c>
      <c r="B259">
        <f>INDEX(resultados!$A$2:$ZZ$433, 253, MATCH($B$2, resultados!$A$1:$ZZ$1, 0))</f>
        <v/>
      </c>
      <c r="C259">
        <f>INDEX(resultados!$A$2:$ZZ$433, 253, MATCH($B$3, resultados!$A$1:$ZZ$1, 0))</f>
        <v/>
      </c>
    </row>
    <row r="260">
      <c r="A260">
        <f>INDEX(resultados!$A$2:$ZZ$433, 254, MATCH($B$1, resultados!$A$1:$ZZ$1, 0))</f>
        <v/>
      </c>
      <c r="B260">
        <f>INDEX(resultados!$A$2:$ZZ$433, 254, MATCH($B$2, resultados!$A$1:$ZZ$1, 0))</f>
        <v/>
      </c>
      <c r="C260">
        <f>INDEX(resultados!$A$2:$ZZ$433, 254, MATCH($B$3, resultados!$A$1:$ZZ$1, 0))</f>
        <v/>
      </c>
    </row>
    <row r="261">
      <c r="A261">
        <f>INDEX(resultados!$A$2:$ZZ$433, 255, MATCH($B$1, resultados!$A$1:$ZZ$1, 0))</f>
        <v/>
      </c>
      <c r="B261">
        <f>INDEX(resultados!$A$2:$ZZ$433, 255, MATCH($B$2, resultados!$A$1:$ZZ$1, 0))</f>
        <v/>
      </c>
      <c r="C261">
        <f>INDEX(resultados!$A$2:$ZZ$433, 255, MATCH($B$3, resultados!$A$1:$ZZ$1, 0))</f>
        <v/>
      </c>
    </row>
    <row r="262">
      <c r="A262">
        <f>INDEX(resultados!$A$2:$ZZ$433, 256, MATCH($B$1, resultados!$A$1:$ZZ$1, 0))</f>
        <v/>
      </c>
      <c r="B262">
        <f>INDEX(resultados!$A$2:$ZZ$433, 256, MATCH($B$2, resultados!$A$1:$ZZ$1, 0))</f>
        <v/>
      </c>
      <c r="C262">
        <f>INDEX(resultados!$A$2:$ZZ$433, 256, MATCH($B$3, resultados!$A$1:$ZZ$1, 0))</f>
        <v/>
      </c>
    </row>
    <row r="263">
      <c r="A263">
        <f>INDEX(resultados!$A$2:$ZZ$433, 257, MATCH($B$1, resultados!$A$1:$ZZ$1, 0))</f>
        <v/>
      </c>
      <c r="B263">
        <f>INDEX(resultados!$A$2:$ZZ$433, 257, MATCH($B$2, resultados!$A$1:$ZZ$1, 0))</f>
        <v/>
      </c>
      <c r="C263">
        <f>INDEX(resultados!$A$2:$ZZ$433, 257, MATCH($B$3, resultados!$A$1:$ZZ$1, 0))</f>
        <v/>
      </c>
    </row>
    <row r="264">
      <c r="A264">
        <f>INDEX(resultados!$A$2:$ZZ$433, 258, MATCH($B$1, resultados!$A$1:$ZZ$1, 0))</f>
        <v/>
      </c>
      <c r="B264">
        <f>INDEX(resultados!$A$2:$ZZ$433, 258, MATCH($B$2, resultados!$A$1:$ZZ$1, 0))</f>
        <v/>
      </c>
      <c r="C264">
        <f>INDEX(resultados!$A$2:$ZZ$433, 258, MATCH($B$3, resultados!$A$1:$ZZ$1, 0))</f>
        <v/>
      </c>
    </row>
    <row r="265">
      <c r="A265">
        <f>INDEX(resultados!$A$2:$ZZ$433, 259, MATCH($B$1, resultados!$A$1:$ZZ$1, 0))</f>
        <v/>
      </c>
      <c r="B265">
        <f>INDEX(resultados!$A$2:$ZZ$433, 259, MATCH($B$2, resultados!$A$1:$ZZ$1, 0))</f>
        <v/>
      </c>
      <c r="C265">
        <f>INDEX(resultados!$A$2:$ZZ$433, 259, MATCH($B$3, resultados!$A$1:$ZZ$1, 0))</f>
        <v/>
      </c>
    </row>
    <row r="266">
      <c r="A266">
        <f>INDEX(resultados!$A$2:$ZZ$433, 260, MATCH($B$1, resultados!$A$1:$ZZ$1, 0))</f>
        <v/>
      </c>
      <c r="B266">
        <f>INDEX(resultados!$A$2:$ZZ$433, 260, MATCH($B$2, resultados!$A$1:$ZZ$1, 0))</f>
        <v/>
      </c>
      <c r="C266">
        <f>INDEX(resultados!$A$2:$ZZ$433, 260, MATCH($B$3, resultados!$A$1:$ZZ$1, 0))</f>
        <v/>
      </c>
    </row>
    <row r="267">
      <c r="A267">
        <f>INDEX(resultados!$A$2:$ZZ$433, 261, MATCH($B$1, resultados!$A$1:$ZZ$1, 0))</f>
        <v/>
      </c>
      <c r="B267">
        <f>INDEX(resultados!$A$2:$ZZ$433, 261, MATCH($B$2, resultados!$A$1:$ZZ$1, 0))</f>
        <v/>
      </c>
      <c r="C267">
        <f>INDEX(resultados!$A$2:$ZZ$433, 261, MATCH($B$3, resultados!$A$1:$ZZ$1, 0))</f>
        <v/>
      </c>
    </row>
    <row r="268">
      <c r="A268">
        <f>INDEX(resultados!$A$2:$ZZ$433, 262, MATCH($B$1, resultados!$A$1:$ZZ$1, 0))</f>
        <v/>
      </c>
      <c r="B268">
        <f>INDEX(resultados!$A$2:$ZZ$433, 262, MATCH($B$2, resultados!$A$1:$ZZ$1, 0))</f>
        <v/>
      </c>
      <c r="C268">
        <f>INDEX(resultados!$A$2:$ZZ$433, 262, MATCH($B$3, resultados!$A$1:$ZZ$1, 0))</f>
        <v/>
      </c>
    </row>
    <row r="269">
      <c r="A269">
        <f>INDEX(resultados!$A$2:$ZZ$433, 263, MATCH($B$1, resultados!$A$1:$ZZ$1, 0))</f>
        <v/>
      </c>
      <c r="B269">
        <f>INDEX(resultados!$A$2:$ZZ$433, 263, MATCH($B$2, resultados!$A$1:$ZZ$1, 0))</f>
        <v/>
      </c>
      <c r="C269">
        <f>INDEX(resultados!$A$2:$ZZ$433, 263, MATCH($B$3, resultados!$A$1:$ZZ$1, 0))</f>
        <v/>
      </c>
    </row>
    <row r="270">
      <c r="A270">
        <f>INDEX(resultados!$A$2:$ZZ$433, 264, MATCH($B$1, resultados!$A$1:$ZZ$1, 0))</f>
        <v/>
      </c>
      <c r="B270">
        <f>INDEX(resultados!$A$2:$ZZ$433, 264, MATCH($B$2, resultados!$A$1:$ZZ$1, 0))</f>
        <v/>
      </c>
      <c r="C270">
        <f>INDEX(resultados!$A$2:$ZZ$433, 264, MATCH($B$3, resultados!$A$1:$ZZ$1, 0))</f>
        <v/>
      </c>
    </row>
    <row r="271">
      <c r="A271">
        <f>INDEX(resultados!$A$2:$ZZ$433, 265, MATCH($B$1, resultados!$A$1:$ZZ$1, 0))</f>
        <v/>
      </c>
      <c r="B271">
        <f>INDEX(resultados!$A$2:$ZZ$433, 265, MATCH($B$2, resultados!$A$1:$ZZ$1, 0))</f>
        <v/>
      </c>
      <c r="C271">
        <f>INDEX(resultados!$A$2:$ZZ$433, 265, MATCH($B$3, resultados!$A$1:$ZZ$1, 0))</f>
        <v/>
      </c>
    </row>
    <row r="272">
      <c r="A272">
        <f>INDEX(resultados!$A$2:$ZZ$433, 266, MATCH($B$1, resultados!$A$1:$ZZ$1, 0))</f>
        <v/>
      </c>
      <c r="B272">
        <f>INDEX(resultados!$A$2:$ZZ$433, 266, MATCH($B$2, resultados!$A$1:$ZZ$1, 0))</f>
        <v/>
      </c>
      <c r="C272">
        <f>INDEX(resultados!$A$2:$ZZ$433, 266, MATCH($B$3, resultados!$A$1:$ZZ$1, 0))</f>
        <v/>
      </c>
    </row>
    <row r="273">
      <c r="A273">
        <f>INDEX(resultados!$A$2:$ZZ$433, 267, MATCH($B$1, resultados!$A$1:$ZZ$1, 0))</f>
        <v/>
      </c>
      <c r="B273">
        <f>INDEX(resultados!$A$2:$ZZ$433, 267, MATCH($B$2, resultados!$A$1:$ZZ$1, 0))</f>
        <v/>
      </c>
      <c r="C273">
        <f>INDEX(resultados!$A$2:$ZZ$433, 267, MATCH($B$3, resultados!$A$1:$ZZ$1, 0))</f>
        <v/>
      </c>
    </row>
    <row r="274">
      <c r="A274">
        <f>INDEX(resultados!$A$2:$ZZ$433, 268, MATCH($B$1, resultados!$A$1:$ZZ$1, 0))</f>
        <v/>
      </c>
      <c r="B274">
        <f>INDEX(resultados!$A$2:$ZZ$433, 268, MATCH($B$2, resultados!$A$1:$ZZ$1, 0))</f>
        <v/>
      </c>
      <c r="C274">
        <f>INDEX(resultados!$A$2:$ZZ$433, 268, MATCH($B$3, resultados!$A$1:$ZZ$1, 0))</f>
        <v/>
      </c>
    </row>
    <row r="275">
      <c r="A275">
        <f>INDEX(resultados!$A$2:$ZZ$433, 269, MATCH($B$1, resultados!$A$1:$ZZ$1, 0))</f>
        <v/>
      </c>
      <c r="B275">
        <f>INDEX(resultados!$A$2:$ZZ$433, 269, MATCH($B$2, resultados!$A$1:$ZZ$1, 0))</f>
        <v/>
      </c>
      <c r="C275">
        <f>INDEX(resultados!$A$2:$ZZ$433, 269, MATCH($B$3, resultados!$A$1:$ZZ$1, 0))</f>
        <v/>
      </c>
    </row>
    <row r="276">
      <c r="A276">
        <f>INDEX(resultados!$A$2:$ZZ$433, 270, MATCH($B$1, resultados!$A$1:$ZZ$1, 0))</f>
        <v/>
      </c>
      <c r="B276">
        <f>INDEX(resultados!$A$2:$ZZ$433, 270, MATCH($B$2, resultados!$A$1:$ZZ$1, 0))</f>
        <v/>
      </c>
      <c r="C276">
        <f>INDEX(resultados!$A$2:$ZZ$433, 270, MATCH($B$3, resultados!$A$1:$ZZ$1, 0))</f>
        <v/>
      </c>
    </row>
    <row r="277">
      <c r="A277">
        <f>INDEX(resultados!$A$2:$ZZ$433, 271, MATCH($B$1, resultados!$A$1:$ZZ$1, 0))</f>
        <v/>
      </c>
      <c r="B277">
        <f>INDEX(resultados!$A$2:$ZZ$433, 271, MATCH($B$2, resultados!$A$1:$ZZ$1, 0))</f>
        <v/>
      </c>
      <c r="C277">
        <f>INDEX(resultados!$A$2:$ZZ$433, 271, MATCH($B$3, resultados!$A$1:$ZZ$1, 0))</f>
        <v/>
      </c>
    </row>
    <row r="278">
      <c r="A278">
        <f>INDEX(resultados!$A$2:$ZZ$433, 272, MATCH($B$1, resultados!$A$1:$ZZ$1, 0))</f>
        <v/>
      </c>
      <c r="B278">
        <f>INDEX(resultados!$A$2:$ZZ$433, 272, MATCH($B$2, resultados!$A$1:$ZZ$1, 0))</f>
        <v/>
      </c>
      <c r="C278">
        <f>INDEX(resultados!$A$2:$ZZ$433, 272, MATCH($B$3, resultados!$A$1:$ZZ$1, 0))</f>
        <v/>
      </c>
    </row>
    <row r="279">
      <c r="A279">
        <f>INDEX(resultados!$A$2:$ZZ$433, 273, MATCH($B$1, resultados!$A$1:$ZZ$1, 0))</f>
        <v/>
      </c>
      <c r="B279">
        <f>INDEX(resultados!$A$2:$ZZ$433, 273, MATCH($B$2, resultados!$A$1:$ZZ$1, 0))</f>
        <v/>
      </c>
      <c r="C279">
        <f>INDEX(resultados!$A$2:$ZZ$433, 273, MATCH($B$3, resultados!$A$1:$ZZ$1, 0))</f>
        <v/>
      </c>
    </row>
    <row r="280">
      <c r="A280">
        <f>INDEX(resultados!$A$2:$ZZ$433, 274, MATCH($B$1, resultados!$A$1:$ZZ$1, 0))</f>
        <v/>
      </c>
      <c r="B280">
        <f>INDEX(resultados!$A$2:$ZZ$433, 274, MATCH($B$2, resultados!$A$1:$ZZ$1, 0))</f>
        <v/>
      </c>
      <c r="C280">
        <f>INDEX(resultados!$A$2:$ZZ$433, 274, MATCH($B$3, resultados!$A$1:$ZZ$1, 0))</f>
        <v/>
      </c>
    </row>
    <row r="281">
      <c r="A281">
        <f>INDEX(resultados!$A$2:$ZZ$433, 275, MATCH($B$1, resultados!$A$1:$ZZ$1, 0))</f>
        <v/>
      </c>
      <c r="B281">
        <f>INDEX(resultados!$A$2:$ZZ$433, 275, MATCH($B$2, resultados!$A$1:$ZZ$1, 0))</f>
        <v/>
      </c>
      <c r="C281">
        <f>INDEX(resultados!$A$2:$ZZ$433, 275, MATCH($B$3, resultados!$A$1:$ZZ$1, 0))</f>
        <v/>
      </c>
    </row>
    <row r="282">
      <c r="A282">
        <f>INDEX(resultados!$A$2:$ZZ$433, 276, MATCH($B$1, resultados!$A$1:$ZZ$1, 0))</f>
        <v/>
      </c>
      <c r="B282">
        <f>INDEX(resultados!$A$2:$ZZ$433, 276, MATCH($B$2, resultados!$A$1:$ZZ$1, 0))</f>
        <v/>
      </c>
      <c r="C282">
        <f>INDEX(resultados!$A$2:$ZZ$433, 276, MATCH($B$3, resultados!$A$1:$ZZ$1, 0))</f>
        <v/>
      </c>
    </row>
    <row r="283">
      <c r="A283">
        <f>INDEX(resultados!$A$2:$ZZ$433, 277, MATCH($B$1, resultados!$A$1:$ZZ$1, 0))</f>
        <v/>
      </c>
      <c r="B283">
        <f>INDEX(resultados!$A$2:$ZZ$433, 277, MATCH($B$2, resultados!$A$1:$ZZ$1, 0))</f>
        <v/>
      </c>
      <c r="C283">
        <f>INDEX(resultados!$A$2:$ZZ$433, 277, MATCH($B$3, resultados!$A$1:$ZZ$1, 0))</f>
        <v/>
      </c>
    </row>
    <row r="284">
      <c r="A284">
        <f>INDEX(resultados!$A$2:$ZZ$433, 278, MATCH($B$1, resultados!$A$1:$ZZ$1, 0))</f>
        <v/>
      </c>
      <c r="B284">
        <f>INDEX(resultados!$A$2:$ZZ$433, 278, MATCH($B$2, resultados!$A$1:$ZZ$1, 0))</f>
        <v/>
      </c>
      <c r="C284">
        <f>INDEX(resultados!$A$2:$ZZ$433, 278, MATCH($B$3, resultados!$A$1:$ZZ$1, 0))</f>
        <v/>
      </c>
    </row>
    <row r="285">
      <c r="A285">
        <f>INDEX(resultados!$A$2:$ZZ$433, 279, MATCH($B$1, resultados!$A$1:$ZZ$1, 0))</f>
        <v/>
      </c>
      <c r="B285">
        <f>INDEX(resultados!$A$2:$ZZ$433, 279, MATCH($B$2, resultados!$A$1:$ZZ$1, 0))</f>
        <v/>
      </c>
      <c r="C285">
        <f>INDEX(resultados!$A$2:$ZZ$433, 279, MATCH($B$3, resultados!$A$1:$ZZ$1, 0))</f>
        <v/>
      </c>
    </row>
    <row r="286">
      <c r="A286">
        <f>INDEX(resultados!$A$2:$ZZ$433, 280, MATCH($B$1, resultados!$A$1:$ZZ$1, 0))</f>
        <v/>
      </c>
      <c r="B286">
        <f>INDEX(resultados!$A$2:$ZZ$433, 280, MATCH($B$2, resultados!$A$1:$ZZ$1, 0))</f>
        <v/>
      </c>
      <c r="C286">
        <f>INDEX(resultados!$A$2:$ZZ$433, 280, MATCH($B$3, resultados!$A$1:$ZZ$1, 0))</f>
        <v/>
      </c>
    </row>
    <row r="287">
      <c r="A287">
        <f>INDEX(resultados!$A$2:$ZZ$433, 281, MATCH($B$1, resultados!$A$1:$ZZ$1, 0))</f>
        <v/>
      </c>
      <c r="B287">
        <f>INDEX(resultados!$A$2:$ZZ$433, 281, MATCH($B$2, resultados!$A$1:$ZZ$1, 0))</f>
        <v/>
      </c>
      <c r="C287">
        <f>INDEX(resultados!$A$2:$ZZ$433, 281, MATCH($B$3, resultados!$A$1:$ZZ$1, 0))</f>
        <v/>
      </c>
    </row>
    <row r="288">
      <c r="A288">
        <f>INDEX(resultados!$A$2:$ZZ$433, 282, MATCH($B$1, resultados!$A$1:$ZZ$1, 0))</f>
        <v/>
      </c>
      <c r="B288">
        <f>INDEX(resultados!$A$2:$ZZ$433, 282, MATCH($B$2, resultados!$A$1:$ZZ$1, 0))</f>
        <v/>
      </c>
      <c r="C288">
        <f>INDEX(resultados!$A$2:$ZZ$433, 282, MATCH($B$3, resultados!$A$1:$ZZ$1, 0))</f>
        <v/>
      </c>
    </row>
    <row r="289">
      <c r="A289">
        <f>INDEX(resultados!$A$2:$ZZ$433, 283, MATCH($B$1, resultados!$A$1:$ZZ$1, 0))</f>
        <v/>
      </c>
      <c r="B289">
        <f>INDEX(resultados!$A$2:$ZZ$433, 283, MATCH($B$2, resultados!$A$1:$ZZ$1, 0))</f>
        <v/>
      </c>
      <c r="C289">
        <f>INDEX(resultados!$A$2:$ZZ$433, 283, MATCH($B$3, resultados!$A$1:$ZZ$1, 0))</f>
        <v/>
      </c>
    </row>
    <row r="290">
      <c r="A290">
        <f>INDEX(resultados!$A$2:$ZZ$433, 284, MATCH($B$1, resultados!$A$1:$ZZ$1, 0))</f>
        <v/>
      </c>
      <c r="B290">
        <f>INDEX(resultados!$A$2:$ZZ$433, 284, MATCH($B$2, resultados!$A$1:$ZZ$1, 0))</f>
        <v/>
      </c>
      <c r="C290">
        <f>INDEX(resultados!$A$2:$ZZ$433, 284, MATCH($B$3, resultados!$A$1:$ZZ$1, 0))</f>
        <v/>
      </c>
    </row>
    <row r="291">
      <c r="A291">
        <f>INDEX(resultados!$A$2:$ZZ$433, 285, MATCH($B$1, resultados!$A$1:$ZZ$1, 0))</f>
        <v/>
      </c>
      <c r="B291">
        <f>INDEX(resultados!$A$2:$ZZ$433, 285, MATCH($B$2, resultados!$A$1:$ZZ$1, 0))</f>
        <v/>
      </c>
      <c r="C291">
        <f>INDEX(resultados!$A$2:$ZZ$433, 285, MATCH($B$3, resultados!$A$1:$ZZ$1, 0))</f>
        <v/>
      </c>
    </row>
    <row r="292">
      <c r="A292">
        <f>INDEX(resultados!$A$2:$ZZ$433, 286, MATCH($B$1, resultados!$A$1:$ZZ$1, 0))</f>
        <v/>
      </c>
      <c r="B292">
        <f>INDEX(resultados!$A$2:$ZZ$433, 286, MATCH($B$2, resultados!$A$1:$ZZ$1, 0))</f>
        <v/>
      </c>
      <c r="C292">
        <f>INDEX(resultados!$A$2:$ZZ$433, 286, MATCH($B$3, resultados!$A$1:$ZZ$1, 0))</f>
        <v/>
      </c>
    </row>
    <row r="293">
      <c r="A293">
        <f>INDEX(resultados!$A$2:$ZZ$433, 287, MATCH($B$1, resultados!$A$1:$ZZ$1, 0))</f>
        <v/>
      </c>
      <c r="B293">
        <f>INDEX(resultados!$A$2:$ZZ$433, 287, MATCH($B$2, resultados!$A$1:$ZZ$1, 0))</f>
        <v/>
      </c>
      <c r="C293">
        <f>INDEX(resultados!$A$2:$ZZ$433, 287, MATCH($B$3, resultados!$A$1:$ZZ$1, 0))</f>
        <v/>
      </c>
    </row>
    <row r="294">
      <c r="A294">
        <f>INDEX(resultados!$A$2:$ZZ$433, 288, MATCH($B$1, resultados!$A$1:$ZZ$1, 0))</f>
        <v/>
      </c>
      <c r="B294">
        <f>INDEX(resultados!$A$2:$ZZ$433, 288, MATCH($B$2, resultados!$A$1:$ZZ$1, 0))</f>
        <v/>
      </c>
      <c r="C294">
        <f>INDEX(resultados!$A$2:$ZZ$433, 288, MATCH($B$3, resultados!$A$1:$ZZ$1, 0))</f>
        <v/>
      </c>
    </row>
    <row r="295">
      <c r="A295">
        <f>INDEX(resultados!$A$2:$ZZ$433, 289, MATCH($B$1, resultados!$A$1:$ZZ$1, 0))</f>
        <v/>
      </c>
      <c r="B295">
        <f>INDEX(resultados!$A$2:$ZZ$433, 289, MATCH($B$2, resultados!$A$1:$ZZ$1, 0))</f>
        <v/>
      </c>
      <c r="C295">
        <f>INDEX(resultados!$A$2:$ZZ$433, 289, MATCH($B$3, resultados!$A$1:$ZZ$1, 0))</f>
        <v/>
      </c>
    </row>
    <row r="296">
      <c r="A296">
        <f>INDEX(resultados!$A$2:$ZZ$433, 290, MATCH($B$1, resultados!$A$1:$ZZ$1, 0))</f>
        <v/>
      </c>
      <c r="B296">
        <f>INDEX(resultados!$A$2:$ZZ$433, 290, MATCH($B$2, resultados!$A$1:$ZZ$1, 0))</f>
        <v/>
      </c>
      <c r="C296">
        <f>INDEX(resultados!$A$2:$ZZ$433, 290, MATCH($B$3, resultados!$A$1:$ZZ$1, 0))</f>
        <v/>
      </c>
    </row>
    <row r="297">
      <c r="A297">
        <f>INDEX(resultados!$A$2:$ZZ$433, 291, MATCH($B$1, resultados!$A$1:$ZZ$1, 0))</f>
        <v/>
      </c>
      <c r="B297">
        <f>INDEX(resultados!$A$2:$ZZ$433, 291, MATCH($B$2, resultados!$A$1:$ZZ$1, 0))</f>
        <v/>
      </c>
      <c r="C297">
        <f>INDEX(resultados!$A$2:$ZZ$433, 291, MATCH($B$3, resultados!$A$1:$ZZ$1, 0))</f>
        <v/>
      </c>
    </row>
    <row r="298">
      <c r="A298">
        <f>INDEX(resultados!$A$2:$ZZ$433, 292, MATCH($B$1, resultados!$A$1:$ZZ$1, 0))</f>
        <v/>
      </c>
      <c r="B298">
        <f>INDEX(resultados!$A$2:$ZZ$433, 292, MATCH($B$2, resultados!$A$1:$ZZ$1, 0))</f>
        <v/>
      </c>
      <c r="C298">
        <f>INDEX(resultados!$A$2:$ZZ$433, 292, MATCH($B$3, resultados!$A$1:$ZZ$1, 0))</f>
        <v/>
      </c>
    </row>
    <row r="299">
      <c r="A299">
        <f>INDEX(resultados!$A$2:$ZZ$433, 293, MATCH($B$1, resultados!$A$1:$ZZ$1, 0))</f>
        <v/>
      </c>
      <c r="B299">
        <f>INDEX(resultados!$A$2:$ZZ$433, 293, MATCH($B$2, resultados!$A$1:$ZZ$1, 0))</f>
        <v/>
      </c>
      <c r="C299">
        <f>INDEX(resultados!$A$2:$ZZ$433, 293, MATCH($B$3, resultados!$A$1:$ZZ$1, 0))</f>
        <v/>
      </c>
    </row>
    <row r="300">
      <c r="A300">
        <f>INDEX(resultados!$A$2:$ZZ$433, 294, MATCH($B$1, resultados!$A$1:$ZZ$1, 0))</f>
        <v/>
      </c>
      <c r="B300">
        <f>INDEX(resultados!$A$2:$ZZ$433, 294, MATCH($B$2, resultados!$A$1:$ZZ$1, 0))</f>
        <v/>
      </c>
      <c r="C300">
        <f>INDEX(resultados!$A$2:$ZZ$433, 294, MATCH($B$3, resultados!$A$1:$ZZ$1, 0))</f>
        <v/>
      </c>
    </row>
    <row r="301">
      <c r="A301">
        <f>INDEX(resultados!$A$2:$ZZ$433, 295, MATCH($B$1, resultados!$A$1:$ZZ$1, 0))</f>
        <v/>
      </c>
      <c r="B301">
        <f>INDEX(resultados!$A$2:$ZZ$433, 295, MATCH($B$2, resultados!$A$1:$ZZ$1, 0))</f>
        <v/>
      </c>
      <c r="C301">
        <f>INDEX(resultados!$A$2:$ZZ$433, 295, MATCH($B$3, resultados!$A$1:$ZZ$1, 0))</f>
        <v/>
      </c>
    </row>
    <row r="302">
      <c r="A302">
        <f>INDEX(resultados!$A$2:$ZZ$433, 296, MATCH($B$1, resultados!$A$1:$ZZ$1, 0))</f>
        <v/>
      </c>
      <c r="B302">
        <f>INDEX(resultados!$A$2:$ZZ$433, 296, MATCH($B$2, resultados!$A$1:$ZZ$1, 0))</f>
        <v/>
      </c>
      <c r="C302">
        <f>INDEX(resultados!$A$2:$ZZ$433, 296, MATCH($B$3, resultados!$A$1:$ZZ$1, 0))</f>
        <v/>
      </c>
    </row>
    <row r="303">
      <c r="A303">
        <f>INDEX(resultados!$A$2:$ZZ$433, 297, MATCH($B$1, resultados!$A$1:$ZZ$1, 0))</f>
        <v/>
      </c>
      <c r="B303">
        <f>INDEX(resultados!$A$2:$ZZ$433, 297, MATCH($B$2, resultados!$A$1:$ZZ$1, 0))</f>
        <v/>
      </c>
      <c r="C303">
        <f>INDEX(resultados!$A$2:$ZZ$433, 297, MATCH($B$3, resultados!$A$1:$ZZ$1, 0))</f>
        <v/>
      </c>
    </row>
    <row r="304">
      <c r="A304">
        <f>INDEX(resultados!$A$2:$ZZ$433, 298, MATCH($B$1, resultados!$A$1:$ZZ$1, 0))</f>
        <v/>
      </c>
      <c r="B304">
        <f>INDEX(resultados!$A$2:$ZZ$433, 298, MATCH($B$2, resultados!$A$1:$ZZ$1, 0))</f>
        <v/>
      </c>
      <c r="C304">
        <f>INDEX(resultados!$A$2:$ZZ$433, 298, MATCH($B$3, resultados!$A$1:$ZZ$1, 0))</f>
        <v/>
      </c>
    </row>
    <row r="305">
      <c r="A305">
        <f>INDEX(resultados!$A$2:$ZZ$433, 299, MATCH($B$1, resultados!$A$1:$ZZ$1, 0))</f>
        <v/>
      </c>
      <c r="B305">
        <f>INDEX(resultados!$A$2:$ZZ$433, 299, MATCH($B$2, resultados!$A$1:$ZZ$1, 0))</f>
        <v/>
      </c>
      <c r="C305">
        <f>INDEX(resultados!$A$2:$ZZ$433, 299, MATCH($B$3, resultados!$A$1:$ZZ$1, 0))</f>
        <v/>
      </c>
    </row>
    <row r="306">
      <c r="A306">
        <f>INDEX(resultados!$A$2:$ZZ$433, 300, MATCH($B$1, resultados!$A$1:$ZZ$1, 0))</f>
        <v/>
      </c>
      <c r="B306">
        <f>INDEX(resultados!$A$2:$ZZ$433, 300, MATCH($B$2, resultados!$A$1:$ZZ$1, 0))</f>
        <v/>
      </c>
      <c r="C306">
        <f>INDEX(resultados!$A$2:$ZZ$433, 300, MATCH($B$3, resultados!$A$1:$ZZ$1, 0))</f>
        <v/>
      </c>
    </row>
    <row r="307">
      <c r="A307">
        <f>INDEX(resultados!$A$2:$ZZ$433, 301, MATCH($B$1, resultados!$A$1:$ZZ$1, 0))</f>
        <v/>
      </c>
      <c r="B307">
        <f>INDEX(resultados!$A$2:$ZZ$433, 301, MATCH($B$2, resultados!$A$1:$ZZ$1, 0))</f>
        <v/>
      </c>
      <c r="C307">
        <f>INDEX(resultados!$A$2:$ZZ$433, 301, MATCH($B$3, resultados!$A$1:$ZZ$1, 0))</f>
        <v/>
      </c>
    </row>
    <row r="308">
      <c r="A308">
        <f>INDEX(resultados!$A$2:$ZZ$433, 302, MATCH($B$1, resultados!$A$1:$ZZ$1, 0))</f>
        <v/>
      </c>
      <c r="B308">
        <f>INDEX(resultados!$A$2:$ZZ$433, 302, MATCH($B$2, resultados!$A$1:$ZZ$1, 0))</f>
        <v/>
      </c>
      <c r="C308">
        <f>INDEX(resultados!$A$2:$ZZ$433, 302, MATCH($B$3, resultados!$A$1:$ZZ$1, 0))</f>
        <v/>
      </c>
    </row>
    <row r="309">
      <c r="A309">
        <f>INDEX(resultados!$A$2:$ZZ$433, 303, MATCH($B$1, resultados!$A$1:$ZZ$1, 0))</f>
        <v/>
      </c>
      <c r="B309">
        <f>INDEX(resultados!$A$2:$ZZ$433, 303, MATCH($B$2, resultados!$A$1:$ZZ$1, 0))</f>
        <v/>
      </c>
      <c r="C309">
        <f>INDEX(resultados!$A$2:$ZZ$433, 303, MATCH($B$3, resultados!$A$1:$ZZ$1, 0))</f>
        <v/>
      </c>
    </row>
    <row r="310">
      <c r="A310">
        <f>INDEX(resultados!$A$2:$ZZ$433, 304, MATCH($B$1, resultados!$A$1:$ZZ$1, 0))</f>
        <v/>
      </c>
      <c r="B310">
        <f>INDEX(resultados!$A$2:$ZZ$433, 304, MATCH($B$2, resultados!$A$1:$ZZ$1, 0))</f>
        <v/>
      </c>
      <c r="C310">
        <f>INDEX(resultados!$A$2:$ZZ$433, 304, MATCH($B$3, resultados!$A$1:$ZZ$1, 0))</f>
        <v/>
      </c>
    </row>
    <row r="311">
      <c r="A311">
        <f>INDEX(resultados!$A$2:$ZZ$433, 305, MATCH($B$1, resultados!$A$1:$ZZ$1, 0))</f>
        <v/>
      </c>
      <c r="B311">
        <f>INDEX(resultados!$A$2:$ZZ$433, 305, MATCH($B$2, resultados!$A$1:$ZZ$1, 0))</f>
        <v/>
      </c>
      <c r="C311">
        <f>INDEX(resultados!$A$2:$ZZ$433, 305, MATCH($B$3, resultados!$A$1:$ZZ$1, 0))</f>
        <v/>
      </c>
    </row>
    <row r="312">
      <c r="A312">
        <f>INDEX(resultados!$A$2:$ZZ$433, 306, MATCH($B$1, resultados!$A$1:$ZZ$1, 0))</f>
        <v/>
      </c>
      <c r="B312">
        <f>INDEX(resultados!$A$2:$ZZ$433, 306, MATCH($B$2, resultados!$A$1:$ZZ$1, 0))</f>
        <v/>
      </c>
      <c r="C312">
        <f>INDEX(resultados!$A$2:$ZZ$433, 306, MATCH($B$3, resultados!$A$1:$ZZ$1, 0))</f>
        <v/>
      </c>
    </row>
    <row r="313">
      <c r="A313">
        <f>INDEX(resultados!$A$2:$ZZ$433, 307, MATCH($B$1, resultados!$A$1:$ZZ$1, 0))</f>
        <v/>
      </c>
      <c r="B313">
        <f>INDEX(resultados!$A$2:$ZZ$433, 307, MATCH($B$2, resultados!$A$1:$ZZ$1, 0))</f>
        <v/>
      </c>
      <c r="C313">
        <f>INDEX(resultados!$A$2:$ZZ$433, 307, MATCH($B$3, resultados!$A$1:$ZZ$1, 0))</f>
        <v/>
      </c>
    </row>
    <row r="314">
      <c r="A314">
        <f>INDEX(resultados!$A$2:$ZZ$433, 308, MATCH($B$1, resultados!$A$1:$ZZ$1, 0))</f>
        <v/>
      </c>
      <c r="B314">
        <f>INDEX(resultados!$A$2:$ZZ$433, 308, MATCH($B$2, resultados!$A$1:$ZZ$1, 0))</f>
        <v/>
      </c>
      <c r="C314">
        <f>INDEX(resultados!$A$2:$ZZ$433, 308, MATCH($B$3, resultados!$A$1:$ZZ$1, 0))</f>
        <v/>
      </c>
    </row>
    <row r="315">
      <c r="A315">
        <f>INDEX(resultados!$A$2:$ZZ$433, 309, MATCH($B$1, resultados!$A$1:$ZZ$1, 0))</f>
        <v/>
      </c>
      <c r="B315">
        <f>INDEX(resultados!$A$2:$ZZ$433, 309, MATCH($B$2, resultados!$A$1:$ZZ$1, 0))</f>
        <v/>
      </c>
      <c r="C315">
        <f>INDEX(resultados!$A$2:$ZZ$433, 309, MATCH($B$3, resultados!$A$1:$ZZ$1, 0))</f>
        <v/>
      </c>
    </row>
    <row r="316">
      <c r="A316">
        <f>INDEX(resultados!$A$2:$ZZ$433, 310, MATCH($B$1, resultados!$A$1:$ZZ$1, 0))</f>
        <v/>
      </c>
      <c r="B316">
        <f>INDEX(resultados!$A$2:$ZZ$433, 310, MATCH($B$2, resultados!$A$1:$ZZ$1, 0))</f>
        <v/>
      </c>
      <c r="C316">
        <f>INDEX(resultados!$A$2:$ZZ$433, 310, MATCH($B$3, resultados!$A$1:$ZZ$1, 0))</f>
        <v/>
      </c>
    </row>
    <row r="317">
      <c r="A317">
        <f>INDEX(resultados!$A$2:$ZZ$433, 311, MATCH($B$1, resultados!$A$1:$ZZ$1, 0))</f>
        <v/>
      </c>
      <c r="B317">
        <f>INDEX(resultados!$A$2:$ZZ$433, 311, MATCH($B$2, resultados!$A$1:$ZZ$1, 0))</f>
        <v/>
      </c>
      <c r="C317">
        <f>INDEX(resultados!$A$2:$ZZ$433, 311, MATCH($B$3, resultados!$A$1:$ZZ$1, 0))</f>
        <v/>
      </c>
    </row>
    <row r="318">
      <c r="A318">
        <f>INDEX(resultados!$A$2:$ZZ$433, 312, MATCH($B$1, resultados!$A$1:$ZZ$1, 0))</f>
        <v/>
      </c>
      <c r="B318">
        <f>INDEX(resultados!$A$2:$ZZ$433, 312, MATCH($B$2, resultados!$A$1:$ZZ$1, 0))</f>
        <v/>
      </c>
      <c r="C318">
        <f>INDEX(resultados!$A$2:$ZZ$433, 312, MATCH($B$3, resultados!$A$1:$ZZ$1, 0))</f>
        <v/>
      </c>
    </row>
    <row r="319">
      <c r="A319">
        <f>INDEX(resultados!$A$2:$ZZ$433, 313, MATCH($B$1, resultados!$A$1:$ZZ$1, 0))</f>
        <v/>
      </c>
      <c r="B319">
        <f>INDEX(resultados!$A$2:$ZZ$433, 313, MATCH($B$2, resultados!$A$1:$ZZ$1, 0))</f>
        <v/>
      </c>
      <c r="C319">
        <f>INDEX(resultados!$A$2:$ZZ$433, 313, MATCH($B$3, resultados!$A$1:$ZZ$1, 0))</f>
        <v/>
      </c>
    </row>
    <row r="320">
      <c r="A320">
        <f>INDEX(resultados!$A$2:$ZZ$433, 314, MATCH($B$1, resultados!$A$1:$ZZ$1, 0))</f>
        <v/>
      </c>
      <c r="B320">
        <f>INDEX(resultados!$A$2:$ZZ$433, 314, MATCH($B$2, resultados!$A$1:$ZZ$1, 0))</f>
        <v/>
      </c>
      <c r="C320">
        <f>INDEX(resultados!$A$2:$ZZ$433, 314, MATCH($B$3, resultados!$A$1:$ZZ$1, 0))</f>
        <v/>
      </c>
    </row>
    <row r="321">
      <c r="A321">
        <f>INDEX(resultados!$A$2:$ZZ$433, 315, MATCH($B$1, resultados!$A$1:$ZZ$1, 0))</f>
        <v/>
      </c>
      <c r="B321">
        <f>INDEX(resultados!$A$2:$ZZ$433, 315, MATCH($B$2, resultados!$A$1:$ZZ$1, 0))</f>
        <v/>
      </c>
      <c r="C321">
        <f>INDEX(resultados!$A$2:$ZZ$433, 315, MATCH($B$3, resultados!$A$1:$ZZ$1, 0))</f>
        <v/>
      </c>
    </row>
    <row r="322">
      <c r="A322">
        <f>INDEX(resultados!$A$2:$ZZ$433, 316, MATCH($B$1, resultados!$A$1:$ZZ$1, 0))</f>
        <v/>
      </c>
      <c r="B322">
        <f>INDEX(resultados!$A$2:$ZZ$433, 316, MATCH($B$2, resultados!$A$1:$ZZ$1, 0))</f>
        <v/>
      </c>
      <c r="C322">
        <f>INDEX(resultados!$A$2:$ZZ$433, 316, MATCH($B$3, resultados!$A$1:$ZZ$1, 0))</f>
        <v/>
      </c>
    </row>
    <row r="323">
      <c r="A323">
        <f>INDEX(resultados!$A$2:$ZZ$433, 317, MATCH($B$1, resultados!$A$1:$ZZ$1, 0))</f>
        <v/>
      </c>
      <c r="B323">
        <f>INDEX(resultados!$A$2:$ZZ$433, 317, MATCH($B$2, resultados!$A$1:$ZZ$1, 0))</f>
        <v/>
      </c>
      <c r="C323">
        <f>INDEX(resultados!$A$2:$ZZ$433, 317, MATCH($B$3, resultados!$A$1:$ZZ$1, 0))</f>
        <v/>
      </c>
    </row>
    <row r="324">
      <c r="A324">
        <f>INDEX(resultados!$A$2:$ZZ$433, 318, MATCH($B$1, resultados!$A$1:$ZZ$1, 0))</f>
        <v/>
      </c>
      <c r="B324">
        <f>INDEX(resultados!$A$2:$ZZ$433, 318, MATCH($B$2, resultados!$A$1:$ZZ$1, 0))</f>
        <v/>
      </c>
      <c r="C324">
        <f>INDEX(resultados!$A$2:$ZZ$433, 318, MATCH($B$3, resultados!$A$1:$ZZ$1, 0))</f>
        <v/>
      </c>
    </row>
    <row r="325">
      <c r="A325">
        <f>INDEX(resultados!$A$2:$ZZ$433, 319, MATCH($B$1, resultados!$A$1:$ZZ$1, 0))</f>
        <v/>
      </c>
      <c r="B325">
        <f>INDEX(resultados!$A$2:$ZZ$433, 319, MATCH($B$2, resultados!$A$1:$ZZ$1, 0))</f>
        <v/>
      </c>
      <c r="C325">
        <f>INDEX(resultados!$A$2:$ZZ$433, 319, MATCH($B$3, resultados!$A$1:$ZZ$1, 0))</f>
        <v/>
      </c>
    </row>
    <row r="326">
      <c r="A326">
        <f>INDEX(resultados!$A$2:$ZZ$433, 320, MATCH($B$1, resultados!$A$1:$ZZ$1, 0))</f>
        <v/>
      </c>
      <c r="B326">
        <f>INDEX(resultados!$A$2:$ZZ$433, 320, MATCH($B$2, resultados!$A$1:$ZZ$1, 0))</f>
        <v/>
      </c>
      <c r="C326">
        <f>INDEX(resultados!$A$2:$ZZ$433, 320, MATCH($B$3, resultados!$A$1:$ZZ$1, 0))</f>
        <v/>
      </c>
    </row>
    <row r="327">
      <c r="A327">
        <f>INDEX(resultados!$A$2:$ZZ$433, 321, MATCH($B$1, resultados!$A$1:$ZZ$1, 0))</f>
        <v/>
      </c>
      <c r="B327">
        <f>INDEX(resultados!$A$2:$ZZ$433, 321, MATCH($B$2, resultados!$A$1:$ZZ$1, 0))</f>
        <v/>
      </c>
      <c r="C327">
        <f>INDEX(resultados!$A$2:$ZZ$433, 321, MATCH($B$3, resultados!$A$1:$ZZ$1, 0))</f>
        <v/>
      </c>
    </row>
    <row r="328">
      <c r="A328">
        <f>INDEX(resultados!$A$2:$ZZ$433, 322, MATCH($B$1, resultados!$A$1:$ZZ$1, 0))</f>
        <v/>
      </c>
      <c r="B328">
        <f>INDEX(resultados!$A$2:$ZZ$433, 322, MATCH($B$2, resultados!$A$1:$ZZ$1, 0))</f>
        <v/>
      </c>
      <c r="C328">
        <f>INDEX(resultados!$A$2:$ZZ$433, 322, MATCH($B$3, resultados!$A$1:$ZZ$1, 0))</f>
        <v/>
      </c>
    </row>
    <row r="329">
      <c r="A329">
        <f>INDEX(resultados!$A$2:$ZZ$433, 323, MATCH($B$1, resultados!$A$1:$ZZ$1, 0))</f>
        <v/>
      </c>
      <c r="B329">
        <f>INDEX(resultados!$A$2:$ZZ$433, 323, MATCH($B$2, resultados!$A$1:$ZZ$1, 0))</f>
        <v/>
      </c>
      <c r="C329">
        <f>INDEX(resultados!$A$2:$ZZ$433, 323, MATCH($B$3, resultados!$A$1:$ZZ$1, 0))</f>
        <v/>
      </c>
    </row>
    <row r="330">
      <c r="A330">
        <f>INDEX(resultados!$A$2:$ZZ$433, 324, MATCH($B$1, resultados!$A$1:$ZZ$1, 0))</f>
        <v/>
      </c>
      <c r="B330">
        <f>INDEX(resultados!$A$2:$ZZ$433, 324, MATCH($B$2, resultados!$A$1:$ZZ$1, 0))</f>
        <v/>
      </c>
      <c r="C330">
        <f>INDEX(resultados!$A$2:$ZZ$433, 324, MATCH($B$3, resultados!$A$1:$ZZ$1, 0))</f>
        <v/>
      </c>
    </row>
    <row r="331">
      <c r="A331">
        <f>INDEX(resultados!$A$2:$ZZ$433, 325, MATCH($B$1, resultados!$A$1:$ZZ$1, 0))</f>
        <v/>
      </c>
      <c r="B331">
        <f>INDEX(resultados!$A$2:$ZZ$433, 325, MATCH($B$2, resultados!$A$1:$ZZ$1, 0))</f>
        <v/>
      </c>
      <c r="C331">
        <f>INDEX(resultados!$A$2:$ZZ$433, 325, MATCH($B$3, resultados!$A$1:$ZZ$1, 0))</f>
        <v/>
      </c>
    </row>
    <row r="332">
      <c r="A332">
        <f>INDEX(resultados!$A$2:$ZZ$433, 326, MATCH($B$1, resultados!$A$1:$ZZ$1, 0))</f>
        <v/>
      </c>
      <c r="B332">
        <f>INDEX(resultados!$A$2:$ZZ$433, 326, MATCH($B$2, resultados!$A$1:$ZZ$1, 0))</f>
        <v/>
      </c>
      <c r="C332">
        <f>INDEX(resultados!$A$2:$ZZ$433, 326, MATCH($B$3, resultados!$A$1:$ZZ$1, 0))</f>
        <v/>
      </c>
    </row>
    <row r="333">
      <c r="A333">
        <f>INDEX(resultados!$A$2:$ZZ$433, 327, MATCH($B$1, resultados!$A$1:$ZZ$1, 0))</f>
        <v/>
      </c>
      <c r="B333">
        <f>INDEX(resultados!$A$2:$ZZ$433, 327, MATCH($B$2, resultados!$A$1:$ZZ$1, 0))</f>
        <v/>
      </c>
      <c r="C333">
        <f>INDEX(resultados!$A$2:$ZZ$433, 327, MATCH($B$3, resultados!$A$1:$ZZ$1, 0))</f>
        <v/>
      </c>
    </row>
    <row r="334">
      <c r="A334">
        <f>INDEX(resultados!$A$2:$ZZ$433, 328, MATCH($B$1, resultados!$A$1:$ZZ$1, 0))</f>
        <v/>
      </c>
      <c r="B334">
        <f>INDEX(resultados!$A$2:$ZZ$433, 328, MATCH($B$2, resultados!$A$1:$ZZ$1, 0))</f>
        <v/>
      </c>
      <c r="C334">
        <f>INDEX(resultados!$A$2:$ZZ$433, 328, MATCH($B$3, resultados!$A$1:$ZZ$1, 0))</f>
        <v/>
      </c>
    </row>
    <row r="335">
      <c r="A335">
        <f>INDEX(resultados!$A$2:$ZZ$433, 329, MATCH($B$1, resultados!$A$1:$ZZ$1, 0))</f>
        <v/>
      </c>
      <c r="B335">
        <f>INDEX(resultados!$A$2:$ZZ$433, 329, MATCH($B$2, resultados!$A$1:$ZZ$1, 0))</f>
        <v/>
      </c>
      <c r="C335">
        <f>INDEX(resultados!$A$2:$ZZ$433, 329, MATCH($B$3, resultados!$A$1:$ZZ$1, 0))</f>
        <v/>
      </c>
    </row>
    <row r="336">
      <c r="A336">
        <f>INDEX(resultados!$A$2:$ZZ$433, 330, MATCH($B$1, resultados!$A$1:$ZZ$1, 0))</f>
        <v/>
      </c>
      <c r="B336">
        <f>INDEX(resultados!$A$2:$ZZ$433, 330, MATCH($B$2, resultados!$A$1:$ZZ$1, 0))</f>
        <v/>
      </c>
      <c r="C336">
        <f>INDEX(resultados!$A$2:$ZZ$433, 330, MATCH($B$3, resultados!$A$1:$ZZ$1, 0))</f>
        <v/>
      </c>
    </row>
    <row r="337">
      <c r="A337">
        <f>INDEX(resultados!$A$2:$ZZ$433, 331, MATCH($B$1, resultados!$A$1:$ZZ$1, 0))</f>
        <v/>
      </c>
      <c r="B337">
        <f>INDEX(resultados!$A$2:$ZZ$433, 331, MATCH($B$2, resultados!$A$1:$ZZ$1, 0))</f>
        <v/>
      </c>
      <c r="C337">
        <f>INDEX(resultados!$A$2:$ZZ$433, 331, MATCH($B$3, resultados!$A$1:$ZZ$1, 0))</f>
        <v/>
      </c>
    </row>
    <row r="338">
      <c r="A338">
        <f>INDEX(resultados!$A$2:$ZZ$433, 332, MATCH($B$1, resultados!$A$1:$ZZ$1, 0))</f>
        <v/>
      </c>
      <c r="B338">
        <f>INDEX(resultados!$A$2:$ZZ$433, 332, MATCH($B$2, resultados!$A$1:$ZZ$1, 0))</f>
        <v/>
      </c>
      <c r="C338">
        <f>INDEX(resultados!$A$2:$ZZ$433, 332, MATCH($B$3, resultados!$A$1:$ZZ$1, 0))</f>
        <v/>
      </c>
    </row>
    <row r="339">
      <c r="A339">
        <f>INDEX(resultados!$A$2:$ZZ$433, 333, MATCH($B$1, resultados!$A$1:$ZZ$1, 0))</f>
        <v/>
      </c>
      <c r="B339">
        <f>INDEX(resultados!$A$2:$ZZ$433, 333, MATCH($B$2, resultados!$A$1:$ZZ$1, 0))</f>
        <v/>
      </c>
      <c r="C339">
        <f>INDEX(resultados!$A$2:$ZZ$433, 333, MATCH($B$3, resultados!$A$1:$ZZ$1, 0))</f>
        <v/>
      </c>
    </row>
    <row r="340">
      <c r="A340">
        <f>INDEX(resultados!$A$2:$ZZ$433, 334, MATCH($B$1, resultados!$A$1:$ZZ$1, 0))</f>
        <v/>
      </c>
      <c r="B340">
        <f>INDEX(resultados!$A$2:$ZZ$433, 334, MATCH($B$2, resultados!$A$1:$ZZ$1, 0))</f>
        <v/>
      </c>
      <c r="C340">
        <f>INDEX(resultados!$A$2:$ZZ$433, 334, MATCH($B$3, resultados!$A$1:$ZZ$1, 0))</f>
        <v/>
      </c>
    </row>
    <row r="341">
      <c r="A341">
        <f>INDEX(resultados!$A$2:$ZZ$433, 335, MATCH($B$1, resultados!$A$1:$ZZ$1, 0))</f>
        <v/>
      </c>
      <c r="B341">
        <f>INDEX(resultados!$A$2:$ZZ$433, 335, MATCH($B$2, resultados!$A$1:$ZZ$1, 0))</f>
        <v/>
      </c>
      <c r="C341">
        <f>INDEX(resultados!$A$2:$ZZ$433, 335, MATCH($B$3, resultados!$A$1:$ZZ$1, 0))</f>
        <v/>
      </c>
    </row>
    <row r="342">
      <c r="A342">
        <f>INDEX(resultados!$A$2:$ZZ$433, 336, MATCH($B$1, resultados!$A$1:$ZZ$1, 0))</f>
        <v/>
      </c>
      <c r="B342">
        <f>INDEX(resultados!$A$2:$ZZ$433, 336, MATCH($B$2, resultados!$A$1:$ZZ$1, 0))</f>
        <v/>
      </c>
      <c r="C342">
        <f>INDEX(resultados!$A$2:$ZZ$433, 336, MATCH($B$3, resultados!$A$1:$ZZ$1, 0))</f>
        <v/>
      </c>
    </row>
    <row r="343">
      <c r="A343">
        <f>INDEX(resultados!$A$2:$ZZ$433, 337, MATCH($B$1, resultados!$A$1:$ZZ$1, 0))</f>
        <v/>
      </c>
      <c r="B343">
        <f>INDEX(resultados!$A$2:$ZZ$433, 337, MATCH($B$2, resultados!$A$1:$ZZ$1, 0))</f>
        <v/>
      </c>
      <c r="C343">
        <f>INDEX(resultados!$A$2:$ZZ$433, 337, MATCH($B$3, resultados!$A$1:$ZZ$1, 0))</f>
        <v/>
      </c>
    </row>
    <row r="344">
      <c r="A344">
        <f>INDEX(resultados!$A$2:$ZZ$433, 338, MATCH($B$1, resultados!$A$1:$ZZ$1, 0))</f>
        <v/>
      </c>
      <c r="B344">
        <f>INDEX(resultados!$A$2:$ZZ$433, 338, MATCH($B$2, resultados!$A$1:$ZZ$1, 0))</f>
        <v/>
      </c>
      <c r="C344">
        <f>INDEX(resultados!$A$2:$ZZ$433, 338, MATCH($B$3, resultados!$A$1:$ZZ$1, 0))</f>
        <v/>
      </c>
    </row>
    <row r="345">
      <c r="A345">
        <f>INDEX(resultados!$A$2:$ZZ$433, 339, MATCH($B$1, resultados!$A$1:$ZZ$1, 0))</f>
        <v/>
      </c>
      <c r="B345">
        <f>INDEX(resultados!$A$2:$ZZ$433, 339, MATCH($B$2, resultados!$A$1:$ZZ$1, 0))</f>
        <v/>
      </c>
      <c r="C345">
        <f>INDEX(resultados!$A$2:$ZZ$433, 339, MATCH($B$3, resultados!$A$1:$ZZ$1, 0))</f>
        <v/>
      </c>
    </row>
    <row r="346">
      <c r="A346">
        <f>INDEX(resultados!$A$2:$ZZ$433, 340, MATCH($B$1, resultados!$A$1:$ZZ$1, 0))</f>
        <v/>
      </c>
      <c r="B346">
        <f>INDEX(resultados!$A$2:$ZZ$433, 340, MATCH($B$2, resultados!$A$1:$ZZ$1, 0))</f>
        <v/>
      </c>
      <c r="C346">
        <f>INDEX(resultados!$A$2:$ZZ$433, 340, MATCH($B$3, resultados!$A$1:$ZZ$1, 0))</f>
        <v/>
      </c>
    </row>
    <row r="347">
      <c r="A347">
        <f>INDEX(resultados!$A$2:$ZZ$433, 341, MATCH($B$1, resultados!$A$1:$ZZ$1, 0))</f>
        <v/>
      </c>
      <c r="B347">
        <f>INDEX(resultados!$A$2:$ZZ$433, 341, MATCH($B$2, resultados!$A$1:$ZZ$1, 0))</f>
        <v/>
      </c>
      <c r="C347">
        <f>INDEX(resultados!$A$2:$ZZ$433, 341, MATCH($B$3, resultados!$A$1:$ZZ$1, 0))</f>
        <v/>
      </c>
    </row>
    <row r="348">
      <c r="A348">
        <f>INDEX(resultados!$A$2:$ZZ$433, 342, MATCH($B$1, resultados!$A$1:$ZZ$1, 0))</f>
        <v/>
      </c>
      <c r="B348">
        <f>INDEX(resultados!$A$2:$ZZ$433, 342, MATCH($B$2, resultados!$A$1:$ZZ$1, 0))</f>
        <v/>
      </c>
      <c r="C348">
        <f>INDEX(resultados!$A$2:$ZZ$433, 342, MATCH($B$3, resultados!$A$1:$ZZ$1, 0))</f>
        <v/>
      </c>
    </row>
    <row r="349">
      <c r="A349">
        <f>INDEX(resultados!$A$2:$ZZ$433, 343, MATCH($B$1, resultados!$A$1:$ZZ$1, 0))</f>
        <v/>
      </c>
      <c r="B349">
        <f>INDEX(resultados!$A$2:$ZZ$433, 343, MATCH($B$2, resultados!$A$1:$ZZ$1, 0))</f>
        <v/>
      </c>
      <c r="C349">
        <f>INDEX(resultados!$A$2:$ZZ$433, 343, MATCH($B$3, resultados!$A$1:$ZZ$1, 0))</f>
        <v/>
      </c>
    </row>
    <row r="350">
      <c r="A350">
        <f>INDEX(resultados!$A$2:$ZZ$433, 344, MATCH($B$1, resultados!$A$1:$ZZ$1, 0))</f>
        <v/>
      </c>
      <c r="B350">
        <f>INDEX(resultados!$A$2:$ZZ$433, 344, MATCH($B$2, resultados!$A$1:$ZZ$1, 0))</f>
        <v/>
      </c>
      <c r="C350">
        <f>INDEX(resultados!$A$2:$ZZ$433, 344, MATCH($B$3, resultados!$A$1:$ZZ$1, 0))</f>
        <v/>
      </c>
    </row>
    <row r="351">
      <c r="A351">
        <f>INDEX(resultados!$A$2:$ZZ$433, 345, MATCH($B$1, resultados!$A$1:$ZZ$1, 0))</f>
        <v/>
      </c>
      <c r="B351">
        <f>INDEX(resultados!$A$2:$ZZ$433, 345, MATCH($B$2, resultados!$A$1:$ZZ$1, 0))</f>
        <v/>
      </c>
      <c r="C351">
        <f>INDEX(resultados!$A$2:$ZZ$433, 345, MATCH($B$3, resultados!$A$1:$ZZ$1, 0))</f>
        <v/>
      </c>
    </row>
    <row r="352">
      <c r="A352">
        <f>INDEX(resultados!$A$2:$ZZ$433, 346, MATCH($B$1, resultados!$A$1:$ZZ$1, 0))</f>
        <v/>
      </c>
      <c r="B352">
        <f>INDEX(resultados!$A$2:$ZZ$433, 346, MATCH($B$2, resultados!$A$1:$ZZ$1, 0))</f>
        <v/>
      </c>
      <c r="C352">
        <f>INDEX(resultados!$A$2:$ZZ$433, 346, MATCH($B$3, resultados!$A$1:$ZZ$1, 0))</f>
        <v/>
      </c>
    </row>
    <row r="353">
      <c r="A353">
        <f>INDEX(resultados!$A$2:$ZZ$433, 347, MATCH($B$1, resultados!$A$1:$ZZ$1, 0))</f>
        <v/>
      </c>
      <c r="B353">
        <f>INDEX(resultados!$A$2:$ZZ$433, 347, MATCH($B$2, resultados!$A$1:$ZZ$1, 0))</f>
        <v/>
      </c>
      <c r="C353">
        <f>INDEX(resultados!$A$2:$ZZ$433, 347, MATCH($B$3, resultados!$A$1:$ZZ$1, 0))</f>
        <v/>
      </c>
    </row>
    <row r="354">
      <c r="A354">
        <f>INDEX(resultados!$A$2:$ZZ$433, 348, MATCH($B$1, resultados!$A$1:$ZZ$1, 0))</f>
        <v/>
      </c>
      <c r="B354">
        <f>INDEX(resultados!$A$2:$ZZ$433, 348, MATCH($B$2, resultados!$A$1:$ZZ$1, 0))</f>
        <v/>
      </c>
      <c r="C354">
        <f>INDEX(resultados!$A$2:$ZZ$433, 348, MATCH($B$3, resultados!$A$1:$ZZ$1, 0))</f>
        <v/>
      </c>
    </row>
    <row r="355">
      <c r="A355">
        <f>INDEX(resultados!$A$2:$ZZ$433, 349, MATCH($B$1, resultados!$A$1:$ZZ$1, 0))</f>
        <v/>
      </c>
      <c r="B355">
        <f>INDEX(resultados!$A$2:$ZZ$433, 349, MATCH($B$2, resultados!$A$1:$ZZ$1, 0))</f>
        <v/>
      </c>
      <c r="C355">
        <f>INDEX(resultados!$A$2:$ZZ$433, 349, MATCH($B$3, resultados!$A$1:$ZZ$1, 0))</f>
        <v/>
      </c>
    </row>
    <row r="356">
      <c r="A356">
        <f>INDEX(resultados!$A$2:$ZZ$433, 350, MATCH($B$1, resultados!$A$1:$ZZ$1, 0))</f>
        <v/>
      </c>
      <c r="B356">
        <f>INDEX(resultados!$A$2:$ZZ$433, 350, MATCH($B$2, resultados!$A$1:$ZZ$1, 0))</f>
        <v/>
      </c>
      <c r="C356">
        <f>INDEX(resultados!$A$2:$ZZ$433, 350, MATCH($B$3, resultados!$A$1:$ZZ$1, 0))</f>
        <v/>
      </c>
    </row>
    <row r="357">
      <c r="A357">
        <f>INDEX(resultados!$A$2:$ZZ$433, 351, MATCH($B$1, resultados!$A$1:$ZZ$1, 0))</f>
        <v/>
      </c>
      <c r="B357">
        <f>INDEX(resultados!$A$2:$ZZ$433, 351, MATCH($B$2, resultados!$A$1:$ZZ$1, 0))</f>
        <v/>
      </c>
      <c r="C357">
        <f>INDEX(resultados!$A$2:$ZZ$433, 351, MATCH($B$3, resultados!$A$1:$ZZ$1, 0))</f>
        <v/>
      </c>
    </row>
    <row r="358">
      <c r="A358">
        <f>INDEX(resultados!$A$2:$ZZ$433, 352, MATCH($B$1, resultados!$A$1:$ZZ$1, 0))</f>
        <v/>
      </c>
      <c r="B358">
        <f>INDEX(resultados!$A$2:$ZZ$433, 352, MATCH($B$2, resultados!$A$1:$ZZ$1, 0))</f>
        <v/>
      </c>
      <c r="C358">
        <f>INDEX(resultados!$A$2:$ZZ$433, 352, MATCH($B$3, resultados!$A$1:$ZZ$1, 0))</f>
        <v/>
      </c>
    </row>
    <row r="359">
      <c r="A359">
        <f>INDEX(resultados!$A$2:$ZZ$433, 353, MATCH($B$1, resultados!$A$1:$ZZ$1, 0))</f>
        <v/>
      </c>
      <c r="B359">
        <f>INDEX(resultados!$A$2:$ZZ$433, 353, MATCH($B$2, resultados!$A$1:$ZZ$1, 0))</f>
        <v/>
      </c>
      <c r="C359">
        <f>INDEX(resultados!$A$2:$ZZ$433, 353, MATCH($B$3, resultados!$A$1:$ZZ$1, 0))</f>
        <v/>
      </c>
    </row>
    <row r="360">
      <c r="A360">
        <f>INDEX(resultados!$A$2:$ZZ$433, 354, MATCH($B$1, resultados!$A$1:$ZZ$1, 0))</f>
        <v/>
      </c>
      <c r="B360">
        <f>INDEX(resultados!$A$2:$ZZ$433, 354, MATCH($B$2, resultados!$A$1:$ZZ$1, 0))</f>
        <v/>
      </c>
      <c r="C360">
        <f>INDEX(resultados!$A$2:$ZZ$433, 354, MATCH($B$3, resultados!$A$1:$ZZ$1, 0))</f>
        <v/>
      </c>
    </row>
    <row r="361">
      <c r="A361">
        <f>INDEX(resultados!$A$2:$ZZ$433, 355, MATCH($B$1, resultados!$A$1:$ZZ$1, 0))</f>
        <v/>
      </c>
      <c r="B361">
        <f>INDEX(resultados!$A$2:$ZZ$433, 355, MATCH($B$2, resultados!$A$1:$ZZ$1, 0))</f>
        <v/>
      </c>
      <c r="C361">
        <f>INDEX(resultados!$A$2:$ZZ$433, 355, MATCH($B$3, resultados!$A$1:$ZZ$1, 0))</f>
        <v/>
      </c>
    </row>
    <row r="362">
      <c r="A362">
        <f>INDEX(resultados!$A$2:$ZZ$433, 356, MATCH($B$1, resultados!$A$1:$ZZ$1, 0))</f>
        <v/>
      </c>
      <c r="B362">
        <f>INDEX(resultados!$A$2:$ZZ$433, 356, MATCH($B$2, resultados!$A$1:$ZZ$1, 0))</f>
        <v/>
      </c>
      <c r="C362">
        <f>INDEX(resultados!$A$2:$ZZ$433, 356, MATCH($B$3, resultados!$A$1:$ZZ$1, 0))</f>
        <v/>
      </c>
    </row>
    <row r="363">
      <c r="A363">
        <f>INDEX(resultados!$A$2:$ZZ$433, 357, MATCH($B$1, resultados!$A$1:$ZZ$1, 0))</f>
        <v/>
      </c>
      <c r="B363">
        <f>INDEX(resultados!$A$2:$ZZ$433, 357, MATCH($B$2, resultados!$A$1:$ZZ$1, 0))</f>
        <v/>
      </c>
      <c r="C363">
        <f>INDEX(resultados!$A$2:$ZZ$433, 357, MATCH($B$3, resultados!$A$1:$ZZ$1, 0))</f>
        <v/>
      </c>
    </row>
    <row r="364">
      <c r="A364">
        <f>INDEX(resultados!$A$2:$ZZ$433, 358, MATCH($B$1, resultados!$A$1:$ZZ$1, 0))</f>
        <v/>
      </c>
      <c r="B364">
        <f>INDEX(resultados!$A$2:$ZZ$433, 358, MATCH($B$2, resultados!$A$1:$ZZ$1, 0))</f>
        <v/>
      </c>
      <c r="C364">
        <f>INDEX(resultados!$A$2:$ZZ$433, 358, MATCH($B$3, resultados!$A$1:$ZZ$1, 0))</f>
        <v/>
      </c>
    </row>
    <row r="365">
      <c r="A365">
        <f>INDEX(resultados!$A$2:$ZZ$433, 359, MATCH($B$1, resultados!$A$1:$ZZ$1, 0))</f>
        <v/>
      </c>
      <c r="B365">
        <f>INDEX(resultados!$A$2:$ZZ$433, 359, MATCH($B$2, resultados!$A$1:$ZZ$1, 0))</f>
        <v/>
      </c>
      <c r="C365">
        <f>INDEX(resultados!$A$2:$ZZ$433, 359, MATCH($B$3, resultados!$A$1:$ZZ$1, 0))</f>
        <v/>
      </c>
    </row>
    <row r="366">
      <c r="A366">
        <f>INDEX(resultados!$A$2:$ZZ$433, 360, MATCH($B$1, resultados!$A$1:$ZZ$1, 0))</f>
        <v/>
      </c>
      <c r="B366">
        <f>INDEX(resultados!$A$2:$ZZ$433, 360, MATCH($B$2, resultados!$A$1:$ZZ$1, 0))</f>
        <v/>
      </c>
      <c r="C366">
        <f>INDEX(resultados!$A$2:$ZZ$433, 360, MATCH($B$3, resultados!$A$1:$ZZ$1, 0))</f>
        <v/>
      </c>
    </row>
    <row r="367">
      <c r="A367">
        <f>INDEX(resultados!$A$2:$ZZ$433, 361, MATCH($B$1, resultados!$A$1:$ZZ$1, 0))</f>
        <v/>
      </c>
      <c r="B367">
        <f>INDEX(resultados!$A$2:$ZZ$433, 361, MATCH($B$2, resultados!$A$1:$ZZ$1, 0))</f>
        <v/>
      </c>
      <c r="C367">
        <f>INDEX(resultados!$A$2:$ZZ$433, 361, MATCH($B$3, resultados!$A$1:$ZZ$1, 0))</f>
        <v/>
      </c>
    </row>
    <row r="368">
      <c r="A368">
        <f>INDEX(resultados!$A$2:$ZZ$433, 362, MATCH($B$1, resultados!$A$1:$ZZ$1, 0))</f>
        <v/>
      </c>
      <c r="B368">
        <f>INDEX(resultados!$A$2:$ZZ$433, 362, MATCH($B$2, resultados!$A$1:$ZZ$1, 0))</f>
        <v/>
      </c>
      <c r="C368">
        <f>INDEX(resultados!$A$2:$ZZ$433, 362, MATCH($B$3, resultados!$A$1:$ZZ$1, 0))</f>
        <v/>
      </c>
    </row>
    <row r="369">
      <c r="A369">
        <f>INDEX(resultados!$A$2:$ZZ$433, 363, MATCH($B$1, resultados!$A$1:$ZZ$1, 0))</f>
        <v/>
      </c>
      <c r="B369">
        <f>INDEX(resultados!$A$2:$ZZ$433, 363, MATCH($B$2, resultados!$A$1:$ZZ$1, 0))</f>
        <v/>
      </c>
      <c r="C369">
        <f>INDEX(resultados!$A$2:$ZZ$433, 363, MATCH($B$3, resultados!$A$1:$ZZ$1, 0))</f>
        <v/>
      </c>
    </row>
    <row r="370">
      <c r="A370">
        <f>INDEX(resultados!$A$2:$ZZ$433, 364, MATCH($B$1, resultados!$A$1:$ZZ$1, 0))</f>
        <v/>
      </c>
      <c r="B370">
        <f>INDEX(resultados!$A$2:$ZZ$433, 364, MATCH($B$2, resultados!$A$1:$ZZ$1, 0))</f>
        <v/>
      </c>
      <c r="C370">
        <f>INDEX(resultados!$A$2:$ZZ$433, 364, MATCH($B$3, resultados!$A$1:$ZZ$1, 0))</f>
        <v/>
      </c>
    </row>
    <row r="371">
      <c r="A371">
        <f>INDEX(resultados!$A$2:$ZZ$433, 365, MATCH($B$1, resultados!$A$1:$ZZ$1, 0))</f>
        <v/>
      </c>
      <c r="B371">
        <f>INDEX(resultados!$A$2:$ZZ$433, 365, MATCH($B$2, resultados!$A$1:$ZZ$1, 0))</f>
        <v/>
      </c>
      <c r="C371">
        <f>INDEX(resultados!$A$2:$ZZ$433, 365, MATCH($B$3, resultados!$A$1:$ZZ$1, 0))</f>
        <v/>
      </c>
    </row>
    <row r="372">
      <c r="A372">
        <f>INDEX(resultados!$A$2:$ZZ$433, 366, MATCH($B$1, resultados!$A$1:$ZZ$1, 0))</f>
        <v/>
      </c>
      <c r="B372">
        <f>INDEX(resultados!$A$2:$ZZ$433, 366, MATCH($B$2, resultados!$A$1:$ZZ$1, 0))</f>
        <v/>
      </c>
      <c r="C372">
        <f>INDEX(resultados!$A$2:$ZZ$433, 366, MATCH($B$3, resultados!$A$1:$ZZ$1, 0))</f>
        <v/>
      </c>
    </row>
    <row r="373">
      <c r="A373">
        <f>INDEX(resultados!$A$2:$ZZ$433, 367, MATCH($B$1, resultados!$A$1:$ZZ$1, 0))</f>
        <v/>
      </c>
      <c r="B373">
        <f>INDEX(resultados!$A$2:$ZZ$433, 367, MATCH($B$2, resultados!$A$1:$ZZ$1, 0))</f>
        <v/>
      </c>
      <c r="C373">
        <f>INDEX(resultados!$A$2:$ZZ$433, 367, MATCH($B$3, resultados!$A$1:$ZZ$1, 0))</f>
        <v/>
      </c>
    </row>
    <row r="374">
      <c r="A374">
        <f>INDEX(resultados!$A$2:$ZZ$433, 368, MATCH($B$1, resultados!$A$1:$ZZ$1, 0))</f>
        <v/>
      </c>
      <c r="B374">
        <f>INDEX(resultados!$A$2:$ZZ$433, 368, MATCH($B$2, resultados!$A$1:$ZZ$1, 0))</f>
        <v/>
      </c>
      <c r="C374">
        <f>INDEX(resultados!$A$2:$ZZ$433, 368, MATCH($B$3, resultados!$A$1:$ZZ$1, 0))</f>
        <v/>
      </c>
    </row>
    <row r="375">
      <c r="A375">
        <f>INDEX(resultados!$A$2:$ZZ$433, 369, MATCH($B$1, resultados!$A$1:$ZZ$1, 0))</f>
        <v/>
      </c>
      <c r="B375">
        <f>INDEX(resultados!$A$2:$ZZ$433, 369, MATCH($B$2, resultados!$A$1:$ZZ$1, 0))</f>
        <v/>
      </c>
      <c r="C375">
        <f>INDEX(resultados!$A$2:$ZZ$433, 369, MATCH($B$3, resultados!$A$1:$ZZ$1, 0))</f>
        <v/>
      </c>
    </row>
    <row r="376">
      <c r="A376">
        <f>INDEX(resultados!$A$2:$ZZ$433, 370, MATCH($B$1, resultados!$A$1:$ZZ$1, 0))</f>
        <v/>
      </c>
      <c r="B376">
        <f>INDEX(resultados!$A$2:$ZZ$433, 370, MATCH($B$2, resultados!$A$1:$ZZ$1, 0))</f>
        <v/>
      </c>
      <c r="C376">
        <f>INDEX(resultados!$A$2:$ZZ$433, 370, MATCH($B$3, resultados!$A$1:$ZZ$1, 0))</f>
        <v/>
      </c>
    </row>
    <row r="377">
      <c r="A377">
        <f>INDEX(resultados!$A$2:$ZZ$433, 371, MATCH($B$1, resultados!$A$1:$ZZ$1, 0))</f>
        <v/>
      </c>
      <c r="B377">
        <f>INDEX(resultados!$A$2:$ZZ$433, 371, MATCH($B$2, resultados!$A$1:$ZZ$1, 0))</f>
        <v/>
      </c>
      <c r="C377">
        <f>INDEX(resultados!$A$2:$ZZ$433, 371, MATCH($B$3, resultados!$A$1:$ZZ$1, 0))</f>
        <v/>
      </c>
    </row>
    <row r="378">
      <c r="A378">
        <f>INDEX(resultados!$A$2:$ZZ$433, 372, MATCH($B$1, resultados!$A$1:$ZZ$1, 0))</f>
        <v/>
      </c>
      <c r="B378">
        <f>INDEX(resultados!$A$2:$ZZ$433, 372, MATCH($B$2, resultados!$A$1:$ZZ$1, 0))</f>
        <v/>
      </c>
      <c r="C378">
        <f>INDEX(resultados!$A$2:$ZZ$433, 372, MATCH($B$3, resultados!$A$1:$ZZ$1, 0))</f>
        <v/>
      </c>
    </row>
    <row r="379">
      <c r="A379">
        <f>INDEX(resultados!$A$2:$ZZ$433, 373, MATCH($B$1, resultados!$A$1:$ZZ$1, 0))</f>
        <v/>
      </c>
      <c r="B379">
        <f>INDEX(resultados!$A$2:$ZZ$433, 373, MATCH($B$2, resultados!$A$1:$ZZ$1, 0))</f>
        <v/>
      </c>
      <c r="C379">
        <f>INDEX(resultados!$A$2:$ZZ$433, 373, MATCH($B$3, resultados!$A$1:$ZZ$1, 0))</f>
        <v/>
      </c>
    </row>
    <row r="380">
      <c r="A380">
        <f>INDEX(resultados!$A$2:$ZZ$433, 374, MATCH($B$1, resultados!$A$1:$ZZ$1, 0))</f>
        <v/>
      </c>
      <c r="B380">
        <f>INDEX(resultados!$A$2:$ZZ$433, 374, MATCH($B$2, resultados!$A$1:$ZZ$1, 0))</f>
        <v/>
      </c>
      <c r="C380">
        <f>INDEX(resultados!$A$2:$ZZ$433, 374, MATCH($B$3, resultados!$A$1:$ZZ$1, 0))</f>
        <v/>
      </c>
    </row>
    <row r="381">
      <c r="A381">
        <f>INDEX(resultados!$A$2:$ZZ$433, 375, MATCH($B$1, resultados!$A$1:$ZZ$1, 0))</f>
        <v/>
      </c>
      <c r="B381">
        <f>INDEX(resultados!$A$2:$ZZ$433, 375, MATCH($B$2, resultados!$A$1:$ZZ$1, 0))</f>
        <v/>
      </c>
      <c r="C381">
        <f>INDEX(resultados!$A$2:$ZZ$433, 375, MATCH($B$3, resultados!$A$1:$ZZ$1, 0))</f>
        <v/>
      </c>
    </row>
    <row r="382">
      <c r="A382">
        <f>INDEX(resultados!$A$2:$ZZ$433, 376, MATCH($B$1, resultados!$A$1:$ZZ$1, 0))</f>
        <v/>
      </c>
      <c r="B382">
        <f>INDEX(resultados!$A$2:$ZZ$433, 376, MATCH($B$2, resultados!$A$1:$ZZ$1, 0))</f>
        <v/>
      </c>
      <c r="C382">
        <f>INDEX(resultados!$A$2:$ZZ$433, 376, MATCH($B$3, resultados!$A$1:$ZZ$1, 0))</f>
        <v/>
      </c>
    </row>
    <row r="383">
      <c r="A383">
        <f>INDEX(resultados!$A$2:$ZZ$433, 377, MATCH($B$1, resultados!$A$1:$ZZ$1, 0))</f>
        <v/>
      </c>
      <c r="B383">
        <f>INDEX(resultados!$A$2:$ZZ$433, 377, MATCH($B$2, resultados!$A$1:$ZZ$1, 0))</f>
        <v/>
      </c>
      <c r="C383">
        <f>INDEX(resultados!$A$2:$ZZ$433, 377, MATCH($B$3, resultados!$A$1:$ZZ$1, 0))</f>
        <v/>
      </c>
    </row>
    <row r="384">
      <c r="A384">
        <f>INDEX(resultados!$A$2:$ZZ$433, 378, MATCH($B$1, resultados!$A$1:$ZZ$1, 0))</f>
        <v/>
      </c>
      <c r="B384">
        <f>INDEX(resultados!$A$2:$ZZ$433, 378, MATCH($B$2, resultados!$A$1:$ZZ$1, 0))</f>
        <v/>
      </c>
      <c r="C384">
        <f>INDEX(resultados!$A$2:$ZZ$433, 378, MATCH($B$3, resultados!$A$1:$ZZ$1, 0))</f>
        <v/>
      </c>
    </row>
    <row r="385">
      <c r="A385">
        <f>INDEX(resultados!$A$2:$ZZ$433, 379, MATCH($B$1, resultados!$A$1:$ZZ$1, 0))</f>
        <v/>
      </c>
      <c r="B385">
        <f>INDEX(resultados!$A$2:$ZZ$433, 379, MATCH($B$2, resultados!$A$1:$ZZ$1, 0))</f>
        <v/>
      </c>
      <c r="C385">
        <f>INDEX(resultados!$A$2:$ZZ$433, 379, MATCH($B$3, resultados!$A$1:$ZZ$1, 0))</f>
        <v/>
      </c>
    </row>
    <row r="386">
      <c r="A386">
        <f>INDEX(resultados!$A$2:$ZZ$433, 380, MATCH($B$1, resultados!$A$1:$ZZ$1, 0))</f>
        <v/>
      </c>
      <c r="B386">
        <f>INDEX(resultados!$A$2:$ZZ$433, 380, MATCH($B$2, resultados!$A$1:$ZZ$1, 0))</f>
        <v/>
      </c>
      <c r="C386">
        <f>INDEX(resultados!$A$2:$ZZ$433, 380, MATCH($B$3, resultados!$A$1:$ZZ$1, 0))</f>
        <v/>
      </c>
    </row>
    <row r="387">
      <c r="A387">
        <f>INDEX(resultados!$A$2:$ZZ$433, 381, MATCH($B$1, resultados!$A$1:$ZZ$1, 0))</f>
        <v/>
      </c>
      <c r="B387">
        <f>INDEX(resultados!$A$2:$ZZ$433, 381, MATCH($B$2, resultados!$A$1:$ZZ$1, 0))</f>
        <v/>
      </c>
      <c r="C387">
        <f>INDEX(resultados!$A$2:$ZZ$433, 381, MATCH($B$3, resultados!$A$1:$ZZ$1, 0))</f>
        <v/>
      </c>
    </row>
    <row r="388">
      <c r="A388">
        <f>INDEX(resultados!$A$2:$ZZ$433, 382, MATCH($B$1, resultados!$A$1:$ZZ$1, 0))</f>
        <v/>
      </c>
      <c r="B388">
        <f>INDEX(resultados!$A$2:$ZZ$433, 382, MATCH($B$2, resultados!$A$1:$ZZ$1, 0))</f>
        <v/>
      </c>
      <c r="C388">
        <f>INDEX(resultados!$A$2:$ZZ$433, 382, MATCH($B$3, resultados!$A$1:$ZZ$1, 0))</f>
        <v/>
      </c>
    </row>
    <row r="389">
      <c r="A389">
        <f>INDEX(resultados!$A$2:$ZZ$433, 383, MATCH($B$1, resultados!$A$1:$ZZ$1, 0))</f>
        <v/>
      </c>
      <c r="B389">
        <f>INDEX(resultados!$A$2:$ZZ$433, 383, MATCH($B$2, resultados!$A$1:$ZZ$1, 0))</f>
        <v/>
      </c>
      <c r="C389">
        <f>INDEX(resultados!$A$2:$ZZ$433, 383, MATCH($B$3, resultados!$A$1:$ZZ$1, 0))</f>
        <v/>
      </c>
    </row>
    <row r="390">
      <c r="A390">
        <f>INDEX(resultados!$A$2:$ZZ$433, 384, MATCH($B$1, resultados!$A$1:$ZZ$1, 0))</f>
        <v/>
      </c>
      <c r="B390">
        <f>INDEX(resultados!$A$2:$ZZ$433, 384, MATCH($B$2, resultados!$A$1:$ZZ$1, 0))</f>
        <v/>
      </c>
      <c r="C390">
        <f>INDEX(resultados!$A$2:$ZZ$433, 384, MATCH($B$3, resultados!$A$1:$ZZ$1, 0))</f>
        <v/>
      </c>
    </row>
    <row r="391">
      <c r="A391">
        <f>INDEX(resultados!$A$2:$ZZ$433, 385, MATCH($B$1, resultados!$A$1:$ZZ$1, 0))</f>
        <v/>
      </c>
      <c r="B391">
        <f>INDEX(resultados!$A$2:$ZZ$433, 385, MATCH($B$2, resultados!$A$1:$ZZ$1, 0))</f>
        <v/>
      </c>
      <c r="C391">
        <f>INDEX(resultados!$A$2:$ZZ$433, 385, MATCH($B$3, resultados!$A$1:$ZZ$1, 0))</f>
        <v/>
      </c>
    </row>
    <row r="392">
      <c r="A392">
        <f>INDEX(resultados!$A$2:$ZZ$433, 386, MATCH($B$1, resultados!$A$1:$ZZ$1, 0))</f>
        <v/>
      </c>
      <c r="B392">
        <f>INDEX(resultados!$A$2:$ZZ$433, 386, MATCH($B$2, resultados!$A$1:$ZZ$1, 0))</f>
        <v/>
      </c>
      <c r="C392">
        <f>INDEX(resultados!$A$2:$ZZ$433, 386, MATCH($B$3, resultados!$A$1:$ZZ$1, 0))</f>
        <v/>
      </c>
    </row>
    <row r="393">
      <c r="A393">
        <f>INDEX(resultados!$A$2:$ZZ$433, 387, MATCH($B$1, resultados!$A$1:$ZZ$1, 0))</f>
        <v/>
      </c>
      <c r="B393">
        <f>INDEX(resultados!$A$2:$ZZ$433, 387, MATCH($B$2, resultados!$A$1:$ZZ$1, 0))</f>
        <v/>
      </c>
      <c r="C393">
        <f>INDEX(resultados!$A$2:$ZZ$433, 387, MATCH($B$3, resultados!$A$1:$ZZ$1, 0))</f>
        <v/>
      </c>
    </row>
    <row r="394">
      <c r="A394">
        <f>INDEX(resultados!$A$2:$ZZ$433, 388, MATCH($B$1, resultados!$A$1:$ZZ$1, 0))</f>
        <v/>
      </c>
      <c r="B394">
        <f>INDEX(resultados!$A$2:$ZZ$433, 388, MATCH($B$2, resultados!$A$1:$ZZ$1, 0))</f>
        <v/>
      </c>
      <c r="C394">
        <f>INDEX(resultados!$A$2:$ZZ$433, 388, MATCH($B$3, resultados!$A$1:$ZZ$1, 0))</f>
        <v/>
      </c>
    </row>
    <row r="395">
      <c r="A395">
        <f>INDEX(resultados!$A$2:$ZZ$433, 389, MATCH($B$1, resultados!$A$1:$ZZ$1, 0))</f>
        <v/>
      </c>
      <c r="B395">
        <f>INDEX(resultados!$A$2:$ZZ$433, 389, MATCH($B$2, resultados!$A$1:$ZZ$1, 0))</f>
        <v/>
      </c>
      <c r="C395">
        <f>INDEX(resultados!$A$2:$ZZ$433, 389, MATCH($B$3, resultados!$A$1:$ZZ$1, 0))</f>
        <v/>
      </c>
    </row>
    <row r="396">
      <c r="A396">
        <f>INDEX(resultados!$A$2:$ZZ$433, 390, MATCH($B$1, resultados!$A$1:$ZZ$1, 0))</f>
        <v/>
      </c>
      <c r="B396">
        <f>INDEX(resultados!$A$2:$ZZ$433, 390, MATCH($B$2, resultados!$A$1:$ZZ$1, 0))</f>
        <v/>
      </c>
      <c r="C396">
        <f>INDEX(resultados!$A$2:$ZZ$433, 390, MATCH($B$3, resultados!$A$1:$ZZ$1, 0))</f>
        <v/>
      </c>
    </row>
    <row r="397">
      <c r="A397">
        <f>INDEX(resultados!$A$2:$ZZ$433, 391, MATCH($B$1, resultados!$A$1:$ZZ$1, 0))</f>
        <v/>
      </c>
      <c r="B397">
        <f>INDEX(resultados!$A$2:$ZZ$433, 391, MATCH($B$2, resultados!$A$1:$ZZ$1, 0))</f>
        <v/>
      </c>
      <c r="C397">
        <f>INDEX(resultados!$A$2:$ZZ$433, 391, MATCH($B$3, resultados!$A$1:$ZZ$1, 0))</f>
        <v/>
      </c>
    </row>
    <row r="398">
      <c r="A398">
        <f>INDEX(resultados!$A$2:$ZZ$433, 392, MATCH($B$1, resultados!$A$1:$ZZ$1, 0))</f>
        <v/>
      </c>
      <c r="B398">
        <f>INDEX(resultados!$A$2:$ZZ$433, 392, MATCH($B$2, resultados!$A$1:$ZZ$1, 0))</f>
        <v/>
      </c>
      <c r="C398">
        <f>INDEX(resultados!$A$2:$ZZ$433, 392, MATCH($B$3, resultados!$A$1:$ZZ$1, 0))</f>
        <v/>
      </c>
    </row>
    <row r="399">
      <c r="A399">
        <f>INDEX(resultados!$A$2:$ZZ$433, 393, MATCH($B$1, resultados!$A$1:$ZZ$1, 0))</f>
        <v/>
      </c>
      <c r="B399">
        <f>INDEX(resultados!$A$2:$ZZ$433, 393, MATCH($B$2, resultados!$A$1:$ZZ$1, 0))</f>
        <v/>
      </c>
      <c r="C399">
        <f>INDEX(resultados!$A$2:$ZZ$433, 393, MATCH($B$3, resultados!$A$1:$ZZ$1, 0))</f>
        <v/>
      </c>
    </row>
    <row r="400">
      <c r="A400">
        <f>INDEX(resultados!$A$2:$ZZ$433, 394, MATCH($B$1, resultados!$A$1:$ZZ$1, 0))</f>
        <v/>
      </c>
      <c r="B400">
        <f>INDEX(resultados!$A$2:$ZZ$433, 394, MATCH($B$2, resultados!$A$1:$ZZ$1, 0))</f>
        <v/>
      </c>
      <c r="C400">
        <f>INDEX(resultados!$A$2:$ZZ$433, 394, MATCH($B$3, resultados!$A$1:$ZZ$1, 0))</f>
        <v/>
      </c>
    </row>
    <row r="401">
      <c r="A401">
        <f>INDEX(resultados!$A$2:$ZZ$433, 395, MATCH($B$1, resultados!$A$1:$ZZ$1, 0))</f>
        <v/>
      </c>
      <c r="B401">
        <f>INDEX(resultados!$A$2:$ZZ$433, 395, MATCH($B$2, resultados!$A$1:$ZZ$1, 0))</f>
        <v/>
      </c>
      <c r="C401">
        <f>INDEX(resultados!$A$2:$ZZ$433, 395, MATCH($B$3, resultados!$A$1:$ZZ$1, 0))</f>
        <v/>
      </c>
    </row>
    <row r="402">
      <c r="A402">
        <f>INDEX(resultados!$A$2:$ZZ$433, 396, MATCH($B$1, resultados!$A$1:$ZZ$1, 0))</f>
        <v/>
      </c>
      <c r="B402">
        <f>INDEX(resultados!$A$2:$ZZ$433, 396, MATCH($B$2, resultados!$A$1:$ZZ$1, 0))</f>
        <v/>
      </c>
      <c r="C402">
        <f>INDEX(resultados!$A$2:$ZZ$433, 396, MATCH($B$3, resultados!$A$1:$ZZ$1, 0))</f>
        <v/>
      </c>
    </row>
    <row r="403">
      <c r="A403">
        <f>INDEX(resultados!$A$2:$ZZ$433, 397, MATCH($B$1, resultados!$A$1:$ZZ$1, 0))</f>
        <v/>
      </c>
      <c r="B403">
        <f>INDEX(resultados!$A$2:$ZZ$433, 397, MATCH($B$2, resultados!$A$1:$ZZ$1, 0))</f>
        <v/>
      </c>
      <c r="C403">
        <f>INDEX(resultados!$A$2:$ZZ$433, 397, MATCH($B$3, resultados!$A$1:$ZZ$1, 0))</f>
        <v/>
      </c>
    </row>
    <row r="404">
      <c r="A404">
        <f>INDEX(resultados!$A$2:$ZZ$433, 398, MATCH($B$1, resultados!$A$1:$ZZ$1, 0))</f>
        <v/>
      </c>
      <c r="B404">
        <f>INDEX(resultados!$A$2:$ZZ$433, 398, MATCH($B$2, resultados!$A$1:$ZZ$1, 0))</f>
        <v/>
      </c>
      <c r="C404">
        <f>INDEX(resultados!$A$2:$ZZ$433, 398, MATCH($B$3, resultados!$A$1:$ZZ$1, 0))</f>
        <v/>
      </c>
    </row>
    <row r="405">
      <c r="A405">
        <f>INDEX(resultados!$A$2:$ZZ$433, 399, MATCH($B$1, resultados!$A$1:$ZZ$1, 0))</f>
        <v/>
      </c>
      <c r="B405">
        <f>INDEX(resultados!$A$2:$ZZ$433, 399, MATCH($B$2, resultados!$A$1:$ZZ$1, 0))</f>
        <v/>
      </c>
      <c r="C405">
        <f>INDEX(resultados!$A$2:$ZZ$433, 399, MATCH($B$3, resultados!$A$1:$ZZ$1, 0))</f>
        <v/>
      </c>
    </row>
    <row r="406">
      <c r="A406">
        <f>INDEX(resultados!$A$2:$ZZ$433, 400, MATCH($B$1, resultados!$A$1:$ZZ$1, 0))</f>
        <v/>
      </c>
      <c r="B406">
        <f>INDEX(resultados!$A$2:$ZZ$433, 400, MATCH($B$2, resultados!$A$1:$ZZ$1, 0))</f>
        <v/>
      </c>
      <c r="C406">
        <f>INDEX(resultados!$A$2:$ZZ$433, 400, MATCH($B$3, resultados!$A$1:$ZZ$1, 0))</f>
        <v/>
      </c>
    </row>
    <row r="407">
      <c r="A407">
        <f>INDEX(resultados!$A$2:$ZZ$433, 401, MATCH($B$1, resultados!$A$1:$ZZ$1, 0))</f>
        <v/>
      </c>
      <c r="B407">
        <f>INDEX(resultados!$A$2:$ZZ$433, 401, MATCH($B$2, resultados!$A$1:$ZZ$1, 0))</f>
        <v/>
      </c>
      <c r="C407">
        <f>INDEX(resultados!$A$2:$ZZ$433, 401, MATCH($B$3, resultados!$A$1:$ZZ$1, 0))</f>
        <v/>
      </c>
    </row>
    <row r="408">
      <c r="A408">
        <f>INDEX(resultados!$A$2:$ZZ$433, 402, MATCH($B$1, resultados!$A$1:$ZZ$1, 0))</f>
        <v/>
      </c>
      <c r="B408">
        <f>INDEX(resultados!$A$2:$ZZ$433, 402, MATCH($B$2, resultados!$A$1:$ZZ$1, 0))</f>
        <v/>
      </c>
      <c r="C408">
        <f>INDEX(resultados!$A$2:$ZZ$433, 402, MATCH($B$3, resultados!$A$1:$ZZ$1, 0))</f>
        <v/>
      </c>
    </row>
    <row r="409">
      <c r="A409">
        <f>INDEX(resultados!$A$2:$ZZ$433, 403, MATCH($B$1, resultados!$A$1:$ZZ$1, 0))</f>
        <v/>
      </c>
      <c r="B409">
        <f>INDEX(resultados!$A$2:$ZZ$433, 403, MATCH($B$2, resultados!$A$1:$ZZ$1, 0))</f>
        <v/>
      </c>
      <c r="C409">
        <f>INDEX(resultados!$A$2:$ZZ$433, 403, MATCH($B$3, resultados!$A$1:$ZZ$1, 0))</f>
        <v/>
      </c>
    </row>
    <row r="410">
      <c r="A410">
        <f>INDEX(resultados!$A$2:$ZZ$433, 404, MATCH($B$1, resultados!$A$1:$ZZ$1, 0))</f>
        <v/>
      </c>
      <c r="B410">
        <f>INDEX(resultados!$A$2:$ZZ$433, 404, MATCH($B$2, resultados!$A$1:$ZZ$1, 0))</f>
        <v/>
      </c>
      <c r="C410">
        <f>INDEX(resultados!$A$2:$ZZ$433, 404, MATCH($B$3, resultados!$A$1:$ZZ$1, 0))</f>
        <v/>
      </c>
    </row>
    <row r="411">
      <c r="A411">
        <f>INDEX(resultados!$A$2:$ZZ$433, 405, MATCH($B$1, resultados!$A$1:$ZZ$1, 0))</f>
        <v/>
      </c>
      <c r="B411">
        <f>INDEX(resultados!$A$2:$ZZ$433, 405, MATCH($B$2, resultados!$A$1:$ZZ$1, 0))</f>
        <v/>
      </c>
      <c r="C411">
        <f>INDEX(resultados!$A$2:$ZZ$433, 405, MATCH($B$3, resultados!$A$1:$ZZ$1, 0))</f>
        <v/>
      </c>
    </row>
    <row r="412">
      <c r="A412">
        <f>INDEX(resultados!$A$2:$ZZ$433, 406, MATCH($B$1, resultados!$A$1:$ZZ$1, 0))</f>
        <v/>
      </c>
      <c r="B412">
        <f>INDEX(resultados!$A$2:$ZZ$433, 406, MATCH($B$2, resultados!$A$1:$ZZ$1, 0))</f>
        <v/>
      </c>
      <c r="C412">
        <f>INDEX(resultados!$A$2:$ZZ$433, 406, MATCH($B$3, resultados!$A$1:$ZZ$1, 0))</f>
        <v/>
      </c>
    </row>
    <row r="413">
      <c r="A413">
        <f>INDEX(resultados!$A$2:$ZZ$433, 407, MATCH($B$1, resultados!$A$1:$ZZ$1, 0))</f>
        <v/>
      </c>
      <c r="B413">
        <f>INDEX(resultados!$A$2:$ZZ$433, 407, MATCH($B$2, resultados!$A$1:$ZZ$1, 0))</f>
        <v/>
      </c>
      <c r="C413">
        <f>INDEX(resultados!$A$2:$ZZ$433, 407, MATCH($B$3, resultados!$A$1:$ZZ$1, 0))</f>
        <v/>
      </c>
    </row>
    <row r="414">
      <c r="A414">
        <f>INDEX(resultados!$A$2:$ZZ$433, 408, MATCH($B$1, resultados!$A$1:$ZZ$1, 0))</f>
        <v/>
      </c>
      <c r="B414">
        <f>INDEX(resultados!$A$2:$ZZ$433, 408, MATCH($B$2, resultados!$A$1:$ZZ$1, 0))</f>
        <v/>
      </c>
      <c r="C414">
        <f>INDEX(resultados!$A$2:$ZZ$433, 408, MATCH($B$3, resultados!$A$1:$ZZ$1, 0))</f>
        <v/>
      </c>
    </row>
    <row r="415">
      <c r="A415">
        <f>INDEX(resultados!$A$2:$ZZ$433, 409, MATCH($B$1, resultados!$A$1:$ZZ$1, 0))</f>
        <v/>
      </c>
      <c r="B415">
        <f>INDEX(resultados!$A$2:$ZZ$433, 409, MATCH($B$2, resultados!$A$1:$ZZ$1, 0))</f>
        <v/>
      </c>
      <c r="C415">
        <f>INDEX(resultados!$A$2:$ZZ$433, 409, MATCH($B$3, resultados!$A$1:$ZZ$1, 0))</f>
        <v/>
      </c>
    </row>
    <row r="416">
      <c r="A416">
        <f>INDEX(resultados!$A$2:$ZZ$433, 410, MATCH($B$1, resultados!$A$1:$ZZ$1, 0))</f>
        <v/>
      </c>
      <c r="B416">
        <f>INDEX(resultados!$A$2:$ZZ$433, 410, MATCH($B$2, resultados!$A$1:$ZZ$1, 0))</f>
        <v/>
      </c>
      <c r="C416">
        <f>INDEX(resultados!$A$2:$ZZ$433, 410, MATCH($B$3, resultados!$A$1:$ZZ$1, 0))</f>
        <v/>
      </c>
    </row>
    <row r="417">
      <c r="A417">
        <f>INDEX(resultados!$A$2:$ZZ$433, 411, MATCH($B$1, resultados!$A$1:$ZZ$1, 0))</f>
        <v/>
      </c>
      <c r="B417">
        <f>INDEX(resultados!$A$2:$ZZ$433, 411, MATCH($B$2, resultados!$A$1:$ZZ$1, 0))</f>
        <v/>
      </c>
      <c r="C417">
        <f>INDEX(resultados!$A$2:$ZZ$433, 411, MATCH($B$3, resultados!$A$1:$ZZ$1, 0))</f>
        <v/>
      </c>
    </row>
    <row r="418">
      <c r="A418">
        <f>INDEX(resultados!$A$2:$ZZ$433, 412, MATCH($B$1, resultados!$A$1:$ZZ$1, 0))</f>
        <v/>
      </c>
      <c r="B418">
        <f>INDEX(resultados!$A$2:$ZZ$433, 412, MATCH($B$2, resultados!$A$1:$ZZ$1, 0))</f>
        <v/>
      </c>
      <c r="C418">
        <f>INDEX(resultados!$A$2:$ZZ$433, 412, MATCH($B$3, resultados!$A$1:$ZZ$1, 0))</f>
        <v/>
      </c>
    </row>
    <row r="419">
      <c r="A419">
        <f>INDEX(resultados!$A$2:$ZZ$433, 413, MATCH($B$1, resultados!$A$1:$ZZ$1, 0))</f>
        <v/>
      </c>
      <c r="B419">
        <f>INDEX(resultados!$A$2:$ZZ$433, 413, MATCH($B$2, resultados!$A$1:$ZZ$1, 0))</f>
        <v/>
      </c>
      <c r="C419">
        <f>INDEX(resultados!$A$2:$ZZ$433, 413, MATCH($B$3, resultados!$A$1:$ZZ$1, 0))</f>
        <v/>
      </c>
    </row>
    <row r="420">
      <c r="A420">
        <f>INDEX(resultados!$A$2:$ZZ$433, 414, MATCH($B$1, resultados!$A$1:$ZZ$1, 0))</f>
        <v/>
      </c>
      <c r="B420">
        <f>INDEX(resultados!$A$2:$ZZ$433, 414, MATCH($B$2, resultados!$A$1:$ZZ$1, 0))</f>
        <v/>
      </c>
      <c r="C420">
        <f>INDEX(resultados!$A$2:$ZZ$433, 414, MATCH($B$3, resultados!$A$1:$ZZ$1, 0))</f>
        <v/>
      </c>
    </row>
    <row r="421">
      <c r="A421">
        <f>INDEX(resultados!$A$2:$ZZ$433, 415, MATCH($B$1, resultados!$A$1:$ZZ$1, 0))</f>
        <v/>
      </c>
      <c r="B421">
        <f>INDEX(resultados!$A$2:$ZZ$433, 415, MATCH($B$2, resultados!$A$1:$ZZ$1, 0))</f>
        <v/>
      </c>
      <c r="C421">
        <f>INDEX(resultados!$A$2:$ZZ$433, 415, MATCH($B$3, resultados!$A$1:$ZZ$1, 0))</f>
        <v/>
      </c>
    </row>
    <row r="422">
      <c r="A422">
        <f>INDEX(resultados!$A$2:$ZZ$433, 416, MATCH($B$1, resultados!$A$1:$ZZ$1, 0))</f>
        <v/>
      </c>
      <c r="B422">
        <f>INDEX(resultados!$A$2:$ZZ$433, 416, MATCH($B$2, resultados!$A$1:$ZZ$1, 0))</f>
        <v/>
      </c>
      <c r="C422">
        <f>INDEX(resultados!$A$2:$ZZ$433, 416, MATCH($B$3, resultados!$A$1:$ZZ$1, 0))</f>
        <v/>
      </c>
    </row>
    <row r="423">
      <c r="A423">
        <f>INDEX(resultados!$A$2:$ZZ$433, 417, MATCH($B$1, resultados!$A$1:$ZZ$1, 0))</f>
        <v/>
      </c>
      <c r="B423">
        <f>INDEX(resultados!$A$2:$ZZ$433, 417, MATCH($B$2, resultados!$A$1:$ZZ$1, 0))</f>
        <v/>
      </c>
      <c r="C423">
        <f>INDEX(resultados!$A$2:$ZZ$433, 417, MATCH($B$3, resultados!$A$1:$ZZ$1, 0))</f>
        <v/>
      </c>
    </row>
    <row r="424">
      <c r="A424">
        <f>INDEX(resultados!$A$2:$ZZ$433, 418, MATCH($B$1, resultados!$A$1:$ZZ$1, 0))</f>
        <v/>
      </c>
      <c r="B424">
        <f>INDEX(resultados!$A$2:$ZZ$433, 418, MATCH($B$2, resultados!$A$1:$ZZ$1, 0))</f>
        <v/>
      </c>
      <c r="C424">
        <f>INDEX(resultados!$A$2:$ZZ$433, 418, MATCH($B$3, resultados!$A$1:$ZZ$1, 0))</f>
        <v/>
      </c>
    </row>
    <row r="425">
      <c r="A425">
        <f>INDEX(resultados!$A$2:$ZZ$433, 419, MATCH($B$1, resultados!$A$1:$ZZ$1, 0))</f>
        <v/>
      </c>
      <c r="B425">
        <f>INDEX(resultados!$A$2:$ZZ$433, 419, MATCH($B$2, resultados!$A$1:$ZZ$1, 0))</f>
        <v/>
      </c>
      <c r="C425">
        <f>INDEX(resultados!$A$2:$ZZ$433, 419, MATCH($B$3, resultados!$A$1:$ZZ$1, 0))</f>
        <v/>
      </c>
    </row>
    <row r="426">
      <c r="A426">
        <f>INDEX(resultados!$A$2:$ZZ$433, 420, MATCH($B$1, resultados!$A$1:$ZZ$1, 0))</f>
        <v/>
      </c>
      <c r="B426">
        <f>INDEX(resultados!$A$2:$ZZ$433, 420, MATCH($B$2, resultados!$A$1:$ZZ$1, 0))</f>
        <v/>
      </c>
      <c r="C426">
        <f>INDEX(resultados!$A$2:$ZZ$433, 420, MATCH($B$3, resultados!$A$1:$ZZ$1, 0))</f>
        <v/>
      </c>
    </row>
    <row r="427">
      <c r="A427">
        <f>INDEX(resultados!$A$2:$ZZ$433, 421, MATCH($B$1, resultados!$A$1:$ZZ$1, 0))</f>
        <v/>
      </c>
      <c r="B427">
        <f>INDEX(resultados!$A$2:$ZZ$433, 421, MATCH($B$2, resultados!$A$1:$ZZ$1, 0))</f>
        <v/>
      </c>
      <c r="C427">
        <f>INDEX(resultados!$A$2:$ZZ$433, 421, MATCH($B$3, resultados!$A$1:$ZZ$1, 0))</f>
        <v/>
      </c>
    </row>
    <row r="428">
      <c r="A428">
        <f>INDEX(resultados!$A$2:$ZZ$433, 422, MATCH($B$1, resultados!$A$1:$ZZ$1, 0))</f>
        <v/>
      </c>
      <c r="B428">
        <f>INDEX(resultados!$A$2:$ZZ$433, 422, MATCH($B$2, resultados!$A$1:$ZZ$1, 0))</f>
        <v/>
      </c>
      <c r="C428">
        <f>INDEX(resultados!$A$2:$ZZ$433, 422, MATCH($B$3, resultados!$A$1:$ZZ$1, 0))</f>
        <v/>
      </c>
    </row>
    <row r="429">
      <c r="A429">
        <f>INDEX(resultados!$A$2:$ZZ$433, 423, MATCH($B$1, resultados!$A$1:$ZZ$1, 0))</f>
        <v/>
      </c>
      <c r="B429">
        <f>INDEX(resultados!$A$2:$ZZ$433, 423, MATCH($B$2, resultados!$A$1:$ZZ$1, 0))</f>
        <v/>
      </c>
      <c r="C429">
        <f>INDEX(resultados!$A$2:$ZZ$433, 423, MATCH($B$3, resultados!$A$1:$ZZ$1, 0))</f>
        <v/>
      </c>
    </row>
    <row r="430">
      <c r="A430">
        <f>INDEX(resultados!$A$2:$ZZ$433, 424, MATCH($B$1, resultados!$A$1:$ZZ$1, 0))</f>
        <v/>
      </c>
      <c r="B430">
        <f>INDEX(resultados!$A$2:$ZZ$433, 424, MATCH($B$2, resultados!$A$1:$ZZ$1, 0))</f>
        <v/>
      </c>
      <c r="C430">
        <f>INDEX(resultados!$A$2:$ZZ$433, 424, MATCH($B$3, resultados!$A$1:$ZZ$1, 0))</f>
        <v/>
      </c>
    </row>
    <row r="431">
      <c r="A431">
        <f>INDEX(resultados!$A$2:$ZZ$433, 425, MATCH($B$1, resultados!$A$1:$ZZ$1, 0))</f>
        <v/>
      </c>
      <c r="B431">
        <f>INDEX(resultados!$A$2:$ZZ$433, 425, MATCH($B$2, resultados!$A$1:$ZZ$1, 0))</f>
        <v/>
      </c>
      <c r="C431">
        <f>INDEX(resultados!$A$2:$ZZ$433, 425, MATCH($B$3, resultados!$A$1:$ZZ$1, 0))</f>
        <v/>
      </c>
    </row>
    <row r="432">
      <c r="A432">
        <f>INDEX(resultados!$A$2:$ZZ$433, 426, MATCH($B$1, resultados!$A$1:$ZZ$1, 0))</f>
        <v/>
      </c>
      <c r="B432">
        <f>INDEX(resultados!$A$2:$ZZ$433, 426, MATCH($B$2, resultados!$A$1:$ZZ$1, 0))</f>
        <v/>
      </c>
      <c r="C432">
        <f>INDEX(resultados!$A$2:$ZZ$433, 426, MATCH($B$3, resultados!$A$1:$ZZ$1, 0))</f>
        <v/>
      </c>
    </row>
    <row r="433">
      <c r="A433">
        <f>INDEX(resultados!$A$2:$ZZ$433, 427, MATCH($B$1, resultados!$A$1:$ZZ$1, 0))</f>
        <v/>
      </c>
      <c r="B433">
        <f>INDEX(resultados!$A$2:$ZZ$433, 427, MATCH($B$2, resultados!$A$1:$ZZ$1, 0))</f>
        <v/>
      </c>
      <c r="C433">
        <f>INDEX(resultados!$A$2:$ZZ$433, 427, MATCH($B$3, resultados!$A$1:$ZZ$1, 0))</f>
        <v/>
      </c>
    </row>
    <row r="434">
      <c r="A434">
        <f>INDEX(resultados!$A$2:$ZZ$433, 428, MATCH($B$1, resultados!$A$1:$ZZ$1, 0))</f>
        <v/>
      </c>
      <c r="B434">
        <f>INDEX(resultados!$A$2:$ZZ$433, 428, MATCH($B$2, resultados!$A$1:$ZZ$1, 0))</f>
        <v/>
      </c>
      <c r="C434">
        <f>INDEX(resultados!$A$2:$ZZ$433, 428, MATCH($B$3, resultados!$A$1:$ZZ$1, 0))</f>
        <v/>
      </c>
    </row>
    <row r="435">
      <c r="A435">
        <f>INDEX(resultados!$A$2:$ZZ$433, 429, MATCH($B$1, resultados!$A$1:$ZZ$1, 0))</f>
        <v/>
      </c>
      <c r="B435">
        <f>INDEX(resultados!$A$2:$ZZ$433, 429, MATCH($B$2, resultados!$A$1:$ZZ$1, 0))</f>
        <v/>
      </c>
      <c r="C435">
        <f>INDEX(resultados!$A$2:$ZZ$433, 429, MATCH($B$3, resultados!$A$1:$ZZ$1, 0))</f>
        <v/>
      </c>
    </row>
    <row r="436">
      <c r="A436">
        <f>INDEX(resultados!$A$2:$ZZ$433, 430, MATCH($B$1, resultados!$A$1:$ZZ$1, 0))</f>
        <v/>
      </c>
      <c r="B436">
        <f>INDEX(resultados!$A$2:$ZZ$433, 430, MATCH($B$2, resultados!$A$1:$ZZ$1, 0))</f>
        <v/>
      </c>
      <c r="C436">
        <f>INDEX(resultados!$A$2:$ZZ$433, 430, MATCH($B$3, resultados!$A$1:$ZZ$1, 0))</f>
        <v/>
      </c>
    </row>
    <row r="437">
      <c r="A437">
        <f>INDEX(resultados!$A$2:$ZZ$433, 431, MATCH($B$1, resultados!$A$1:$ZZ$1, 0))</f>
        <v/>
      </c>
      <c r="B437">
        <f>INDEX(resultados!$A$2:$ZZ$433, 431, MATCH($B$2, resultados!$A$1:$ZZ$1, 0))</f>
        <v/>
      </c>
      <c r="C437">
        <f>INDEX(resultados!$A$2:$ZZ$433, 431, MATCH($B$3, resultados!$A$1:$ZZ$1, 0))</f>
        <v/>
      </c>
    </row>
    <row r="438">
      <c r="A438">
        <f>INDEX(resultados!$A$2:$ZZ$433, 432, MATCH($B$1, resultados!$A$1:$ZZ$1, 0))</f>
        <v/>
      </c>
      <c r="B438">
        <f>INDEX(resultados!$A$2:$ZZ$433, 432, MATCH($B$2, resultados!$A$1:$ZZ$1, 0))</f>
        <v/>
      </c>
      <c r="C438">
        <f>INDEX(resultados!$A$2:$ZZ$433, 432,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4.294</v>
      </c>
      <c r="E2" t="n">
        <v>23.29</v>
      </c>
      <c r="F2" t="n">
        <v>13.31</v>
      </c>
      <c r="G2" t="n">
        <v>5.22</v>
      </c>
      <c r="H2" t="n">
        <v>0.07000000000000001</v>
      </c>
      <c r="I2" t="n">
        <v>153</v>
      </c>
      <c r="J2" t="n">
        <v>242.64</v>
      </c>
      <c r="K2" t="n">
        <v>58.47</v>
      </c>
      <c r="L2" t="n">
        <v>1</v>
      </c>
      <c r="M2" t="n">
        <v>151</v>
      </c>
      <c r="N2" t="n">
        <v>58.17</v>
      </c>
      <c r="O2" t="n">
        <v>30160.1</v>
      </c>
      <c r="P2" t="n">
        <v>209.38</v>
      </c>
      <c r="Q2" t="n">
        <v>1326.29</v>
      </c>
      <c r="R2" t="n">
        <v>180.76</v>
      </c>
      <c r="S2" t="n">
        <v>30.42</v>
      </c>
      <c r="T2" t="n">
        <v>74619.49000000001</v>
      </c>
      <c r="U2" t="n">
        <v>0.17</v>
      </c>
      <c r="V2" t="n">
        <v>0.65</v>
      </c>
      <c r="W2" t="n">
        <v>0.33</v>
      </c>
      <c r="X2" t="n">
        <v>4.58</v>
      </c>
      <c r="Y2" t="n">
        <v>1</v>
      </c>
      <c r="Z2" t="n">
        <v>10</v>
      </c>
      <c r="AA2" t="n">
        <v>185.7870011589343</v>
      </c>
      <c r="AB2" t="n">
        <v>254.2019713295597</v>
      </c>
      <c r="AC2" t="n">
        <v>229.9412919606482</v>
      </c>
      <c r="AD2" t="n">
        <v>185787.0011589343</v>
      </c>
      <c r="AE2" t="n">
        <v>254201.9713295597</v>
      </c>
      <c r="AF2" t="n">
        <v>5.321719098007725e-06</v>
      </c>
      <c r="AG2" t="n">
        <v>0.9704166666666666</v>
      </c>
      <c r="AH2" t="n">
        <v>229941.2919606481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5.0405</v>
      </c>
      <c r="E3" t="n">
        <v>19.84</v>
      </c>
      <c r="F3" t="n">
        <v>11.94</v>
      </c>
      <c r="G3" t="n">
        <v>6.57</v>
      </c>
      <c r="H3" t="n">
        <v>0.09</v>
      </c>
      <c r="I3" t="n">
        <v>109</v>
      </c>
      <c r="J3" t="n">
        <v>243.08</v>
      </c>
      <c r="K3" t="n">
        <v>58.47</v>
      </c>
      <c r="L3" t="n">
        <v>1.25</v>
      </c>
      <c r="M3" t="n">
        <v>107</v>
      </c>
      <c r="N3" t="n">
        <v>58.36</v>
      </c>
      <c r="O3" t="n">
        <v>30214.33</v>
      </c>
      <c r="P3" t="n">
        <v>186.28</v>
      </c>
      <c r="Q3" t="n">
        <v>1326.16</v>
      </c>
      <c r="R3" t="n">
        <v>135.73</v>
      </c>
      <c r="S3" t="n">
        <v>30.42</v>
      </c>
      <c r="T3" t="n">
        <v>52323.75</v>
      </c>
      <c r="U3" t="n">
        <v>0.22</v>
      </c>
      <c r="V3" t="n">
        <v>0.72</v>
      </c>
      <c r="W3" t="n">
        <v>0.26</v>
      </c>
      <c r="X3" t="n">
        <v>3.21</v>
      </c>
      <c r="Y3" t="n">
        <v>1</v>
      </c>
      <c r="Z3" t="n">
        <v>10</v>
      </c>
      <c r="AA3" t="n">
        <v>142.3248142591963</v>
      </c>
      <c r="AB3" t="n">
        <v>194.7350897970066</v>
      </c>
      <c r="AC3" t="n">
        <v>176.1498461392505</v>
      </c>
      <c r="AD3" t="n">
        <v>142324.8142591963</v>
      </c>
      <c r="AE3" t="n">
        <v>194735.0897970066</v>
      </c>
      <c r="AF3" t="n">
        <v>6.246885215069384e-06</v>
      </c>
      <c r="AG3" t="n">
        <v>0.8266666666666667</v>
      </c>
      <c r="AH3" t="n">
        <v>176149.8461392505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5.5982</v>
      </c>
      <c r="E4" t="n">
        <v>17.86</v>
      </c>
      <c r="F4" t="n">
        <v>11.14</v>
      </c>
      <c r="G4" t="n">
        <v>7.96</v>
      </c>
      <c r="H4" t="n">
        <v>0.11</v>
      </c>
      <c r="I4" t="n">
        <v>84</v>
      </c>
      <c r="J4" t="n">
        <v>243.52</v>
      </c>
      <c r="K4" t="n">
        <v>58.47</v>
      </c>
      <c r="L4" t="n">
        <v>1.5</v>
      </c>
      <c r="M4" t="n">
        <v>82</v>
      </c>
      <c r="N4" t="n">
        <v>58.55</v>
      </c>
      <c r="O4" t="n">
        <v>30268.64</v>
      </c>
      <c r="P4" t="n">
        <v>172.46</v>
      </c>
      <c r="Q4" t="n">
        <v>1325.89</v>
      </c>
      <c r="R4" t="n">
        <v>109.64</v>
      </c>
      <c r="S4" t="n">
        <v>30.42</v>
      </c>
      <c r="T4" t="n">
        <v>39404.43</v>
      </c>
      <c r="U4" t="n">
        <v>0.28</v>
      </c>
      <c r="V4" t="n">
        <v>0.78</v>
      </c>
      <c r="W4" t="n">
        <v>0.21</v>
      </c>
      <c r="X4" t="n">
        <v>2.42</v>
      </c>
      <c r="Y4" t="n">
        <v>1</v>
      </c>
      <c r="Z4" t="n">
        <v>10</v>
      </c>
      <c r="AA4" t="n">
        <v>119.6408474624276</v>
      </c>
      <c r="AB4" t="n">
        <v>163.6978856796972</v>
      </c>
      <c r="AC4" t="n">
        <v>148.0747892218977</v>
      </c>
      <c r="AD4" t="n">
        <v>119640.8474624276</v>
      </c>
      <c r="AE4" t="n">
        <v>163697.8856796972</v>
      </c>
      <c r="AF4" t="n">
        <v>6.938064241841371e-06</v>
      </c>
      <c r="AG4" t="n">
        <v>0.7441666666666666</v>
      </c>
      <c r="AH4" t="n">
        <v>148074.7892218977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5.9802</v>
      </c>
      <c r="E5" t="n">
        <v>16.72</v>
      </c>
      <c r="F5" t="n">
        <v>10.71</v>
      </c>
      <c r="G5" t="n">
        <v>9.31</v>
      </c>
      <c r="H5" t="n">
        <v>0.13</v>
      </c>
      <c r="I5" t="n">
        <v>69</v>
      </c>
      <c r="J5" t="n">
        <v>243.96</v>
      </c>
      <c r="K5" t="n">
        <v>58.47</v>
      </c>
      <c r="L5" t="n">
        <v>1.75</v>
      </c>
      <c r="M5" t="n">
        <v>67</v>
      </c>
      <c r="N5" t="n">
        <v>58.74</v>
      </c>
      <c r="O5" t="n">
        <v>30323.01</v>
      </c>
      <c r="P5" t="n">
        <v>164.44</v>
      </c>
      <c r="Q5" t="n">
        <v>1325.95</v>
      </c>
      <c r="R5" t="n">
        <v>95.52</v>
      </c>
      <c r="S5" t="n">
        <v>30.42</v>
      </c>
      <c r="T5" t="n">
        <v>32419.34</v>
      </c>
      <c r="U5" t="n">
        <v>0.32</v>
      </c>
      <c r="V5" t="n">
        <v>0.8100000000000001</v>
      </c>
      <c r="W5" t="n">
        <v>0.19</v>
      </c>
      <c r="X5" t="n">
        <v>1.99</v>
      </c>
      <c r="Y5" t="n">
        <v>1</v>
      </c>
      <c r="Z5" t="n">
        <v>10</v>
      </c>
      <c r="AA5" t="n">
        <v>107.495369586743</v>
      </c>
      <c r="AB5" t="n">
        <v>147.0799070295263</v>
      </c>
      <c r="AC5" t="n">
        <v>133.0428071306142</v>
      </c>
      <c r="AD5" t="n">
        <v>107495.3695867429</v>
      </c>
      <c r="AE5" t="n">
        <v>147079.9070295263</v>
      </c>
      <c r="AF5" t="n">
        <v>7.411491511389334e-06</v>
      </c>
      <c r="AG5" t="n">
        <v>0.6966666666666667</v>
      </c>
      <c r="AH5" t="n">
        <v>133042.8071306142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6.3023</v>
      </c>
      <c r="E6" t="n">
        <v>15.87</v>
      </c>
      <c r="F6" t="n">
        <v>10.37</v>
      </c>
      <c r="G6" t="n">
        <v>10.73</v>
      </c>
      <c r="H6" t="n">
        <v>0.15</v>
      </c>
      <c r="I6" t="n">
        <v>58</v>
      </c>
      <c r="J6" t="n">
        <v>244.41</v>
      </c>
      <c r="K6" t="n">
        <v>58.47</v>
      </c>
      <c r="L6" t="n">
        <v>2</v>
      </c>
      <c r="M6" t="n">
        <v>56</v>
      </c>
      <c r="N6" t="n">
        <v>58.93</v>
      </c>
      <c r="O6" t="n">
        <v>30377.45</v>
      </c>
      <c r="P6" t="n">
        <v>157.97</v>
      </c>
      <c r="Q6" t="n">
        <v>1326.13</v>
      </c>
      <c r="R6" t="n">
        <v>84.36</v>
      </c>
      <c r="S6" t="n">
        <v>30.42</v>
      </c>
      <c r="T6" t="n">
        <v>26893.72</v>
      </c>
      <c r="U6" t="n">
        <v>0.36</v>
      </c>
      <c r="V6" t="n">
        <v>0.83</v>
      </c>
      <c r="W6" t="n">
        <v>0.17</v>
      </c>
      <c r="X6" t="n">
        <v>1.65</v>
      </c>
      <c r="Y6" t="n">
        <v>1</v>
      </c>
      <c r="Z6" t="n">
        <v>10</v>
      </c>
      <c r="AA6" t="n">
        <v>98.57847711752819</v>
      </c>
      <c r="AB6" t="n">
        <v>134.8794213676208</v>
      </c>
      <c r="AC6" t="n">
        <v>122.0067186967879</v>
      </c>
      <c r="AD6" t="n">
        <v>98578.47711752819</v>
      </c>
      <c r="AE6" t="n">
        <v>134879.4213676208</v>
      </c>
      <c r="AF6" t="n">
        <v>7.81068241066001e-06</v>
      </c>
      <c r="AG6" t="n">
        <v>0.66125</v>
      </c>
      <c r="AH6" t="n">
        <v>122006.7186967879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6.5677</v>
      </c>
      <c r="E7" t="n">
        <v>15.23</v>
      </c>
      <c r="F7" t="n">
        <v>10.11</v>
      </c>
      <c r="G7" t="n">
        <v>12.13</v>
      </c>
      <c r="H7" t="n">
        <v>0.16</v>
      </c>
      <c r="I7" t="n">
        <v>50</v>
      </c>
      <c r="J7" t="n">
        <v>244.85</v>
      </c>
      <c r="K7" t="n">
        <v>58.47</v>
      </c>
      <c r="L7" t="n">
        <v>2.25</v>
      </c>
      <c r="M7" t="n">
        <v>48</v>
      </c>
      <c r="N7" t="n">
        <v>59.12</v>
      </c>
      <c r="O7" t="n">
        <v>30431.96</v>
      </c>
      <c r="P7" t="n">
        <v>152.68</v>
      </c>
      <c r="Q7" t="n">
        <v>1326.12</v>
      </c>
      <c r="R7" t="n">
        <v>75.75</v>
      </c>
      <c r="S7" t="n">
        <v>30.42</v>
      </c>
      <c r="T7" t="n">
        <v>22630.79</v>
      </c>
      <c r="U7" t="n">
        <v>0.4</v>
      </c>
      <c r="V7" t="n">
        <v>0.86</v>
      </c>
      <c r="W7" t="n">
        <v>0.16</v>
      </c>
      <c r="X7" t="n">
        <v>1.39</v>
      </c>
      <c r="Y7" t="n">
        <v>1</v>
      </c>
      <c r="Z7" t="n">
        <v>10</v>
      </c>
      <c r="AA7" t="n">
        <v>91.95934861560775</v>
      </c>
      <c r="AB7" t="n">
        <v>125.8228377359577</v>
      </c>
      <c r="AC7" t="n">
        <v>113.8144826959329</v>
      </c>
      <c r="AD7" t="n">
        <v>91959.34861560776</v>
      </c>
      <c r="AE7" t="n">
        <v>125822.8377359577</v>
      </c>
      <c r="AF7" t="n">
        <v>8.13960282253967e-06</v>
      </c>
      <c r="AG7" t="n">
        <v>0.6345833333333334</v>
      </c>
      <c r="AH7" t="n">
        <v>113814.4826959329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6.7598</v>
      </c>
      <c r="E8" t="n">
        <v>14.79</v>
      </c>
      <c r="F8" t="n">
        <v>9.960000000000001</v>
      </c>
      <c r="G8" t="n">
        <v>13.58</v>
      </c>
      <c r="H8" t="n">
        <v>0.18</v>
      </c>
      <c r="I8" t="n">
        <v>44</v>
      </c>
      <c r="J8" t="n">
        <v>245.29</v>
      </c>
      <c r="K8" t="n">
        <v>58.47</v>
      </c>
      <c r="L8" t="n">
        <v>2.5</v>
      </c>
      <c r="M8" t="n">
        <v>42</v>
      </c>
      <c r="N8" t="n">
        <v>59.32</v>
      </c>
      <c r="O8" t="n">
        <v>30486.54</v>
      </c>
      <c r="P8" t="n">
        <v>149.24</v>
      </c>
      <c r="Q8" t="n">
        <v>1326.08</v>
      </c>
      <c r="R8" t="n">
        <v>70.97</v>
      </c>
      <c r="S8" t="n">
        <v>30.42</v>
      </c>
      <c r="T8" t="n">
        <v>20270.49</v>
      </c>
      <c r="U8" t="n">
        <v>0.43</v>
      </c>
      <c r="V8" t="n">
        <v>0.87</v>
      </c>
      <c r="W8" t="n">
        <v>0.15</v>
      </c>
      <c r="X8" t="n">
        <v>1.24</v>
      </c>
      <c r="Y8" t="n">
        <v>1</v>
      </c>
      <c r="Z8" t="n">
        <v>10</v>
      </c>
      <c r="AA8" t="n">
        <v>87.73282543429954</v>
      </c>
      <c r="AB8" t="n">
        <v>120.0399222582517</v>
      </c>
      <c r="AC8" t="n">
        <v>108.5834805550445</v>
      </c>
      <c r="AD8" t="n">
        <v>87732.82543429954</v>
      </c>
      <c r="AE8" t="n">
        <v>120039.9222582517</v>
      </c>
      <c r="AF8" t="n">
        <v>8.377679729555803e-06</v>
      </c>
      <c r="AG8" t="n">
        <v>0.61625</v>
      </c>
      <c r="AH8" t="n">
        <v>108583.4805550445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6.941</v>
      </c>
      <c r="E9" t="n">
        <v>14.41</v>
      </c>
      <c r="F9" t="n">
        <v>9.81</v>
      </c>
      <c r="G9" t="n">
        <v>15.09</v>
      </c>
      <c r="H9" t="n">
        <v>0.2</v>
      </c>
      <c r="I9" t="n">
        <v>39</v>
      </c>
      <c r="J9" t="n">
        <v>245.73</v>
      </c>
      <c r="K9" t="n">
        <v>58.47</v>
      </c>
      <c r="L9" t="n">
        <v>2.75</v>
      </c>
      <c r="M9" t="n">
        <v>37</v>
      </c>
      <c r="N9" t="n">
        <v>59.51</v>
      </c>
      <c r="O9" t="n">
        <v>30541.19</v>
      </c>
      <c r="P9" t="n">
        <v>145.55</v>
      </c>
      <c r="Q9" t="n">
        <v>1325.81</v>
      </c>
      <c r="R9" t="n">
        <v>66.12</v>
      </c>
      <c r="S9" t="n">
        <v>30.42</v>
      </c>
      <c r="T9" t="n">
        <v>17867.85</v>
      </c>
      <c r="U9" t="n">
        <v>0.46</v>
      </c>
      <c r="V9" t="n">
        <v>0.88</v>
      </c>
      <c r="W9" t="n">
        <v>0.14</v>
      </c>
      <c r="X9" t="n">
        <v>1.09</v>
      </c>
      <c r="Y9" t="n">
        <v>1</v>
      </c>
      <c r="Z9" t="n">
        <v>10</v>
      </c>
      <c r="AA9" t="n">
        <v>83.78794261396679</v>
      </c>
      <c r="AB9" t="n">
        <v>114.6423595475279</v>
      </c>
      <c r="AC9" t="n">
        <v>103.7010536539037</v>
      </c>
      <c r="AD9" t="n">
        <v>83787.94261396679</v>
      </c>
      <c r="AE9" t="n">
        <v>114642.3595475279</v>
      </c>
      <c r="AF9" t="n">
        <v>8.602247847990597e-06</v>
      </c>
      <c r="AG9" t="n">
        <v>0.6004166666666667</v>
      </c>
      <c r="AH9" t="n">
        <v>103701.0536539037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7.0547</v>
      </c>
      <c r="E10" t="n">
        <v>14.18</v>
      </c>
      <c r="F10" t="n">
        <v>9.720000000000001</v>
      </c>
      <c r="G10" t="n">
        <v>16.2</v>
      </c>
      <c r="H10" t="n">
        <v>0.22</v>
      </c>
      <c r="I10" t="n">
        <v>36</v>
      </c>
      <c r="J10" t="n">
        <v>246.18</v>
      </c>
      <c r="K10" t="n">
        <v>58.47</v>
      </c>
      <c r="L10" t="n">
        <v>3</v>
      </c>
      <c r="M10" t="n">
        <v>34</v>
      </c>
      <c r="N10" t="n">
        <v>59.7</v>
      </c>
      <c r="O10" t="n">
        <v>30595.91</v>
      </c>
      <c r="P10" t="n">
        <v>142.89</v>
      </c>
      <c r="Q10" t="n">
        <v>1325.93</v>
      </c>
      <c r="R10" t="n">
        <v>62.97</v>
      </c>
      <c r="S10" t="n">
        <v>30.42</v>
      </c>
      <c r="T10" t="n">
        <v>16311.25</v>
      </c>
      <c r="U10" t="n">
        <v>0.48</v>
      </c>
      <c r="V10" t="n">
        <v>0.89</v>
      </c>
      <c r="W10" t="n">
        <v>0.14</v>
      </c>
      <c r="X10" t="n">
        <v>1</v>
      </c>
      <c r="Y10" t="n">
        <v>1</v>
      </c>
      <c r="Z10" t="n">
        <v>10</v>
      </c>
      <c r="AA10" t="n">
        <v>81.30810291802707</v>
      </c>
      <c r="AB10" t="n">
        <v>111.2493334727388</v>
      </c>
      <c r="AC10" t="n">
        <v>100.6318532255493</v>
      </c>
      <c r="AD10" t="n">
        <v>81308.10291802707</v>
      </c>
      <c r="AE10" t="n">
        <v>111249.3334727388</v>
      </c>
      <c r="AF10" t="n">
        <v>8.743160624293223e-06</v>
      </c>
      <c r="AG10" t="n">
        <v>0.5908333333333333</v>
      </c>
      <c r="AH10" t="n">
        <v>100631.8532255493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7.2169</v>
      </c>
      <c r="E11" t="n">
        <v>13.86</v>
      </c>
      <c r="F11" t="n">
        <v>9.59</v>
      </c>
      <c r="G11" t="n">
        <v>17.98</v>
      </c>
      <c r="H11" t="n">
        <v>0.23</v>
      </c>
      <c r="I11" t="n">
        <v>32</v>
      </c>
      <c r="J11" t="n">
        <v>246.62</v>
      </c>
      <c r="K11" t="n">
        <v>58.47</v>
      </c>
      <c r="L11" t="n">
        <v>3.25</v>
      </c>
      <c r="M11" t="n">
        <v>30</v>
      </c>
      <c r="N11" t="n">
        <v>59.9</v>
      </c>
      <c r="O11" t="n">
        <v>30650.7</v>
      </c>
      <c r="P11" t="n">
        <v>139.93</v>
      </c>
      <c r="Q11" t="n">
        <v>1325.95</v>
      </c>
      <c r="R11" t="n">
        <v>58.83</v>
      </c>
      <c r="S11" t="n">
        <v>30.42</v>
      </c>
      <c r="T11" t="n">
        <v>14261.61</v>
      </c>
      <c r="U11" t="n">
        <v>0.52</v>
      </c>
      <c r="V11" t="n">
        <v>0.9</v>
      </c>
      <c r="W11" t="n">
        <v>0.13</v>
      </c>
      <c r="X11" t="n">
        <v>0.87</v>
      </c>
      <c r="Y11" t="n">
        <v>1</v>
      </c>
      <c r="Z11" t="n">
        <v>10</v>
      </c>
      <c r="AA11" t="n">
        <v>78.17949421665939</v>
      </c>
      <c r="AB11" t="n">
        <v>106.968633023055</v>
      </c>
      <c r="AC11" t="n">
        <v>96.75969681878121</v>
      </c>
      <c r="AD11" t="n">
        <v>78179.4942166594</v>
      </c>
      <c r="AE11" t="n">
        <v>106968.633023055</v>
      </c>
      <c r="AF11" t="n">
        <v>8.944181313090814e-06</v>
      </c>
      <c r="AG11" t="n">
        <v>0.5775</v>
      </c>
      <c r="AH11" t="n">
        <v>96759.6968187812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7.354</v>
      </c>
      <c r="E12" t="n">
        <v>13.6</v>
      </c>
      <c r="F12" t="n">
        <v>9.470000000000001</v>
      </c>
      <c r="G12" t="n">
        <v>19.6</v>
      </c>
      <c r="H12" t="n">
        <v>0.25</v>
      </c>
      <c r="I12" t="n">
        <v>29</v>
      </c>
      <c r="J12" t="n">
        <v>247.07</v>
      </c>
      <c r="K12" t="n">
        <v>58.47</v>
      </c>
      <c r="L12" t="n">
        <v>3.5</v>
      </c>
      <c r="M12" t="n">
        <v>27</v>
      </c>
      <c r="N12" t="n">
        <v>60.09</v>
      </c>
      <c r="O12" t="n">
        <v>30705.56</v>
      </c>
      <c r="P12" t="n">
        <v>136.59</v>
      </c>
      <c r="Q12" t="n">
        <v>1325.89</v>
      </c>
      <c r="R12" t="n">
        <v>54.91</v>
      </c>
      <c r="S12" t="n">
        <v>30.42</v>
      </c>
      <c r="T12" t="n">
        <v>12313.14</v>
      </c>
      <c r="U12" t="n">
        <v>0.55</v>
      </c>
      <c r="V12" t="n">
        <v>0.91</v>
      </c>
      <c r="W12" t="n">
        <v>0.13</v>
      </c>
      <c r="X12" t="n">
        <v>0.75</v>
      </c>
      <c r="Y12" t="n">
        <v>1</v>
      </c>
      <c r="Z12" t="n">
        <v>10</v>
      </c>
      <c r="AA12" t="n">
        <v>75.34139902362953</v>
      </c>
      <c r="AB12" t="n">
        <v>103.0854259720304</v>
      </c>
      <c r="AC12" t="n">
        <v>93.24709759858975</v>
      </c>
      <c r="AD12" t="n">
        <v>75341.39902362954</v>
      </c>
      <c r="AE12" t="n">
        <v>103085.4259720304</v>
      </c>
      <c r="AF12" t="n">
        <v>9.114094607999258e-06</v>
      </c>
      <c r="AG12" t="n">
        <v>0.5666666666666667</v>
      </c>
      <c r="AH12" t="n">
        <v>93247.09759858975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7.4889</v>
      </c>
      <c r="E13" t="n">
        <v>13.35</v>
      </c>
      <c r="F13" t="n">
        <v>9.32</v>
      </c>
      <c r="G13" t="n">
        <v>20.71</v>
      </c>
      <c r="H13" t="n">
        <v>0.27</v>
      </c>
      <c r="I13" t="n">
        <v>27</v>
      </c>
      <c r="J13" t="n">
        <v>247.51</v>
      </c>
      <c r="K13" t="n">
        <v>58.47</v>
      </c>
      <c r="L13" t="n">
        <v>3.75</v>
      </c>
      <c r="M13" t="n">
        <v>25</v>
      </c>
      <c r="N13" t="n">
        <v>60.29</v>
      </c>
      <c r="O13" t="n">
        <v>30760.49</v>
      </c>
      <c r="P13" t="n">
        <v>133.08</v>
      </c>
      <c r="Q13" t="n">
        <v>1325.95</v>
      </c>
      <c r="R13" t="n">
        <v>49.93</v>
      </c>
      <c r="S13" t="n">
        <v>30.42</v>
      </c>
      <c r="T13" t="n">
        <v>9835.84</v>
      </c>
      <c r="U13" t="n">
        <v>0.61</v>
      </c>
      <c r="V13" t="n">
        <v>0.93</v>
      </c>
      <c r="W13" t="n">
        <v>0.12</v>
      </c>
      <c r="X13" t="n">
        <v>0.6</v>
      </c>
      <c r="Y13" t="n">
        <v>1</v>
      </c>
      <c r="Z13" t="n">
        <v>10</v>
      </c>
      <c r="AA13" t="n">
        <v>72.49788719225589</v>
      </c>
      <c r="AB13" t="n">
        <v>99.19480763745847</v>
      </c>
      <c r="AC13" t="n">
        <v>89.72779441735102</v>
      </c>
      <c r="AD13" t="n">
        <v>72497.88719225589</v>
      </c>
      <c r="AE13" t="n">
        <v>99194.80763745846</v>
      </c>
      <c r="AF13" t="n">
        <v>9.281281358423394e-06</v>
      </c>
      <c r="AG13" t="n">
        <v>0.55625</v>
      </c>
      <c r="AH13" t="n">
        <v>89727.79441735102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7.3629</v>
      </c>
      <c r="E14" t="n">
        <v>13.58</v>
      </c>
      <c r="F14" t="n">
        <v>9.6</v>
      </c>
      <c r="G14" t="n">
        <v>22.15</v>
      </c>
      <c r="H14" t="n">
        <v>0.29</v>
      </c>
      <c r="I14" t="n">
        <v>26</v>
      </c>
      <c r="J14" t="n">
        <v>247.96</v>
      </c>
      <c r="K14" t="n">
        <v>58.47</v>
      </c>
      <c r="L14" t="n">
        <v>4</v>
      </c>
      <c r="M14" t="n">
        <v>24</v>
      </c>
      <c r="N14" t="n">
        <v>60.48</v>
      </c>
      <c r="O14" t="n">
        <v>30815.5</v>
      </c>
      <c r="P14" t="n">
        <v>136.55</v>
      </c>
      <c r="Q14" t="n">
        <v>1325.82</v>
      </c>
      <c r="R14" t="n">
        <v>59.67</v>
      </c>
      <c r="S14" t="n">
        <v>30.42</v>
      </c>
      <c r="T14" t="n">
        <v>14710.06</v>
      </c>
      <c r="U14" t="n">
        <v>0.51</v>
      </c>
      <c r="V14" t="n">
        <v>0.9</v>
      </c>
      <c r="W14" t="n">
        <v>0.12</v>
      </c>
      <c r="X14" t="n">
        <v>0.88</v>
      </c>
      <c r="Y14" t="n">
        <v>1</v>
      </c>
      <c r="Z14" t="n">
        <v>10</v>
      </c>
      <c r="AA14" t="n">
        <v>75.56321476367884</v>
      </c>
      <c r="AB14" t="n">
        <v>103.3889240533855</v>
      </c>
      <c r="AC14" t="n">
        <v>93.52163024902264</v>
      </c>
      <c r="AD14" t="n">
        <v>75563.21476367884</v>
      </c>
      <c r="AE14" t="n">
        <v>103388.9240533854</v>
      </c>
      <c r="AF14" t="n">
        <v>9.125124719776683e-06</v>
      </c>
      <c r="AG14" t="n">
        <v>0.5658333333333333</v>
      </c>
      <c r="AH14" t="n">
        <v>93521.63024902264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7.5089</v>
      </c>
      <c r="E15" t="n">
        <v>13.32</v>
      </c>
      <c r="F15" t="n">
        <v>9.43</v>
      </c>
      <c r="G15" t="n">
        <v>23.57</v>
      </c>
      <c r="H15" t="n">
        <v>0.3</v>
      </c>
      <c r="I15" t="n">
        <v>24</v>
      </c>
      <c r="J15" t="n">
        <v>248.4</v>
      </c>
      <c r="K15" t="n">
        <v>58.47</v>
      </c>
      <c r="L15" t="n">
        <v>4.25</v>
      </c>
      <c r="M15" t="n">
        <v>22</v>
      </c>
      <c r="N15" t="n">
        <v>60.68</v>
      </c>
      <c r="O15" t="n">
        <v>30870.57</v>
      </c>
      <c r="P15" t="n">
        <v>132.63</v>
      </c>
      <c r="Q15" t="n">
        <v>1325.89</v>
      </c>
      <c r="R15" t="n">
        <v>53.86</v>
      </c>
      <c r="S15" t="n">
        <v>30.42</v>
      </c>
      <c r="T15" t="n">
        <v>11812.57</v>
      </c>
      <c r="U15" t="n">
        <v>0.5600000000000001</v>
      </c>
      <c r="V15" t="n">
        <v>0.92</v>
      </c>
      <c r="W15" t="n">
        <v>0.12</v>
      </c>
      <c r="X15" t="n">
        <v>0.71</v>
      </c>
      <c r="Y15" t="n">
        <v>1</v>
      </c>
      <c r="Z15" t="n">
        <v>10</v>
      </c>
      <c r="AA15" t="n">
        <v>72.43560429013738</v>
      </c>
      <c r="AB15" t="n">
        <v>99.10958942305226</v>
      </c>
      <c r="AC15" t="n">
        <v>89.65070930972321</v>
      </c>
      <c r="AD15" t="n">
        <v>72435.60429013737</v>
      </c>
      <c r="AE15" t="n">
        <v>99109.58942305225</v>
      </c>
      <c r="AF15" t="n">
        <v>9.306068126462554e-06</v>
      </c>
      <c r="AG15" t="n">
        <v>0.555</v>
      </c>
      <c r="AH15" t="n">
        <v>89650.70930972321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7.6149</v>
      </c>
      <c r="E16" t="n">
        <v>13.13</v>
      </c>
      <c r="F16" t="n">
        <v>9.34</v>
      </c>
      <c r="G16" t="n">
        <v>25.46</v>
      </c>
      <c r="H16" t="n">
        <v>0.32</v>
      </c>
      <c r="I16" t="n">
        <v>22</v>
      </c>
      <c r="J16" t="n">
        <v>248.85</v>
      </c>
      <c r="K16" t="n">
        <v>58.47</v>
      </c>
      <c r="L16" t="n">
        <v>4.5</v>
      </c>
      <c r="M16" t="n">
        <v>20</v>
      </c>
      <c r="N16" t="n">
        <v>60.88</v>
      </c>
      <c r="O16" t="n">
        <v>30925.72</v>
      </c>
      <c r="P16" t="n">
        <v>129.67</v>
      </c>
      <c r="Q16" t="n">
        <v>1325.85</v>
      </c>
      <c r="R16" t="n">
        <v>50.73</v>
      </c>
      <c r="S16" t="n">
        <v>30.42</v>
      </c>
      <c r="T16" t="n">
        <v>10261.05</v>
      </c>
      <c r="U16" t="n">
        <v>0.6</v>
      </c>
      <c r="V16" t="n">
        <v>0.93</v>
      </c>
      <c r="W16" t="n">
        <v>0.12</v>
      </c>
      <c r="X16" t="n">
        <v>0.62</v>
      </c>
      <c r="Y16" t="n">
        <v>1</v>
      </c>
      <c r="Z16" t="n">
        <v>10</v>
      </c>
      <c r="AA16" t="n">
        <v>70.28185362278128</v>
      </c>
      <c r="AB16" t="n">
        <v>96.16273274320366</v>
      </c>
      <c r="AC16" t="n">
        <v>86.9850964954591</v>
      </c>
      <c r="AD16" t="n">
        <v>70281.85362278129</v>
      </c>
      <c r="AE16" t="n">
        <v>96162.73274320367</v>
      </c>
      <c r="AF16" t="n">
        <v>9.437437997070104e-06</v>
      </c>
      <c r="AG16" t="n">
        <v>0.5470833333333334</v>
      </c>
      <c r="AH16" t="n">
        <v>86985.0964954591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7.6606</v>
      </c>
      <c r="E17" t="n">
        <v>13.05</v>
      </c>
      <c r="F17" t="n">
        <v>9.31</v>
      </c>
      <c r="G17" t="n">
        <v>26.59</v>
      </c>
      <c r="H17" t="n">
        <v>0.34</v>
      </c>
      <c r="I17" t="n">
        <v>21</v>
      </c>
      <c r="J17" t="n">
        <v>249.3</v>
      </c>
      <c r="K17" t="n">
        <v>58.47</v>
      </c>
      <c r="L17" t="n">
        <v>4.75</v>
      </c>
      <c r="M17" t="n">
        <v>19</v>
      </c>
      <c r="N17" t="n">
        <v>61.07</v>
      </c>
      <c r="O17" t="n">
        <v>30980.93</v>
      </c>
      <c r="P17" t="n">
        <v>127.8</v>
      </c>
      <c r="Q17" t="n">
        <v>1325.89</v>
      </c>
      <c r="R17" t="n">
        <v>49.58</v>
      </c>
      <c r="S17" t="n">
        <v>30.42</v>
      </c>
      <c r="T17" t="n">
        <v>9687.84</v>
      </c>
      <c r="U17" t="n">
        <v>0.61</v>
      </c>
      <c r="V17" t="n">
        <v>0.93</v>
      </c>
      <c r="W17" t="n">
        <v>0.12</v>
      </c>
      <c r="X17" t="n">
        <v>0.58</v>
      </c>
      <c r="Y17" t="n">
        <v>1</v>
      </c>
      <c r="Z17" t="n">
        <v>10</v>
      </c>
      <c r="AA17" t="n">
        <v>69.20554322420618</v>
      </c>
      <c r="AB17" t="n">
        <v>94.69007737241033</v>
      </c>
      <c r="AC17" t="n">
        <v>85.65298928636902</v>
      </c>
      <c r="AD17" t="n">
        <v>69205.54322420618</v>
      </c>
      <c r="AE17" t="n">
        <v>94690.07737241033</v>
      </c>
      <c r="AF17" t="n">
        <v>9.494075762039584e-06</v>
      </c>
      <c r="AG17" t="n">
        <v>0.5437500000000001</v>
      </c>
      <c r="AH17" t="n">
        <v>85652.98928636902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7.7566</v>
      </c>
      <c r="E18" t="n">
        <v>12.89</v>
      </c>
      <c r="F18" t="n">
        <v>9.24</v>
      </c>
      <c r="G18" t="n">
        <v>29.17</v>
      </c>
      <c r="H18" t="n">
        <v>0.36</v>
      </c>
      <c r="I18" t="n">
        <v>19</v>
      </c>
      <c r="J18" t="n">
        <v>249.75</v>
      </c>
      <c r="K18" t="n">
        <v>58.47</v>
      </c>
      <c r="L18" t="n">
        <v>5</v>
      </c>
      <c r="M18" t="n">
        <v>17</v>
      </c>
      <c r="N18" t="n">
        <v>61.27</v>
      </c>
      <c r="O18" t="n">
        <v>31036.22</v>
      </c>
      <c r="P18" t="n">
        <v>125.27</v>
      </c>
      <c r="Q18" t="n">
        <v>1325.83</v>
      </c>
      <c r="R18" t="n">
        <v>47.51</v>
      </c>
      <c r="S18" t="n">
        <v>30.42</v>
      </c>
      <c r="T18" t="n">
        <v>8665.73</v>
      </c>
      <c r="U18" t="n">
        <v>0.64</v>
      </c>
      <c r="V18" t="n">
        <v>0.9399999999999999</v>
      </c>
      <c r="W18" t="n">
        <v>0.11</v>
      </c>
      <c r="X18" t="n">
        <v>0.52</v>
      </c>
      <c r="Y18" t="n">
        <v>1</v>
      </c>
      <c r="Z18" t="n">
        <v>10</v>
      </c>
      <c r="AA18" t="n">
        <v>67.40729145033315</v>
      </c>
      <c r="AB18" t="n">
        <v>92.22962996212928</v>
      </c>
      <c r="AC18" t="n">
        <v>83.42736352366478</v>
      </c>
      <c r="AD18" t="n">
        <v>67407.29145033314</v>
      </c>
      <c r="AE18" t="n">
        <v>92229.62996212929</v>
      </c>
      <c r="AF18" t="n">
        <v>9.613052248627555e-06</v>
      </c>
      <c r="AG18" t="n">
        <v>0.5370833333333334</v>
      </c>
      <c r="AH18" t="n">
        <v>83427.36352366478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7.7963</v>
      </c>
      <c r="E19" t="n">
        <v>12.83</v>
      </c>
      <c r="F19" t="n">
        <v>9.220000000000001</v>
      </c>
      <c r="G19" t="n">
        <v>30.73</v>
      </c>
      <c r="H19" t="n">
        <v>0.37</v>
      </c>
      <c r="I19" t="n">
        <v>18</v>
      </c>
      <c r="J19" t="n">
        <v>250.2</v>
      </c>
      <c r="K19" t="n">
        <v>58.47</v>
      </c>
      <c r="L19" t="n">
        <v>5.25</v>
      </c>
      <c r="M19" t="n">
        <v>16</v>
      </c>
      <c r="N19" t="n">
        <v>61.47</v>
      </c>
      <c r="O19" t="n">
        <v>31091.59</v>
      </c>
      <c r="P19" t="n">
        <v>123.69</v>
      </c>
      <c r="Q19" t="n">
        <v>1325.79</v>
      </c>
      <c r="R19" t="n">
        <v>46.95</v>
      </c>
      <c r="S19" t="n">
        <v>30.42</v>
      </c>
      <c r="T19" t="n">
        <v>8389.25</v>
      </c>
      <c r="U19" t="n">
        <v>0.65</v>
      </c>
      <c r="V19" t="n">
        <v>0.9399999999999999</v>
      </c>
      <c r="W19" t="n">
        <v>0.11</v>
      </c>
      <c r="X19" t="n">
        <v>0.5</v>
      </c>
      <c r="Y19" t="n">
        <v>1</v>
      </c>
      <c r="Z19" t="n">
        <v>10</v>
      </c>
      <c r="AA19" t="n">
        <v>66.53425282585509</v>
      </c>
      <c r="AB19" t="n">
        <v>91.03510000037321</v>
      </c>
      <c r="AC19" t="n">
        <v>82.34683782492498</v>
      </c>
      <c r="AD19" t="n">
        <v>66534.25282585509</v>
      </c>
      <c r="AE19" t="n">
        <v>91035.1000003732</v>
      </c>
      <c r="AF19" t="n">
        <v>9.662253983185288e-06</v>
      </c>
      <c r="AG19" t="n">
        <v>0.5345833333333333</v>
      </c>
      <c r="AH19" t="n">
        <v>82346.83782492498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7.8544</v>
      </c>
      <c r="E20" t="n">
        <v>12.73</v>
      </c>
      <c r="F20" t="n">
        <v>9.17</v>
      </c>
      <c r="G20" t="n">
        <v>32.37</v>
      </c>
      <c r="H20" t="n">
        <v>0.39</v>
      </c>
      <c r="I20" t="n">
        <v>17</v>
      </c>
      <c r="J20" t="n">
        <v>250.64</v>
      </c>
      <c r="K20" t="n">
        <v>58.47</v>
      </c>
      <c r="L20" t="n">
        <v>5.5</v>
      </c>
      <c r="M20" t="n">
        <v>15</v>
      </c>
      <c r="N20" t="n">
        <v>61.67</v>
      </c>
      <c r="O20" t="n">
        <v>31147.02</v>
      </c>
      <c r="P20" t="n">
        <v>121.82</v>
      </c>
      <c r="Q20" t="n">
        <v>1325.89</v>
      </c>
      <c r="R20" t="n">
        <v>45.34</v>
      </c>
      <c r="S20" t="n">
        <v>30.42</v>
      </c>
      <c r="T20" t="n">
        <v>7591.25</v>
      </c>
      <c r="U20" t="n">
        <v>0.67</v>
      </c>
      <c r="V20" t="n">
        <v>0.9399999999999999</v>
      </c>
      <c r="W20" t="n">
        <v>0.11</v>
      </c>
      <c r="X20" t="n">
        <v>0.45</v>
      </c>
      <c r="Y20" t="n">
        <v>1</v>
      </c>
      <c r="Z20" t="n">
        <v>10</v>
      </c>
      <c r="AA20" t="n">
        <v>65.35450132739527</v>
      </c>
      <c r="AB20" t="n">
        <v>89.42091195321845</v>
      </c>
      <c r="AC20" t="n">
        <v>80.88670561946304</v>
      </c>
      <c r="AD20" t="n">
        <v>65354.50132739526</v>
      </c>
      <c r="AE20" t="n">
        <v>89420.91195321846</v>
      </c>
      <c r="AF20" t="n">
        <v>9.734259544339049e-06</v>
      </c>
      <c r="AG20" t="n">
        <v>0.5304166666666666</v>
      </c>
      <c r="AH20" t="n">
        <v>80886.70561946304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7.9025</v>
      </c>
      <c r="E21" t="n">
        <v>12.65</v>
      </c>
      <c r="F21" t="n">
        <v>9.140000000000001</v>
      </c>
      <c r="G21" t="n">
        <v>34.28</v>
      </c>
      <c r="H21" t="n">
        <v>0.41</v>
      </c>
      <c r="I21" t="n">
        <v>16</v>
      </c>
      <c r="J21" t="n">
        <v>251.09</v>
      </c>
      <c r="K21" t="n">
        <v>58.47</v>
      </c>
      <c r="L21" t="n">
        <v>5.75</v>
      </c>
      <c r="M21" t="n">
        <v>14</v>
      </c>
      <c r="N21" t="n">
        <v>61.87</v>
      </c>
      <c r="O21" t="n">
        <v>31202.53</v>
      </c>
      <c r="P21" t="n">
        <v>119.54</v>
      </c>
      <c r="Q21" t="n">
        <v>1325.87</v>
      </c>
      <c r="R21" t="n">
        <v>44.23</v>
      </c>
      <c r="S21" t="n">
        <v>30.42</v>
      </c>
      <c r="T21" t="n">
        <v>7041.09</v>
      </c>
      <c r="U21" t="n">
        <v>0.6899999999999999</v>
      </c>
      <c r="V21" t="n">
        <v>0.95</v>
      </c>
      <c r="W21" t="n">
        <v>0.11</v>
      </c>
      <c r="X21" t="n">
        <v>0.42</v>
      </c>
      <c r="Y21" t="n">
        <v>1</v>
      </c>
      <c r="Z21" t="n">
        <v>10</v>
      </c>
      <c r="AA21" t="n">
        <v>64.19425869154152</v>
      </c>
      <c r="AB21" t="n">
        <v>87.83341679255162</v>
      </c>
      <c r="AC21" t="n">
        <v>79.45071876886627</v>
      </c>
      <c r="AD21" t="n">
        <v>64194.25869154152</v>
      </c>
      <c r="AE21" t="n">
        <v>87833.41679255162</v>
      </c>
      <c r="AF21" t="n">
        <v>9.79387172147323e-06</v>
      </c>
      <c r="AG21" t="n">
        <v>0.5270833333333333</v>
      </c>
      <c r="AH21" t="n">
        <v>79450.71876886627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7.9507</v>
      </c>
      <c r="E22" t="n">
        <v>12.58</v>
      </c>
      <c r="F22" t="n">
        <v>9.109999999999999</v>
      </c>
      <c r="G22" t="n">
        <v>36.45</v>
      </c>
      <c r="H22" t="n">
        <v>0.42</v>
      </c>
      <c r="I22" t="n">
        <v>15</v>
      </c>
      <c r="J22" t="n">
        <v>251.55</v>
      </c>
      <c r="K22" t="n">
        <v>58.47</v>
      </c>
      <c r="L22" t="n">
        <v>6</v>
      </c>
      <c r="M22" t="n">
        <v>13</v>
      </c>
      <c r="N22" t="n">
        <v>62.07</v>
      </c>
      <c r="O22" t="n">
        <v>31258.11</v>
      </c>
      <c r="P22" t="n">
        <v>117.13</v>
      </c>
      <c r="Q22" t="n">
        <v>1325.85</v>
      </c>
      <c r="R22" t="n">
        <v>43.37</v>
      </c>
      <c r="S22" t="n">
        <v>30.42</v>
      </c>
      <c r="T22" t="n">
        <v>6613.56</v>
      </c>
      <c r="U22" t="n">
        <v>0.7</v>
      </c>
      <c r="V22" t="n">
        <v>0.95</v>
      </c>
      <c r="W22" t="n">
        <v>0.1</v>
      </c>
      <c r="X22" t="n">
        <v>0.39</v>
      </c>
      <c r="Y22" t="n">
        <v>1</v>
      </c>
      <c r="Z22" t="n">
        <v>10</v>
      </c>
      <c r="AA22" t="n">
        <v>63.01148266066167</v>
      </c>
      <c r="AB22" t="n">
        <v>86.21509044670685</v>
      </c>
      <c r="AC22" t="n">
        <v>77.98684321813312</v>
      </c>
      <c r="AD22" t="n">
        <v>63011.48266066167</v>
      </c>
      <c r="AE22" t="n">
        <v>86215.09044670685</v>
      </c>
      <c r="AF22" t="n">
        <v>9.853607832447607e-06</v>
      </c>
      <c r="AG22" t="n">
        <v>0.5241666666666667</v>
      </c>
      <c r="AH22" t="n">
        <v>77986.84321813312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7.975</v>
      </c>
      <c r="E23" t="n">
        <v>12.54</v>
      </c>
      <c r="F23" t="n">
        <v>9.07</v>
      </c>
      <c r="G23" t="n">
        <v>36.3</v>
      </c>
      <c r="H23" t="n">
        <v>0.44</v>
      </c>
      <c r="I23" t="n">
        <v>15</v>
      </c>
      <c r="J23" t="n">
        <v>252</v>
      </c>
      <c r="K23" t="n">
        <v>58.47</v>
      </c>
      <c r="L23" t="n">
        <v>6.25</v>
      </c>
      <c r="M23" t="n">
        <v>13</v>
      </c>
      <c r="N23" t="n">
        <v>62.27</v>
      </c>
      <c r="O23" t="n">
        <v>31313.77</v>
      </c>
      <c r="P23" t="n">
        <v>114.55</v>
      </c>
      <c r="Q23" t="n">
        <v>1325.92</v>
      </c>
      <c r="R23" t="n">
        <v>41.78</v>
      </c>
      <c r="S23" t="n">
        <v>30.42</v>
      </c>
      <c r="T23" t="n">
        <v>5817.8</v>
      </c>
      <c r="U23" t="n">
        <v>0.73</v>
      </c>
      <c r="V23" t="n">
        <v>0.95</v>
      </c>
      <c r="W23" t="n">
        <v>0.11</v>
      </c>
      <c r="X23" t="n">
        <v>0.35</v>
      </c>
      <c r="Y23" t="n">
        <v>1</v>
      </c>
      <c r="Z23" t="n">
        <v>10</v>
      </c>
      <c r="AA23" t="n">
        <v>61.94695259298141</v>
      </c>
      <c r="AB23" t="n">
        <v>84.75855344435539</v>
      </c>
      <c r="AC23" t="n">
        <v>76.66931606302312</v>
      </c>
      <c r="AD23" t="n">
        <v>61946.95259298141</v>
      </c>
      <c r="AE23" t="n">
        <v>84758.55344435539</v>
      </c>
      <c r="AF23" t="n">
        <v>9.883723755615185e-06</v>
      </c>
      <c r="AG23" t="n">
        <v>0.5225</v>
      </c>
      <c r="AH23" t="n">
        <v>76669.31606302311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8.016</v>
      </c>
      <c r="E24" t="n">
        <v>12.48</v>
      </c>
      <c r="F24" t="n">
        <v>9.06</v>
      </c>
      <c r="G24" t="n">
        <v>38.82</v>
      </c>
      <c r="H24" t="n">
        <v>0.46</v>
      </c>
      <c r="I24" t="n">
        <v>14</v>
      </c>
      <c r="J24" t="n">
        <v>252.45</v>
      </c>
      <c r="K24" t="n">
        <v>58.47</v>
      </c>
      <c r="L24" t="n">
        <v>6.5</v>
      </c>
      <c r="M24" t="n">
        <v>12</v>
      </c>
      <c r="N24" t="n">
        <v>62.47</v>
      </c>
      <c r="O24" t="n">
        <v>31369.49</v>
      </c>
      <c r="P24" t="n">
        <v>113.69</v>
      </c>
      <c r="Q24" t="n">
        <v>1325.92</v>
      </c>
      <c r="R24" t="n">
        <v>41.75</v>
      </c>
      <c r="S24" t="n">
        <v>30.42</v>
      </c>
      <c r="T24" t="n">
        <v>5809.86</v>
      </c>
      <c r="U24" t="n">
        <v>0.73</v>
      </c>
      <c r="V24" t="n">
        <v>0.95</v>
      </c>
      <c r="W24" t="n">
        <v>0.1</v>
      </c>
      <c r="X24" t="n">
        <v>0.34</v>
      </c>
      <c r="Y24" t="n">
        <v>1</v>
      </c>
      <c r="Z24" t="n">
        <v>10</v>
      </c>
      <c r="AA24" t="n">
        <v>61.35475395689092</v>
      </c>
      <c r="AB24" t="n">
        <v>83.94828114449686</v>
      </c>
      <c r="AC24" t="n">
        <v>75.93637501423849</v>
      </c>
      <c r="AD24" t="n">
        <v>61354.75395689093</v>
      </c>
      <c r="AE24" t="n">
        <v>83948.28114449685</v>
      </c>
      <c r="AF24" t="n">
        <v>9.934536630095464e-06</v>
      </c>
      <c r="AG24" t="n">
        <v>0.52</v>
      </c>
      <c r="AH24" t="n">
        <v>75936.3750142385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8.045199999999999</v>
      </c>
      <c r="E25" t="n">
        <v>12.43</v>
      </c>
      <c r="F25" t="n">
        <v>9.06</v>
      </c>
      <c r="G25" t="n">
        <v>41.81</v>
      </c>
      <c r="H25" t="n">
        <v>0.47</v>
      </c>
      <c r="I25" t="n">
        <v>13</v>
      </c>
      <c r="J25" t="n">
        <v>252.9</v>
      </c>
      <c r="K25" t="n">
        <v>58.47</v>
      </c>
      <c r="L25" t="n">
        <v>6.75</v>
      </c>
      <c r="M25" t="n">
        <v>11</v>
      </c>
      <c r="N25" t="n">
        <v>62.68</v>
      </c>
      <c r="O25" t="n">
        <v>31425.3</v>
      </c>
      <c r="P25" t="n">
        <v>111.92</v>
      </c>
      <c r="Q25" t="n">
        <v>1325.79</v>
      </c>
      <c r="R25" t="n">
        <v>41.7</v>
      </c>
      <c r="S25" t="n">
        <v>30.42</v>
      </c>
      <c r="T25" t="n">
        <v>5789.23</v>
      </c>
      <c r="U25" t="n">
        <v>0.73</v>
      </c>
      <c r="V25" t="n">
        <v>0.95</v>
      </c>
      <c r="W25" t="n">
        <v>0.1</v>
      </c>
      <c r="X25" t="n">
        <v>0.34</v>
      </c>
      <c r="Y25" t="n">
        <v>1</v>
      </c>
      <c r="Z25" t="n">
        <v>10</v>
      </c>
      <c r="AA25" t="n">
        <v>60.60192012823627</v>
      </c>
      <c r="AB25" t="n">
        <v>82.91822068744759</v>
      </c>
      <c r="AC25" t="n">
        <v>75.00462208151075</v>
      </c>
      <c r="AD25" t="n">
        <v>60601.92012823626</v>
      </c>
      <c r="AE25" t="n">
        <v>82918.22068744758</v>
      </c>
      <c r="AF25" t="n">
        <v>9.970725311432638e-06</v>
      </c>
      <c r="AG25" t="n">
        <v>0.5179166666666667</v>
      </c>
      <c r="AH25" t="n">
        <v>75004.62208151075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8.036300000000001</v>
      </c>
      <c r="E26" t="n">
        <v>12.44</v>
      </c>
      <c r="F26" t="n">
        <v>9.07</v>
      </c>
      <c r="G26" t="n">
        <v>41.87</v>
      </c>
      <c r="H26" t="n">
        <v>0.49</v>
      </c>
      <c r="I26" t="n">
        <v>13</v>
      </c>
      <c r="J26" t="n">
        <v>253.35</v>
      </c>
      <c r="K26" t="n">
        <v>58.47</v>
      </c>
      <c r="L26" t="n">
        <v>7</v>
      </c>
      <c r="M26" t="n">
        <v>10</v>
      </c>
      <c r="N26" t="n">
        <v>62.88</v>
      </c>
      <c r="O26" t="n">
        <v>31481.17</v>
      </c>
      <c r="P26" t="n">
        <v>111.18</v>
      </c>
      <c r="Q26" t="n">
        <v>1325.85</v>
      </c>
      <c r="R26" t="n">
        <v>42.13</v>
      </c>
      <c r="S26" t="n">
        <v>30.42</v>
      </c>
      <c r="T26" t="n">
        <v>6005.64</v>
      </c>
      <c r="U26" t="n">
        <v>0.72</v>
      </c>
      <c r="V26" t="n">
        <v>0.95</v>
      </c>
      <c r="W26" t="n">
        <v>0.1</v>
      </c>
      <c r="X26" t="n">
        <v>0.35</v>
      </c>
      <c r="Y26" t="n">
        <v>1</v>
      </c>
      <c r="Z26" t="n">
        <v>10</v>
      </c>
      <c r="AA26" t="n">
        <v>60.46658279507169</v>
      </c>
      <c r="AB26" t="n">
        <v>82.73304617755016</v>
      </c>
      <c r="AC26" t="n">
        <v>74.83712036694381</v>
      </c>
      <c r="AD26" t="n">
        <v>60466.58279507169</v>
      </c>
      <c r="AE26" t="n">
        <v>82733.04617755016</v>
      </c>
      <c r="AF26" t="n">
        <v>9.959695199655214e-06</v>
      </c>
      <c r="AG26" t="n">
        <v>0.5183333333333333</v>
      </c>
      <c r="AH26" t="n">
        <v>74837.12036694381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8.0853</v>
      </c>
      <c r="E27" t="n">
        <v>12.37</v>
      </c>
      <c r="F27" t="n">
        <v>9.039999999999999</v>
      </c>
      <c r="G27" t="n">
        <v>45.22</v>
      </c>
      <c r="H27" t="n">
        <v>0.51</v>
      </c>
      <c r="I27" t="n">
        <v>12</v>
      </c>
      <c r="J27" t="n">
        <v>253.81</v>
      </c>
      <c r="K27" t="n">
        <v>58.47</v>
      </c>
      <c r="L27" t="n">
        <v>7.25</v>
      </c>
      <c r="M27" t="n">
        <v>5</v>
      </c>
      <c r="N27" t="n">
        <v>63.08</v>
      </c>
      <c r="O27" t="n">
        <v>31537.13</v>
      </c>
      <c r="P27" t="n">
        <v>108.37</v>
      </c>
      <c r="Q27" t="n">
        <v>1325.79</v>
      </c>
      <c r="R27" t="n">
        <v>41.08</v>
      </c>
      <c r="S27" t="n">
        <v>30.42</v>
      </c>
      <c r="T27" t="n">
        <v>5486.29</v>
      </c>
      <c r="U27" t="n">
        <v>0.74</v>
      </c>
      <c r="V27" t="n">
        <v>0.96</v>
      </c>
      <c r="W27" t="n">
        <v>0.1</v>
      </c>
      <c r="X27" t="n">
        <v>0.32</v>
      </c>
      <c r="Y27" t="n">
        <v>1</v>
      </c>
      <c r="Z27" t="n">
        <v>10</v>
      </c>
      <c r="AA27" t="n">
        <v>59.19970140526823</v>
      </c>
      <c r="AB27" t="n">
        <v>80.99964316915957</v>
      </c>
      <c r="AC27" t="n">
        <v>73.26915090882709</v>
      </c>
      <c r="AD27" t="n">
        <v>59199.70140526823</v>
      </c>
      <c r="AE27" t="n">
        <v>80999.64316915956</v>
      </c>
      <c r="AF27" t="n">
        <v>1.002042278135116e-05</v>
      </c>
      <c r="AG27" t="n">
        <v>0.5154166666666666</v>
      </c>
      <c r="AH27" t="n">
        <v>73269.15090882708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8.077400000000001</v>
      </c>
      <c r="E28" t="n">
        <v>12.38</v>
      </c>
      <c r="F28" t="n">
        <v>9.06</v>
      </c>
      <c r="G28" t="n">
        <v>45.28</v>
      </c>
      <c r="H28" t="n">
        <v>0.52</v>
      </c>
      <c r="I28" t="n">
        <v>12</v>
      </c>
      <c r="J28" t="n">
        <v>254.26</v>
      </c>
      <c r="K28" t="n">
        <v>58.47</v>
      </c>
      <c r="L28" t="n">
        <v>7.5</v>
      </c>
      <c r="M28" t="n">
        <v>0</v>
      </c>
      <c r="N28" t="n">
        <v>63.29</v>
      </c>
      <c r="O28" t="n">
        <v>31593.16</v>
      </c>
      <c r="P28" t="n">
        <v>108.94</v>
      </c>
      <c r="Q28" t="n">
        <v>1325.91</v>
      </c>
      <c r="R28" t="n">
        <v>41.13</v>
      </c>
      <c r="S28" t="n">
        <v>30.42</v>
      </c>
      <c r="T28" t="n">
        <v>5511.11</v>
      </c>
      <c r="U28" t="n">
        <v>0.74</v>
      </c>
      <c r="V28" t="n">
        <v>0.95</v>
      </c>
      <c r="W28" t="n">
        <v>0.11</v>
      </c>
      <c r="X28" t="n">
        <v>0.34</v>
      </c>
      <c r="Y28" t="n">
        <v>1</v>
      </c>
      <c r="Z28" t="n">
        <v>10</v>
      </c>
      <c r="AA28" t="n">
        <v>59.4721149338589</v>
      </c>
      <c r="AB28" t="n">
        <v>81.37237137701385</v>
      </c>
      <c r="AC28" t="n">
        <v>73.60630645965117</v>
      </c>
      <c r="AD28" t="n">
        <v>59472.1149338589</v>
      </c>
      <c r="AE28" t="n">
        <v>81372.37137701384</v>
      </c>
      <c r="AF28" t="n">
        <v>1.001063200797569e-05</v>
      </c>
      <c r="AG28" t="n">
        <v>0.5158333333333334</v>
      </c>
      <c r="AH28" t="n">
        <v>73606.30645965117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7.9231</v>
      </c>
      <c r="E2" t="n">
        <v>12.62</v>
      </c>
      <c r="F2" t="n">
        <v>10.06</v>
      </c>
      <c r="G2" t="n">
        <v>13.12</v>
      </c>
      <c r="H2" t="n">
        <v>0.24</v>
      </c>
      <c r="I2" t="n">
        <v>46</v>
      </c>
      <c r="J2" t="n">
        <v>71.52</v>
      </c>
      <c r="K2" t="n">
        <v>32.27</v>
      </c>
      <c r="L2" t="n">
        <v>1</v>
      </c>
      <c r="M2" t="n">
        <v>5</v>
      </c>
      <c r="N2" t="n">
        <v>8.25</v>
      </c>
      <c r="O2" t="n">
        <v>9054.6</v>
      </c>
      <c r="P2" t="n">
        <v>57.09</v>
      </c>
      <c r="Q2" t="n">
        <v>1326.11</v>
      </c>
      <c r="R2" t="n">
        <v>72.63</v>
      </c>
      <c r="S2" t="n">
        <v>30.42</v>
      </c>
      <c r="T2" t="n">
        <v>21089.11</v>
      </c>
      <c r="U2" t="n">
        <v>0.42</v>
      </c>
      <c r="V2" t="n">
        <v>0.86</v>
      </c>
      <c r="W2" t="n">
        <v>0.21</v>
      </c>
      <c r="X2" t="n">
        <v>1.34</v>
      </c>
      <c r="Y2" t="n">
        <v>1</v>
      </c>
      <c r="Z2" t="n">
        <v>10</v>
      </c>
      <c r="AA2" t="n">
        <v>36.53060751442668</v>
      </c>
      <c r="AB2" t="n">
        <v>49.98278881775488</v>
      </c>
      <c r="AC2" t="n">
        <v>45.21250160436475</v>
      </c>
      <c r="AD2" t="n">
        <v>36530.60751442669</v>
      </c>
      <c r="AE2" t="n">
        <v>49982.78881775488</v>
      </c>
      <c r="AF2" t="n">
        <v>1.746175950705254e-05</v>
      </c>
      <c r="AG2" t="n">
        <v>0.5258333333333333</v>
      </c>
      <c r="AH2" t="n">
        <v>45212.50160436476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7.9213</v>
      </c>
      <c r="E3" t="n">
        <v>12.62</v>
      </c>
      <c r="F3" t="n">
        <v>10.06</v>
      </c>
      <c r="G3" t="n">
        <v>13.13</v>
      </c>
      <c r="H3" t="n">
        <v>0.3</v>
      </c>
      <c r="I3" t="n">
        <v>46</v>
      </c>
      <c r="J3" t="n">
        <v>71.81</v>
      </c>
      <c r="K3" t="n">
        <v>32.27</v>
      </c>
      <c r="L3" t="n">
        <v>1.25</v>
      </c>
      <c r="M3" t="n">
        <v>0</v>
      </c>
      <c r="N3" t="n">
        <v>8.289999999999999</v>
      </c>
      <c r="O3" t="n">
        <v>9090.98</v>
      </c>
      <c r="P3" t="n">
        <v>57.24</v>
      </c>
      <c r="Q3" t="n">
        <v>1326</v>
      </c>
      <c r="R3" t="n">
        <v>72.56</v>
      </c>
      <c r="S3" t="n">
        <v>30.42</v>
      </c>
      <c r="T3" t="n">
        <v>21056.57</v>
      </c>
      <c r="U3" t="n">
        <v>0.42</v>
      </c>
      <c r="V3" t="n">
        <v>0.86</v>
      </c>
      <c r="W3" t="n">
        <v>0.21</v>
      </c>
      <c r="X3" t="n">
        <v>1.34</v>
      </c>
      <c r="Y3" t="n">
        <v>1</v>
      </c>
      <c r="Z3" t="n">
        <v>10</v>
      </c>
      <c r="AA3" t="n">
        <v>36.58336528486686</v>
      </c>
      <c r="AB3" t="n">
        <v>50.05497432677936</v>
      </c>
      <c r="AC3" t="n">
        <v>45.27779782972114</v>
      </c>
      <c r="AD3" t="n">
        <v>36583.36528486686</v>
      </c>
      <c r="AE3" t="n">
        <v>50054.97432677936</v>
      </c>
      <c r="AF3" t="n">
        <v>1.745779247809763e-05</v>
      </c>
      <c r="AG3" t="n">
        <v>0.5258333333333333</v>
      </c>
      <c r="AH3" t="n">
        <v>45277.79782972114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7.0985</v>
      </c>
      <c r="E2" t="n">
        <v>14.09</v>
      </c>
      <c r="F2" t="n">
        <v>11.39</v>
      </c>
      <c r="G2" t="n">
        <v>7.59</v>
      </c>
      <c r="H2" t="n">
        <v>0.43</v>
      </c>
      <c r="I2" t="n">
        <v>90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44.71</v>
      </c>
      <c r="Q2" t="n">
        <v>1325.96</v>
      </c>
      <c r="R2" t="n">
        <v>113.87</v>
      </c>
      <c r="S2" t="n">
        <v>30.42</v>
      </c>
      <c r="T2" t="n">
        <v>41489.83</v>
      </c>
      <c r="U2" t="n">
        <v>0.27</v>
      </c>
      <c r="V2" t="n">
        <v>0.76</v>
      </c>
      <c r="W2" t="n">
        <v>0.34</v>
      </c>
      <c r="X2" t="n">
        <v>2.67</v>
      </c>
      <c r="Y2" t="n">
        <v>1</v>
      </c>
      <c r="Z2" t="n">
        <v>10</v>
      </c>
      <c r="AA2" t="n">
        <v>34.20303780037457</v>
      </c>
      <c r="AB2" t="n">
        <v>46.79810524987556</v>
      </c>
      <c r="AC2" t="n">
        <v>42.33175976646288</v>
      </c>
      <c r="AD2" t="n">
        <v>34203.03780037456</v>
      </c>
      <c r="AE2" t="n">
        <v>46798.10524987556</v>
      </c>
      <c r="AF2" t="n">
        <v>2.069118302841106e-05</v>
      </c>
      <c r="AG2" t="n">
        <v>0.5870833333333333</v>
      </c>
      <c r="AH2" t="n">
        <v>42331.75976646288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6.2075</v>
      </c>
      <c r="E2" t="n">
        <v>16.11</v>
      </c>
      <c r="F2" t="n">
        <v>11.31</v>
      </c>
      <c r="G2" t="n">
        <v>7.62</v>
      </c>
      <c r="H2" t="n">
        <v>0.12</v>
      </c>
      <c r="I2" t="n">
        <v>89</v>
      </c>
      <c r="J2" t="n">
        <v>141.81</v>
      </c>
      <c r="K2" t="n">
        <v>47.83</v>
      </c>
      <c r="L2" t="n">
        <v>1</v>
      </c>
      <c r="M2" t="n">
        <v>87</v>
      </c>
      <c r="N2" t="n">
        <v>22.98</v>
      </c>
      <c r="O2" t="n">
        <v>17723.39</v>
      </c>
      <c r="P2" t="n">
        <v>121.55</v>
      </c>
      <c r="Q2" t="n">
        <v>1326.06</v>
      </c>
      <c r="R2" t="n">
        <v>115.05</v>
      </c>
      <c r="S2" t="n">
        <v>30.42</v>
      </c>
      <c r="T2" t="n">
        <v>42085.09</v>
      </c>
      <c r="U2" t="n">
        <v>0.26</v>
      </c>
      <c r="V2" t="n">
        <v>0.76</v>
      </c>
      <c r="W2" t="n">
        <v>0.23</v>
      </c>
      <c r="X2" t="n">
        <v>2.59</v>
      </c>
      <c r="Y2" t="n">
        <v>1</v>
      </c>
      <c r="Z2" t="n">
        <v>10</v>
      </c>
      <c r="AA2" t="n">
        <v>81.46203133450507</v>
      </c>
      <c r="AB2" t="n">
        <v>111.4599451230063</v>
      </c>
      <c r="AC2" t="n">
        <v>100.8223643955107</v>
      </c>
      <c r="AD2" t="n">
        <v>81462.03133450507</v>
      </c>
      <c r="AE2" t="n">
        <v>111459.9451230063</v>
      </c>
      <c r="AF2" t="n">
        <v>9.720296884741805e-06</v>
      </c>
      <c r="AG2" t="n">
        <v>0.67125</v>
      </c>
      <c r="AH2" t="n">
        <v>100822.3643955107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6.8065</v>
      </c>
      <c r="E3" t="n">
        <v>14.69</v>
      </c>
      <c r="F3" t="n">
        <v>10.59</v>
      </c>
      <c r="G3" t="n">
        <v>9.77</v>
      </c>
      <c r="H3" t="n">
        <v>0.16</v>
      </c>
      <c r="I3" t="n">
        <v>65</v>
      </c>
      <c r="J3" t="n">
        <v>142.15</v>
      </c>
      <c r="K3" t="n">
        <v>47.83</v>
      </c>
      <c r="L3" t="n">
        <v>1.25</v>
      </c>
      <c r="M3" t="n">
        <v>63</v>
      </c>
      <c r="N3" t="n">
        <v>23.07</v>
      </c>
      <c r="O3" t="n">
        <v>17765.46</v>
      </c>
      <c r="P3" t="n">
        <v>111.15</v>
      </c>
      <c r="Q3" t="n">
        <v>1326.01</v>
      </c>
      <c r="R3" t="n">
        <v>91.25</v>
      </c>
      <c r="S3" t="n">
        <v>30.42</v>
      </c>
      <c r="T3" t="n">
        <v>30304.28</v>
      </c>
      <c r="U3" t="n">
        <v>0.33</v>
      </c>
      <c r="V3" t="n">
        <v>0.82</v>
      </c>
      <c r="W3" t="n">
        <v>0.19</v>
      </c>
      <c r="X3" t="n">
        <v>1.86</v>
      </c>
      <c r="Y3" t="n">
        <v>1</v>
      </c>
      <c r="Z3" t="n">
        <v>10</v>
      </c>
      <c r="AA3" t="n">
        <v>69.14429372608927</v>
      </c>
      <c r="AB3" t="n">
        <v>94.6062731069497</v>
      </c>
      <c r="AC3" t="n">
        <v>85.57718318238392</v>
      </c>
      <c r="AD3" t="n">
        <v>69144.29372608928</v>
      </c>
      <c r="AE3" t="n">
        <v>94606.27310694969</v>
      </c>
      <c r="AF3" t="n">
        <v>1.065826834409909e-05</v>
      </c>
      <c r="AG3" t="n">
        <v>0.6120833333333333</v>
      </c>
      <c r="AH3" t="n">
        <v>85577.18318238392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7.1697</v>
      </c>
      <c r="E4" t="n">
        <v>13.95</v>
      </c>
      <c r="F4" t="n">
        <v>10.22</v>
      </c>
      <c r="G4" t="n">
        <v>11.79</v>
      </c>
      <c r="H4" t="n">
        <v>0.19</v>
      </c>
      <c r="I4" t="n">
        <v>52</v>
      </c>
      <c r="J4" t="n">
        <v>142.49</v>
      </c>
      <c r="K4" t="n">
        <v>47.83</v>
      </c>
      <c r="L4" t="n">
        <v>1.5</v>
      </c>
      <c r="M4" t="n">
        <v>50</v>
      </c>
      <c r="N4" t="n">
        <v>23.16</v>
      </c>
      <c r="O4" t="n">
        <v>17807.56</v>
      </c>
      <c r="P4" t="n">
        <v>104.85</v>
      </c>
      <c r="Q4" t="n">
        <v>1326.05</v>
      </c>
      <c r="R4" t="n">
        <v>79.51000000000001</v>
      </c>
      <c r="S4" t="n">
        <v>30.42</v>
      </c>
      <c r="T4" t="n">
        <v>24498.03</v>
      </c>
      <c r="U4" t="n">
        <v>0.38</v>
      </c>
      <c r="V4" t="n">
        <v>0.85</v>
      </c>
      <c r="W4" t="n">
        <v>0.16</v>
      </c>
      <c r="X4" t="n">
        <v>1.49</v>
      </c>
      <c r="Y4" t="n">
        <v>1</v>
      </c>
      <c r="Z4" t="n">
        <v>10</v>
      </c>
      <c r="AA4" t="n">
        <v>62.81778264675182</v>
      </c>
      <c r="AB4" t="n">
        <v>85.95006154223401</v>
      </c>
      <c r="AC4" t="n">
        <v>77.74710830033271</v>
      </c>
      <c r="AD4" t="n">
        <v>62817.78264675182</v>
      </c>
      <c r="AE4" t="n">
        <v>85950.06154223401</v>
      </c>
      <c r="AF4" t="n">
        <v>1.122700162296147e-05</v>
      </c>
      <c r="AG4" t="n">
        <v>0.5812499999999999</v>
      </c>
      <c r="AH4" t="n">
        <v>77747.10830033271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7.5002</v>
      </c>
      <c r="E5" t="n">
        <v>13.33</v>
      </c>
      <c r="F5" t="n">
        <v>9.890000000000001</v>
      </c>
      <c r="G5" t="n">
        <v>14.13</v>
      </c>
      <c r="H5" t="n">
        <v>0.22</v>
      </c>
      <c r="I5" t="n">
        <v>42</v>
      </c>
      <c r="J5" t="n">
        <v>142.83</v>
      </c>
      <c r="K5" t="n">
        <v>47.83</v>
      </c>
      <c r="L5" t="n">
        <v>1.75</v>
      </c>
      <c r="M5" t="n">
        <v>40</v>
      </c>
      <c r="N5" t="n">
        <v>23.25</v>
      </c>
      <c r="O5" t="n">
        <v>17849.7</v>
      </c>
      <c r="P5" t="n">
        <v>98.97</v>
      </c>
      <c r="Q5" t="n">
        <v>1325.97</v>
      </c>
      <c r="R5" t="n">
        <v>68.75</v>
      </c>
      <c r="S5" t="n">
        <v>30.42</v>
      </c>
      <c r="T5" t="n">
        <v>19168.02</v>
      </c>
      <c r="U5" t="n">
        <v>0.44</v>
      </c>
      <c r="V5" t="n">
        <v>0.87</v>
      </c>
      <c r="W5" t="n">
        <v>0.15</v>
      </c>
      <c r="X5" t="n">
        <v>1.17</v>
      </c>
      <c r="Y5" t="n">
        <v>1</v>
      </c>
      <c r="Z5" t="n">
        <v>10</v>
      </c>
      <c r="AA5" t="n">
        <v>57.5553633746164</v>
      </c>
      <c r="AB5" t="n">
        <v>78.74978733254881</v>
      </c>
      <c r="AC5" t="n">
        <v>71.23401815556922</v>
      </c>
      <c r="AD5" t="n">
        <v>57555.3633746164</v>
      </c>
      <c r="AE5" t="n">
        <v>78749.7873325488</v>
      </c>
      <c r="AF5" t="n">
        <v>1.174453011597914e-05</v>
      </c>
      <c r="AG5" t="n">
        <v>0.5554166666666667</v>
      </c>
      <c r="AH5" t="n">
        <v>71234.01815556921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7.7376</v>
      </c>
      <c r="E6" t="n">
        <v>12.92</v>
      </c>
      <c r="F6" t="n">
        <v>9.68</v>
      </c>
      <c r="G6" t="n">
        <v>16.6</v>
      </c>
      <c r="H6" t="n">
        <v>0.25</v>
      </c>
      <c r="I6" t="n">
        <v>35</v>
      </c>
      <c r="J6" t="n">
        <v>143.17</v>
      </c>
      <c r="K6" t="n">
        <v>47.83</v>
      </c>
      <c r="L6" t="n">
        <v>2</v>
      </c>
      <c r="M6" t="n">
        <v>33</v>
      </c>
      <c r="N6" t="n">
        <v>23.34</v>
      </c>
      <c r="O6" t="n">
        <v>17891.86</v>
      </c>
      <c r="P6" t="n">
        <v>94.11</v>
      </c>
      <c r="Q6" t="n">
        <v>1325.99</v>
      </c>
      <c r="R6" t="n">
        <v>61.93</v>
      </c>
      <c r="S6" t="n">
        <v>30.42</v>
      </c>
      <c r="T6" t="n">
        <v>15793.07</v>
      </c>
      <c r="U6" t="n">
        <v>0.49</v>
      </c>
      <c r="V6" t="n">
        <v>0.89</v>
      </c>
      <c r="W6" t="n">
        <v>0.14</v>
      </c>
      <c r="X6" t="n">
        <v>0.96</v>
      </c>
      <c r="Y6" t="n">
        <v>1</v>
      </c>
      <c r="Z6" t="n">
        <v>10</v>
      </c>
      <c r="AA6" t="n">
        <v>53.90601039826021</v>
      </c>
      <c r="AB6" t="n">
        <v>73.75658159221013</v>
      </c>
      <c r="AC6" t="n">
        <v>66.71735696307863</v>
      </c>
      <c r="AD6" t="n">
        <v>53906.01039826022</v>
      </c>
      <c r="AE6" t="n">
        <v>73756.58159221013</v>
      </c>
      <c r="AF6" t="n">
        <v>1.211627372942057e-05</v>
      </c>
      <c r="AG6" t="n">
        <v>0.5383333333333333</v>
      </c>
      <c r="AH6" t="n">
        <v>66717.35696307862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7.936</v>
      </c>
      <c r="E7" t="n">
        <v>12.6</v>
      </c>
      <c r="F7" t="n">
        <v>9.51</v>
      </c>
      <c r="G7" t="n">
        <v>19.01</v>
      </c>
      <c r="H7" t="n">
        <v>0.28</v>
      </c>
      <c r="I7" t="n">
        <v>30</v>
      </c>
      <c r="J7" t="n">
        <v>143.51</v>
      </c>
      <c r="K7" t="n">
        <v>47.83</v>
      </c>
      <c r="L7" t="n">
        <v>2.25</v>
      </c>
      <c r="M7" t="n">
        <v>28</v>
      </c>
      <c r="N7" t="n">
        <v>23.44</v>
      </c>
      <c r="O7" t="n">
        <v>17934.06</v>
      </c>
      <c r="P7" t="n">
        <v>89.43000000000001</v>
      </c>
      <c r="Q7" t="n">
        <v>1325.91</v>
      </c>
      <c r="R7" t="n">
        <v>56.06</v>
      </c>
      <c r="S7" t="n">
        <v>30.42</v>
      </c>
      <c r="T7" t="n">
        <v>12884.29</v>
      </c>
      <c r="U7" t="n">
        <v>0.54</v>
      </c>
      <c r="V7" t="n">
        <v>0.91</v>
      </c>
      <c r="W7" t="n">
        <v>0.13</v>
      </c>
      <c r="X7" t="n">
        <v>0.78</v>
      </c>
      <c r="Y7" t="n">
        <v>1</v>
      </c>
      <c r="Z7" t="n">
        <v>10</v>
      </c>
      <c r="AA7" t="n">
        <v>50.84683705765953</v>
      </c>
      <c r="AB7" t="n">
        <v>69.57088566639968</v>
      </c>
      <c r="AC7" t="n">
        <v>62.93113798176505</v>
      </c>
      <c r="AD7" t="n">
        <v>50846.83705765953</v>
      </c>
      <c r="AE7" t="n">
        <v>69570.88566639967</v>
      </c>
      <c r="AF7" t="n">
        <v>1.242694741479033e-05</v>
      </c>
      <c r="AG7" t="n">
        <v>0.525</v>
      </c>
      <c r="AH7" t="n">
        <v>62931.13798176504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8.036799999999999</v>
      </c>
      <c r="E8" t="n">
        <v>12.44</v>
      </c>
      <c r="F8" t="n">
        <v>9.460000000000001</v>
      </c>
      <c r="G8" t="n">
        <v>21.84</v>
      </c>
      <c r="H8" t="n">
        <v>0.31</v>
      </c>
      <c r="I8" t="n">
        <v>26</v>
      </c>
      <c r="J8" t="n">
        <v>143.86</v>
      </c>
      <c r="K8" t="n">
        <v>47.83</v>
      </c>
      <c r="L8" t="n">
        <v>2.5</v>
      </c>
      <c r="M8" t="n">
        <v>24</v>
      </c>
      <c r="N8" t="n">
        <v>23.53</v>
      </c>
      <c r="O8" t="n">
        <v>17976.29</v>
      </c>
      <c r="P8" t="n">
        <v>86.59</v>
      </c>
      <c r="Q8" t="n">
        <v>1325.88</v>
      </c>
      <c r="R8" t="n">
        <v>55.48</v>
      </c>
      <c r="S8" t="n">
        <v>30.42</v>
      </c>
      <c r="T8" t="n">
        <v>12614.5</v>
      </c>
      <c r="U8" t="n">
        <v>0.55</v>
      </c>
      <c r="V8" t="n">
        <v>0.91</v>
      </c>
      <c r="W8" t="n">
        <v>0.11</v>
      </c>
      <c r="X8" t="n">
        <v>0.74</v>
      </c>
      <c r="Y8" t="n">
        <v>1</v>
      </c>
      <c r="Z8" t="n">
        <v>10</v>
      </c>
      <c r="AA8" t="n">
        <v>49.27612143232477</v>
      </c>
      <c r="AB8" t="n">
        <v>67.42176325273493</v>
      </c>
      <c r="AC8" t="n">
        <v>60.98712479494753</v>
      </c>
      <c r="AD8" t="n">
        <v>49276.12143232477</v>
      </c>
      <c r="AE8" t="n">
        <v>67421.76325273493</v>
      </c>
      <c r="AF8" t="n">
        <v>1.258478969042174e-05</v>
      </c>
      <c r="AG8" t="n">
        <v>0.5183333333333333</v>
      </c>
      <c r="AH8" t="n">
        <v>60987.12479494753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8.15</v>
      </c>
      <c r="E9" t="n">
        <v>12.27</v>
      </c>
      <c r="F9" t="n">
        <v>9.380000000000001</v>
      </c>
      <c r="G9" t="n">
        <v>24.46</v>
      </c>
      <c r="H9" t="n">
        <v>0.34</v>
      </c>
      <c r="I9" t="n">
        <v>23</v>
      </c>
      <c r="J9" t="n">
        <v>144.2</v>
      </c>
      <c r="K9" t="n">
        <v>47.83</v>
      </c>
      <c r="L9" t="n">
        <v>2.75</v>
      </c>
      <c r="M9" t="n">
        <v>20</v>
      </c>
      <c r="N9" t="n">
        <v>23.62</v>
      </c>
      <c r="O9" t="n">
        <v>18018.55</v>
      </c>
      <c r="P9" t="n">
        <v>82.55</v>
      </c>
      <c r="Q9" t="n">
        <v>1325.98</v>
      </c>
      <c r="R9" t="n">
        <v>52.08</v>
      </c>
      <c r="S9" t="n">
        <v>30.42</v>
      </c>
      <c r="T9" t="n">
        <v>10927.99</v>
      </c>
      <c r="U9" t="n">
        <v>0.58</v>
      </c>
      <c r="V9" t="n">
        <v>0.92</v>
      </c>
      <c r="W9" t="n">
        <v>0.12</v>
      </c>
      <c r="X9" t="n">
        <v>0.66</v>
      </c>
      <c r="Y9" t="n">
        <v>1</v>
      </c>
      <c r="Z9" t="n">
        <v>10</v>
      </c>
      <c r="AA9" t="n">
        <v>47.26524165040431</v>
      </c>
      <c r="AB9" t="n">
        <v>64.67038882135789</v>
      </c>
      <c r="AC9" t="n">
        <v>58.49833767772196</v>
      </c>
      <c r="AD9" t="n">
        <v>47265.24165040431</v>
      </c>
      <c r="AE9" t="n">
        <v>64670.38882135788</v>
      </c>
      <c r="AF9" t="n">
        <v>1.276204907138876e-05</v>
      </c>
      <c r="AG9" t="n">
        <v>0.51125</v>
      </c>
      <c r="AH9" t="n">
        <v>58498.33767772196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8.2295</v>
      </c>
      <c r="E10" t="n">
        <v>12.15</v>
      </c>
      <c r="F10" t="n">
        <v>9.32</v>
      </c>
      <c r="G10" t="n">
        <v>26.62</v>
      </c>
      <c r="H10" t="n">
        <v>0.37</v>
      </c>
      <c r="I10" t="n">
        <v>21</v>
      </c>
      <c r="J10" t="n">
        <v>144.54</v>
      </c>
      <c r="K10" t="n">
        <v>47.83</v>
      </c>
      <c r="L10" t="n">
        <v>3</v>
      </c>
      <c r="M10" t="n">
        <v>9</v>
      </c>
      <c r="N10" t="n">
        <v>23.71</v>
      </c>
      <c r="O10" t="n">
        <v>18060.85</v>
      </c>
      <c r="P10" t="n">
        <v>79.52</v>
      </c>
      <c r="Q10" t="n">
        <v>1325.79</v>
      </c>
      <c r="R10" t="n">
        <v>49.63</v>
      </c>
      <c r="S10" t="n">
        <v>30.42</v>
      </c>
      <c r="T10" t="n">
        <v>9712.84</v>
      </c>
      <c r="U10" t="n">
        <v>0.61</v>
      </c>
      <c r="V10" t="n">
        <v>0.93</v>
      </c>
      <c r="W10" t="n">
        <v>0.13</v>
      </c>
      <c r="X10" t="n">
        <v>0.6</v>
      </c>
      <c r="Y10" t="n">
        <v>1</v>
      </c>
      <c r="Z10" t="n">
        <v>10</v>
      </c>
      <c r="AA10" t="n">
        <v>45.8213042416092</v>
      </c>
      <c r="AB10" t="n">
        <v>62.69472995662277</v>
      </c>
      <c r="AC10" t="n">
        <v>56.71123292218191</v>
      </c>
      <c r="AD10" t="n">
        <v>45821.3042416092</v>
      </c>
      <c r="AE10" t="n">
        <v>62694.72995662277</v>
      </c>
      <c r="AF10" t="n">
        <v>1.288653777091948e-05</v>
      </c>
      <c r="AG10" t="n">
        <v>0.50625</v>
      </c>
      <c r="AH10" t="n">
        <v>56711.23292218192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8.2622</v>
      </c>
      <c r="E11" t="n">
        <v>12.1</v>
      </c>
      <c r="F11" t="n">
        <v>9.300000000000001</v>
      </c>
      <c r="G11" t="n">
        <v>27.89</v>
      </c>
      <c r="H11" t="n">
        <v>0.4</v>
      </c>
      <c r="I11" t="n">
        <v>20</v>
      </c>
      <c r="J11" t="n">
        <v>144.89</v>
      </c>
      <c r="K11" t="n">
        <v>47.83</v>
      </c>
      <c r="L11" t="n">
        <v>3.25</v>
      </c>
      <c r="M11" t="n">
        <v>0</v>
      </c>
      <c r="N11" t="n">
        <v>23.81</v>
      </c>
      <c r="O11" t="n">
        <v>18103.18</v>
      </c>
      <c r="P11" t="n">
        <v>79.17</v>
      </c>
      <c r="Q11" t="n">
        <v>1326.01</v>
      </c>
      <c r="R11" t="n">
        <v>48.68</v>
      </c>
      <c r="S11" t="n">
        <v>30.42</v>
      </c>
      <c r="T11" t="n">
        <v>9243.139999999999</v>
      </c>
      <c r="U11" t="n">
        <v>0.62</v>
      </c>
      <c r="V11" t="n">
        <v>0.93</v>
      </c>
      <c r="W11" t="n">
        <v>0.14</v>
      </c>
      <c r="X11" t="n">
        <v>0.58</v>
      </c>
      <c r="Y11" t="n">
        <v>1</v>
      </c>
      <c r="Z11" t="n">
        <v>10</v>
      </c>
      <c r="AA11" t="n">
        <v>45.50558918300379</v>
      </c>
      <c r="AB11" t="n">
        <v>62.2627546850737</v>
      </c>
      <c r="AC11" t="n">
        <v>56.32048476426825</v>
      </c>
      <c r="AD11" t="n">
        <v>45505.58918300379</v>
      </c>
      <c r="AE11" t="n">
        <v>62262.75468507371</v>
      </c>
      <c r="AF11" t="n">
        <v>1.29377425567642e-05</v>
      </c>
      <c r="AG11" t="n">
        <v>0.5041666666666667</v>
      </c>
      <c r="AH11" t="n">
        <v>56320.48476426825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5.4507</v>
      </c>
      <c r="E2" t="n">
        <v>18.35</v>
      </c>
      <c r="F2" t="n">
        <v>11.98</v>
      </c>
      <c r="G2" t="n">
        <v>6.48</v>
      </c>
      <c r="H2" t="n">
        <v>0.1</v>
      </c>
      <c r="I2" t="n">
        <v>111</v>
      </c>
      <c r="J2" t="n">
        <v>176.73</v>
      </c>
      <c r="K2" t="n">
        <v>52.44</v>
      </c>
      <c r="L2" t="n">
        <v>1</v>
      </c>
      <c r="M2" t="n">
        <v>109</v>
      </c>
      <c r="N2" t="n">
        <v>33.29</v>
      </c>
      <c r="O2" t="n">
        <v>22031.19</v>
      </c>
      <c r="P2" t="n">
        <v>151.42</v>
      </c>
      <c r="Q2" t="n">
        <v>1326.31</v>
      </c>
      <c r="R2" t="n">
        <v>137.23</v>
      </c>
      <c r="S2" t="n">
        <v>30.42</v>
      </c>
      <c r="T2" t="n">
        <v>53063.59</v>
      </c>
      <c r="U2" t="n">
        <v>0.22</v>
      </c>
      <c r="V2" t="n">
        <v>0.72</v>
      </c>
      <c r="W2" t="n">
        <v>0.26</v>
      </c>
      <c r="X2" t="n">
        <v>3.26</v>
      </c>
      <c r="Y2" t="n">
        <v>1</v>
      </c>
      <c r="Z2" t="n">
        <v>10</v>
      </c>
      <c r="AA2" t="n">
        <v>111.1936604840645</v>
      </c>
      <c r="AB2" t="n">
        <v>152.1400717923184</v>
      </c>
      <c r="AC2" t="n">
        <v>137.6200368704329</v>
      </c>
      <c r="AD2" t="n">
        <v>111193.6604840645</v>
      </c>
      <c r="AE2" t="n">
        <v>152140.0717923184</v>
      </c>
      <c r="AF2" t="n">
        <v>7.712402621977982e-06</v>
      </c>
      <c r="AG2" t="n">
        <v>0.7645833333333334</v>
      </c>
      <c r="AH2" t="n">
        <v>137620.0368704329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6.106</v>
      </c>
      <c r="E3" t="n">
        <v>16.38</v>
      </c>
      <c r="F3" t="n">
        <v>11.08</v>
      </c>
      <c r="G3" t="n">
        <v>8.199999999999999</v>
      </c>
      <c r="H3" t="n">
        <v>0.13</v>
      </c>
      <c r="I3" t="n">
        <v>81</v>
      </c>
      <c r="J3" t="n">
        <v>177.1</v>
      </c>
      <c r="K3" t="n">
        <v>52.44</v>
      </c>
      <c r="L3" t="n">
        <v>1.25</v>
      </c>
      <c r="M3" t="n">
        <v>79</v>
      </c>
      <c r="N3" t="n">
        <v>33.41</v>
      </c>
      <c r="O3" t="n">
        <v>22076.81</v>
      </c>
      <c r="P3" t="n">
        <v>138.07</v>
      </c>
      <c r="Q3" t="n">
        <v>1325.89</v>
      </c>
      <c r="R3" t="n">
        <v>107.78</v>
      </c>
      <c r="S3" t="n">
        <v>30.42</v>
      </c>
      <c r="T3" t="n">
        <v>38487.79</v>
      </c>
      <c r="U3" t="n">
        <v>0.28</v>
      </c>
      <c r="V3" t="n">
        <v>0.78</v>
      </c>
      <c r="W3" t="n">
        <v>0.2</v>
      </c>
      <c r="X3" t="n">
        <v>2.35</v>
      </c>
      <c r="Y3" t="n">
        <v>1</v>
      </c>
      <c r="Z3" t="n">
        <v>10</v>
      </c>
      <c r="AA3" t="n">
        <v>91.70199155968601</v>
      </c>
      <c r="AB3" t="n">
        <v>125.4707104582537</v>
      </c>
      <c r="AC3" t="n">
        <v>113.4959619513992</v>
      </c>
      <c r="AD3" t="n">
        <v>91701.99155968601</v>
      </c>
      <c r="AE3" t="n">
        <v>125470.7104582537</v>
      </c>
      <c r="AF3" t="n">
        <v>8.639611501237923e-06</v>
      </c>
      <c r="AG3" t="n">
        <v>0.6825</v>
      </c>
      <c r="AH3" t="n">
        <v>113495.9619513992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6.5847</v>
      </c>
      <c r="E4" t="n">
        <v>15.19</v>
      </c>
      <c r="F4" t="n">
        <v>10.53</v>
      </c>
      <c r="G4" t="n">
        <v>10.02</v>
      </c>
      <c r="H4" t="n">
        <v>0.15</v>
      </c>
      <c r="I4" t="n">
        <v>63</v>
      </c>
      <c r="J4" t="n">
        <v>177.47</v>
      </c>
      <c r="K4" t="n">
        <v>52.44</v>
      </c>
      <c r="L4" t="n">
        <v>1.5</v>
      </c>
      <c r="M4" t="n">
        <v>61</v>
      </c>
      <c r="N4" t="n">
        <v>33.53</v>
      </c>
      <c r="O4" t="n">
        <v>22122.46</v>
      </c>
      <c r="P4" t="n">
        <v>129.17</v>
      </c>
      <c r="Q4" t="n">
        <v>1326.14</v>
      </c>
      <c r="R4" t="n">
        <v>89.38</v>
      </c>
      <c r="S4" t="n">
        <v>30.42</v>
      </c>
      <c r="T4" t="n">
        <v>29378.2</v>
      </c>
      <c r="U4" t="n">
        <v>0.34</v>
      </c>
      <c r="V4" t="n">
        <v>0.82</v>
      </c>
      <c r="W4" t="n">
        <v>0.18</v>
      </c>
      <c r="X4" t="n">
        <v>1.8</v>
      </c>
      <c r="Y4" t="n">
        <v>1</v>
      </c>
      <c r="Z4" t="n">
        <v>10</v>
      </c>
      <c r="AA4" t="n">
        <v>80.49299964289817</v>
      </c>
      <c r="AB4" t="n">
        <v>110.1340732118894</v>
      </c>
      <c r="AC4" t="n">
        <v>99.62303183871741</v>
      </c>
      <c r="AD4" t="n">
        <v>80492.99964289817</v>
      </c>
      <c r="AE4" t="n">
        <v>110134.0732118894</v>
      </c>
      <c r="AF4" t="n">
        <v>9.316942327579652e-06</v>
      </c>
      <c r="AG4" t="n">
        <v>0.6329166666666667</v>
      </c>
      <c r="AH4" t="n">
        <v>99623.0318387174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6.918</v>
      </c>
      <c r="E5" t="n">
        <v>14.46</v>
      </c>
      <c r="F5" t="n">
        <v>10.19</v>
      </c>
      <c r="G5" t="n">
        <v>11.75</v>
      </c>
      <c r="H5" t="n">
        <v>0.17</v>
      </c>
      <c r="I5" t="n">
        <v>52</v>
      </c>
      <c r="J5" t="n">
        <v>177.84</v>
      </c>
      <c r="K5" t="n">
        <v>52.44</v>
      </c>
      <c r="L5" t="n">
        <v>1.75</v>
      </c>
      <c r="M5" t="n">
        <v>50</v>
      </c>
      <c r="N5" t="n">
        <v>33.65</v>
      </c>
      <c r="O5" t="n">
        <v>22168.15</v>
      </c>
      <c r="P5" t="n">
        <v>123.05</v>
      </c>
      <c r="Q5" t="n">
        <v>1325.89</v>
      </c>
      <c r="R5" t="n">
        <v>78.3</v>
      </c>
      <c r="S5" t="n">
        <v>30.42</v>
      </c>
      <c r="T5" t="n">
        <v>23894.77</v>
      </c>
      <c r="U5" t="n">
        <v>0.39</v>
      </c>
      <c r="V5" t="n">
        <v>0.85</v>
      </c>
      <c r="W5" t="n">
        <v>0.16</v>
      </c>
      <c r="X5" t="n">
        <v>1.46</v>
      </c>
      <c r="Y5" t="n">
        <v>1</v>
      </c>
      <c r="Z5" t="n">
        <v>10</v>
      </c>
      <c r="AA5" t="n">
        <v>73.73244870445392</v>
      </c>
      <c r="AB5" t="n">
        <v>100.8839891634569</v>
      </c>
      <c r="AC5" t="n">
        <v>91.25576282928991</v>
      </c>
      <c r="AD5" t="n">
        <v>73732.44870445391</v>
      </c>
      <c r="AE5" t="n">
        <v>100883.9891634569</v>
      </c>
      <c r="AF5" t="n">
        <v>9.788541166977392e-06</v>
      </c>
      <c r="AG5" t="n">
        <v>0.6025</v>
      </c>
      <c r="AH5" t="n">
        <v>91255.7628292899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7.1745</v>
      </c>
      <c r="E6" t="n">
        <v>13.94</v>
      </c>
      <c r="F6" t="n">
        <v>9.949999999999999</v>
      </c>
      <c r="G6" t="n">
        <v>13.57</v>
      </c>
      <c r="H6" t="n">
        <v>0.2</v>
      </c>
      <c r="I6" t="n">
        <v>44</v>
      </c>
      <c r="J6" t="n">
        <v>178.21</v>
      </c>
      <c r="K6" t="n">
        <v>52.44</v>
      </c>
      <c r="L6" t="n">
        <v>2</v>
      </c>
      <c r="M6" t="n">
        <v>42</v>
      </c>
      <c r="N6" t="n">
        <v>33.77</v>
      </c>
      <c r="O6" t="n">
        <v>22213.89</v>
      </c>
      <c r="P6" t="n">
        <v>118.43</v>
      </c>
      <c r="Q6" t="n">
        <v>1326.09</v>
      </c>
      <c r="R6" t="n">
        <v>70.78</v>
      </c>
      <c r="S6" t="n">
        <v>30.42</v>
      </c>
      <c r="T6" t="n">
        <v>20173.35</v>
      </c>
      <c r="U6" t="n">
        <v>0.43</v>
      </c>
      <c r="V6" t="n">
        <v>0.87</v>
      </c>
      <c r="W6" t="n">
        <v>0.15</v>
      </c>
      <c r="X6" t="n">
        <v>1.23</v>
      </c>
      <c r="Y6" t="n">
        <v>1</v>
      </c>
      <c r="Z6" t="n">
        <v>10</v>
      </c>
      <c r="AA6" t="n">
        <v>69.03474984363079</v>
      </c>
      <c r="AB6" t="n">
        <v>94.45639033423507</v>
      </c>
      <c r="AC6" t="n">
        <v>85.44160501113529</v>
      </c>
      <c r="AD6" t="n">
        <v>69034.74984363079</v>
      </c>
      <c r="AE6" t="n">
        <v>94456.39033423507</v>
      </c>
      <c r="AF6" t="n">
        <v>1.015147276705396e-05</v>
      </c>
      <c r="AG6" t="n">
        <v>0.5808333333333333</v>
      </c>
      <c r="AH6" t="n">
        <v>85441.6050111353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7.3781</v>
      </c>
      <c r="E7" t="n">
        <v>13.55</v>
      </c>
      <c r="F7" t="n">
        <v>9.779999999999999</v>
      </c>
      <c r="G7" t="n">
        <v>15.45</v>
      </c>
      <c r="H7" t="n">
        <v>0.22</v>
      </c>
      <c r="I7" t="n">
        <v>38</v>
      </c>
      <c r="J7" t="n">
        <v>178.59</v>
      </c>
      <c r="K7" t="n">
        <v>52.44</v>
      </c>
      <c r="L7" t="n">
        <v>2.25</v>
      </c>
      <c r="M7" t="n">
        <v>36</v>
      </c>
      <c r="N7" t="n">
        <v>33.89</v>
      </c>
      <c r="O7" t="n">
        <v>22259.66</v>
      </c>
      <c r="P7" t="n">
        <v>114.38</v>
      </c>
      <c r="Q7" t="n">
        <v>1325.94</v>
      </c>
      <c r="R7" t="n">
        <v>65.23999999999999</v>
      </c>
      <c r="S7" t="n">
        <v>30.42</v>
      </c>
      <c r="T7" t="n">
        <v>17434.57</v>
      </c>
      <c r="U7" t="n">
        <v>0.47</v>
      </c>
      <c r="V7" t="n">
        <v>0.88</v>
      </c>
      <c r="W7" t="n">
        <v>0.14</v>
      </c>
      <c r="X7" t="n">
        <v>1.06</v>
      </c>
      <c r="Y7" t="n">
        <v>1</v>
      </c>
      <c r="Z7" t="n">
        <v>10</v>
      </c>
      <c r="AA7" t="n">
        <v>65.45670207091703</v>
      </c>
      <c r="AB7" t="n">
        <v>89.56074751928347</v>
      </c>
      <c r="AC7" t="n">
        <v>81.0131954753633</v>
      </c>
      <c r="AD7" t="n">
        <v>65456.70207091703</v>
      </c>
      <c r="AE7" t="n">
        <v>89560.74751928347</v>
      </c>
      <c r="AF7" t="n">
        <v>1.043955414629602e-05</v>
      </c>
      <c r="AG7" t="n">
        <v>0.5645833333333333</v>
      </c>
      <c r="AH7" t="n">
        <v>81013.1954753633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7.5686</v>
      </c>
      <c r="E8" t="n">
        <v>13.21</v>
      </c>
      <c r="F8" t="n">
        <v>9.619999999999999</v>
      </c>
      <c r="G8" t="n">
        <v>17.49</v>
      </c>
      <c r="H8" t="n">
        <v>0.25</v>
      </c>
      <c r="I8" t="n">
        <v>33</v>
      </c>
      <c r="J8" t="n">
        <v>178.96</v>
      </c>
      <c r="K8" t="n">
        <v>52.44</v>
      </c>
      <c r="L8" t="n">
        <v>2.5</v>
      </c>
      <c r="M8" t="n">
        <v>31</v>
      </c>
      <c r="N8" t="n">
        <v>34.02</v>
      </c>
      <c r="O8" t="n">
        <v>22305.48</v>
      </c>
      <c r="P8" t="n">
        <v>110.65</v>
      </c>
      <c r="Q8" t="n">
        <v>1325.91</v>
      </c>
      <c r="R8" t="n">
        <v>59.84</v>
      </c>
      <c r="S8" t="n">
        <v>30.42</v>
      </c>
      <c r="T8" t="n">
        <v>14761.94</v>
      </c>
      <c r="U8" t="n">
        <v>0.51</v>
      </c>
      <c r="V8" t="n">
        <v>0.9</v>
      </c>
      <c r="W8" t="n">
        <v>0.13</v>
      </c>
      <c r="X8" t="n">
        <v>0.9</v>
      </c>
      <c r="Y8" t="n">
        <v>1</v>
      </c>
      <c r="Z8" t="n">
        <v>10</v>
      </c>
      <c r="AA8" t="n">
        <v>62.30254733586971</v>
      </c>
      <c r="AB8" t="n">
        <v>85.24509385930779</v>
      </c>
      <c r="AC8" t="n">
        <v>77.10942174363637</v>
      </c>
      <c r="AD8" t="n">
        <v>62302.54733586971</v>
      </c>
      <c r="AE8" t="n">
        <v>85245.09385930779</v>
      </c>
      <c r="AF8" t="n">
        <v>1.070909983758096e-05</v>
      </c>
      <c r="AG8" t="n">
        <v>0.5504166666666667</v>
      </c>
      <c r="AH8" t="n">
        <v>77109.42174363637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7.7431</v>
      </c>
      <c r="E9" t="n">
        <v>12.91</v>
      </c>
      <c r="F9" t="n">
        <v>9.460000000000001</v>
      </c>
      <c r="G9" t="n">
        <v>19.58</v>
      </c>
      <c r="H9" t="n">
        <v>0.27</v>
      </c>
      <c r="I9" t="n">
        <v>29</v>
      </c>
      <c r="J9" t="n">
        <v>179.33</v>
      </c>
      <c r="K9" t="n">
        <v>52.44</v>
      </c>
      <c r="L9" t="n">
        <v>2.75</v>
      </c>
      <c r="M9" t="n">
        <v>27</v>
      </c>
      <c r="N9" t="n">
        <v>34.14</v>
      </c>
      <c r="O9" t="n">
        <v>22351.34</v>
      </c>
      <c r="P9" t="n">
        <v>106.83</v>
      </c>
      <c r="Q9" t="n">
        <v>1325.79</v>
      </c>
      <c r="R9" t="n">
        <v>54.6</v>
      </c>
      <c r="S9" t="n">
        <v>30.42</v>
      </c>
      <c r="T9" t="n">
        <v>12161.58</v>
      </c>
      <c r="U9" t="n">
        <v>0.5600000000000001</v>
      </c>
      <c r="V9" t="n">
        <v>0.91</v>
      </c>
      <c r="W9" t="n">
        <v>0.13</v>
      </c>
      <c r="X9" t="n">
        <v>0.74</v>
      </c>
      <c r="Y9" t="n">
        <v>1</v>
      </c>
      <c r="Z9" t="n">
        <v>10</v>
      </c>
      <c r="AA9" t="n">
        <v>59.3941511099551</v>
      </c>
      <c r="AB9" t="n">
        <v>81.26569783362756</v>
      </c>
      <c r="AC9" t="n">
        <v>73.50981368952839</v>
      </c>
      <c r="AD9" t="n">
        <v>59394.1511099551</v>
      </c>
      <c r="AE9" t="n">
        <v>81265.69783362755</v>
      </c>
      <c r="AF9" t="n">
        <v>1.095600652067399e-05</v>
      </c>
      <c r="AG9" t="n">
        <v>0.5379166666666667</v>
      </c>
      <c r="AH9" t="n">
        <v>73509.81368952838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7.8358</v>
      </c>
      <c r="E10" t="n">
        <v>12.76</v>
      </c>
      <c r="F10" t="n">
        <v>9.42</v>
      </c>
      <c r="G10" t="n">
        <v>21.73</v>
      </c>
      <c r="H10" t="n">
        <v>0.3</v>
      </c>
      <c r="I10" t="n">
        <v>26</v>
      </c>
      <c r="J10" t="n">
        <v>179.7</v>
      </c>
      <c r="K10" t="n">
        <v>52.44</v>
      </c>
      <c r="L10" t="n">
        <v>3</v>
      </c>
      <c r="M10" t="n">
        <v>24</v>
      </c>
      <c r="N10" t="n">
        <v>34.26</v>
      </c>
      <c r="O10" t="n">
        <v>22397.24</v>
      </c>
      <c r="P10" t="n">
        <v>104.09</v>
      </c>
      <c r="Q10" t="n">
        <v>1325.9</v>
      </c>
      <c r="R10" t="n">
        <v>53.82</v>
      </c>
      <c r="S10" t="n">
        <v>30.42</v>
      </c>
      <c r="T10" t="n">
        <v>11787.14</v>
      </c>
      <c r="U10" t="n">
        <v>0.57</v>
      </c>
      <c r="V10" t="n">
        <v>0.92</v>
      </c>
      <c r="W10" t="n">
        <v>0.11</v>
      </c>
      <c r="X10" t="n">
        <v>0.7</v>
      </c>
      <c r="Y10" t="n">
        <v>1</v>
      </c>
      <c r="Z10" t="n">
        <v>10</v>
      </c>
      <c r="AA10" t="n">
        <v>57.77693812762817</v>
      </c>
      <c r="AB10" t="n">
        <v>79.05295568480754</v>
      </c>
      <c r="AC10" t="n">
        <v>71.50825254578795</v>
      </c>
      <c r="AD10" t="n">
        <v>57776.93812762817</v>
      </c>
      <c r="AE10" t="n">
        <v>79052.95568480754</v>
      </c>
      <c r="AF10" t="n">
        <v>1.108717127438587e-05</v>
      </c>
      <c r="AG10" t="n">
        <v>0.5316666666666666</v>
      </c>
      <c r="AH10" t="n">
        <v>71508.25254578795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7.8809</v>
      </c>
      <c r="E11" t="n">
        <v>12.69</v>
      </c>
      <c r="F11" t="n">
        <v>9.41</v>
      </c>
      <c r="G11" t="n">
        <v>23.54</v>
      </c>
      <c r="H11" t="n">
        <v>0.32</v>
      </c>
      <c r="I11" t="n">
        <v>24</v>
      </c>
      <c r="J11" t="n">
        <v>180.07</v>
      </c>
      <c r="K11" t="n">
        <v>52.44</v>
      </c>
      <c r="L11" t="n">
        <v>3.25</v>
      </c>
      <c r="M11" t="n">
        <v>22</v>
      </c>
      <c r="N11" t="n">
        <v>34.38</v>
      </c>
      <c r="O11" t="n">
        <v>22443.18</v>
      </c>
      <c r="P11" t="n">
        <v>102.42</v>
      </c>
      <c r="Q11" t="n">
        <v>1325.81</v>
      </c>
      <c r="R11" t="n">
        <v>53.43</v>
      </c>
      <c r="S11" t="n">
        <v>30.42</v>
      </c>
      <c r="T11" t="n">
        <v>11600.54</v>
      </c>
      <c r="U11" t="n">
        <v>0.57</v>
      </c>
      <c r="V11" t="n">
        <v>0.92</v>
      </c>
      <c r="W11" t="n">
        <v>0.12</v>
      </c>
      <c r="X11" t="n">
        <v>0.6899999999999999</v>
      </c>
      <c r="Y11" t="n">
        <v>1</v>
      </c>
      <c r="Z11" t="n">
        <v>10</v>
      </c>
      <c r="AA11" t="n">
        <v>56.92059510525407</v>
      </c>
      <c r="AB11" t="n">
        <v>77.88126938240806</v>
      </c>
      <c r="AC11" t="n">
        <v>70.44839033961703</v>
      </c>
      <c r="AD11" t="n">
        <v>56920.59510525406</v>
      </c>
      <c r="AE11" t="n">
        <v>77881.26938240806</v>
      </c>
      <c r="AF11" t="n">
        <v>1.115098497872682e-05</v>
      </c>
      <c r="AG11" t="n">
        <v>0.5287499999999999</v>
      </c>
      <c r="AH11" t="n">
        <v>70448.39033961704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7.971</v>
      </c>
      <c r="E12" t="n">
        <v>12.55</v>
      </c>
      <c r="F12" t="n">
        <v>9.34</v>
      </c>
      <c r="G12" t="n">
        <v>25.48</v>
      </c>
      <c r="H12" t="n">
        <v>0.34</v>
      </c>
      <c r="I12" t="n">
        <v>22</v>
      </c>
      <c r="J12" t="n">
        <v>180.45</v>
      </c>
      <c r="K12" t="n">
        <v>52.44</v>
      </c>
      <c r="L12" t="n">
        <v>3.5</v>
      </c>
      <c r="M12" t="n">
        <v>20</v>
      </c>
      <c r="N12" t="n">
        <v>34.51</v>
      </c>
      <c r="O12" t="n">
        <v>22489.16</v>
      </c>
      <c r="P12" t="n">
        <v>99.31</v>
      </c>
      <c r="Q12" t="n">
        <v>1325.79</v>
      </c>
      <c r="R12" t="n">
        <v>50.98</v>
      </c>
      <c r="S12" t="n">
        <v>30.42</v>
      </c>
      <c r="T12" t="n">
        <v>10384.43</v>
      </c>
      <c r="U12" t="n">
        <v>0.6</v>
      </c>
      <c r="V12" t="n">
        <v>0.93</v>
      </c>
      <c r="W12" t="n">
        <v>0.12</v>
      </c>
      <c r="X12" t="n">
        <v>0.62</v>
      </c>
      <c r="Y12" t="n">
        <v>1</v>
      </c>
      <c r="Z12" t="n">
        <v>10</v>
      </c>
      <c r="AA12" t="n">
        <v>55.20492893942377</v>
      </c>
      <c r="AB12" t="n">
        <v>75.53381924447092</v>
      </c>
      <c r="AC12" t="n">
        <v>68.3249775481769</v>
      </c>
      <c r="AD12" t="n">
        <v>55204.92893942377</v>
      </c>
      <c r="AE12" t="n">
        <v>75533.81924447091</v>
      </c>
      <c r="AF12" t="n">
        <v>1.127847089360751e-05</v>
      </c>
      <c r="AG12" t="n">
        <v>0.5229166666666667</v>
      </c>
      <c r="AH12" t="n">
        <v>68324.9775481769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8.060499999999999</v>
      </c>
      <c r="E13" t="n">
        <v>12.41</v>
      </c>
      <c r="F13" t="n">
        <v>9.27</v>
      </c>
      <c r="G13" t="n">
        <v>27.82</v>
      </c>
      <c r="H13" t="n">
        <v>0.37</v>
      </c>
      <c r="I13" t="n">
        <v>20</v>
      </c>
      <c r="J13" t="n">
        <v>180.82</v>
      </c>
      <c r="K13" t="n">
        <v>52.44</v>
      </c>
      <c r="L13" t="n">
        <v>3.75</v>
      </c>
      <c r="M13" t="n">
        <v>18</v>
      </c>
      <c r="N13" t="n">
        <v>34.63</v>
      </c>
      <c r="O13" t="n">
        <v>22535.19</v>
      </c>
      <c r="P13" t="n">
        <v>95.56</v>
      </c>
      <c r="Q13" t="n">
        <v>1326.04</v>
      </c>
      <c r="R13" t="n">
        <v>48.73</v>
      </c>
      <c r="S13" t="n">
        <v>30.42</v>
      </c>
      <c r="T13" t="n">
        <v>9271.530000000001</v>
      </c>
      <c r="U13" t="n">
        <v>0.62</v>
      </c>
      <c r="V13" t="n">
        <v>0.93</v>
      </c>
      <c r="W13" t="n">
        <v>0.11</v>
      </c>
      <c r="X13" t="n">
        <v>0.55</v>
      </c>
      <c r="Y13" t="n">
        <v>1</v>
      </c>
      <c r="Z13" t="n">
        <v>10</v>
      </c>
      <c r="AA13" t="n">
        <v>53.33785310335038</v>
      </c>
      <c r="AB13" t="n">
        <v>72.97920371598406</v>
      </c>
      <c r="AC13" t="n">
        <v>66.01417094030262</v>
      </c>
      <c r="AD13" t="n">
        <v>53337.85310335038</v>
      </c>
      <c r="AE13" t="n">
        <v>72979.20371598405</v>
      </c>
      <c r="AF13" t="n">
        <v>1.140510784568101e-05</v>
      </c>
      <c r="AG13" t="n">
        <v>0.5170833333333333</v>
      </c>
      <c r="AH13" t="n">
        <v>66014.17094030262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8.1546</v>
      </c>
      <c r="E14" t="n">
        <v>12.26</v>
      </c>
      <c r="F14" t="n">
        <v>9.199999999999999</v>
      </c>
      <c r="G14" t="n">
        <v>30.68</v>
      </c>
      <c r="H14" t="n">
        <v>0.39</v>
      </c>
      <c r="I14" t="n">
        <v>18</v>
      </c>
      <c r="J14" t="n">
        <v>181.19</v>
      </c>
      <c r="K14" t="n">
        <v>52.44</v>
      </c>
      <c r="L14" t="n">
        <v>4</v>
      </c>
      <c r="M14" t="n">
        <v>16</v>
      </c>
      <c r="N14" t="n">
        <v>34.75</v>
      </c>
      <c r="O14" t="n">
        <v>22581.25</v>
      </c>
      <c r="P14" t="n">
        <v>92.67</v>
      </c>
      <c r="Q14" t="n">
        <v>1326</v>
      </c>
      <c r="R14" t="n">
        <v>46.22</v>
      </c>
      <c r="S14" t="n">
        <v>30.42</v>
      </c>
      <c r="T14" t="n">
        <v>8024.01</v>
      </c>
      <c r="U14" t="n">
        <v>0.66</v>
      </c>
      <c r="V14" t="n">
        <v>0.9399999999999999</v>
      </c>
      <c r="W14" t="n">
        <v>0.11</v>
      </c>
      <c r="X14" t="n">
        <v>0.48</v>
      </c>
      <c r="Y14" t="n">
        <v>1</v>
      </c>
      <c r="Z14" t="n">
        <v>10</v>
      </c>
      <c r="AA14" t="n">
        <v>51.73593769965586</v>
      </c>
      <c r="AB14" t="n">
        <v>70.78739238913046</v>
      </c>
      <c r="AC14" t="n">
        <v>64.03154301025668</v>
      </c>
      <c r="AD14" t="n">
        <v>51735.93769965586</v>
      </c>
      <c r="AE14" t="n">
        <v>70787.39238913046</v>
      </c>
      <c r="AF14" t="n">
        <v>1.153825351260969e-05</v>
      </c>
      <c r="AG14" t="n">
        <v>0.5108333333333334</v>
      </c>
      <c r="AH14" t="n">
        <v>64031.54301025669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8.189299999999999</v>
      </c>
      <c r="E15" t="n">
        <v>12.21</v>
      </c>
      <c r="F15" t="n">
        <v>9.19</v>
      </c>
      <c r="G15" t="n">
        <v>32.42</v>
      </c>
      <c r="H15" t="n">
        <v>0.42</v>
      </c>
      <c r="I15" t="n">
        <v>17</v>
      </c>
      <c r="J15" t="n">
        <v>181.57</v>
      </c>
      <c r="K15" t="n">
        <v>52.44</v>
      </c>
      <c r="L15" t="n">
        <v>4.25</v>
      </c>
      <c r="M15" t="n">
        <v>9</v>
      </c>
      <c r="N15" t="n">
        <v>34.88</v>
      </c>
      <c r="O15" t="n">
        <v>22627.36</v>
      </c>
      <c r="P15" t="n">
        <v>89.92</v>
      </c>
      <c r="Q15" t="n">
        <v>1325.84</v>
      </c>
      <c r="R15" t="n">
        <v>45.5</v>
      </c>
      <c r="S15" t="n">
        <v>30.42</v>
      </c>
      <c r="T15" t="n">
        <v>7667.5</v>
      </c>
      <c r="U15" t="n">
        <v>0.67</v>
      </c>
      <c r="V15" t="n">
        <v>0.9399999999999999</v>
      </c>
      <c r="W15" t="n">
        <v>0.12</v>
      </c>
      <c r="X15" t="n">
        <v>0.47</v>
      </c>
      <c r="Y15" t="n">
        <v>1</v>
      </c>
      <c r="Z15" t="n">
        <v>10</v>
      </c>
      <c r="AA15" t="n">
        <v>50.69009714966197</v>
      </c>
      <c r="AB15" t="n">
        <v>69.35642720940082</v>
      </c>
      <c r="AC15" t="n">
        <v>62.73714713890776</v>
      </c>
      <c r="AD15" t="n">
        <v>50690.09714966197</v>
      </c>
      <c r="AE15" t="n">
        <v>69356.42720940082</v>
      </c>
      <c r="AF15" t="n">
        <v>1.15873518616259e-05</v>
      </c>
      <c r="AG15" t="n">
        <v>0.50875</v>
      </c>
      <c r="AH15" t="n">
        <v>62737.14713890776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8.227399999999999</v>
      </c>
      <c r="E16" t="n">
        <v>12.15</v>
      </c>
      <c r="F16" t="n">
        <v>9.16</v>
      </c>
      <c r="G16" t="n">
        <v>34.37</v>
      </c>
      <c r="H16" t="n">
        <v>0.44</v>
      </c>
      <c r="I16" t="n">
        <v>16</v>
      </c>
      <c r="J16" t="n">
        <v>181.94</v>
      </c>
      <c r="K16" t="n">
        <v>52.44</v>
      </c>
      <c r="L16" t="n">
        <v>4.5</v>
      </c>
      <c r="M16" t="n">
        <v>0</v>
      </c>
      <c r="N16" t="n">
        <v>35</v>
      </c>
      <c r="O16" t="n">
        <v>22673.63</v>
      </c>
      <c r="P16" t="n">
        <v>89.31</v>
      </c>
      <c r="Q16" t="n">
        <v>1325.86</v>
      </c>
      <c r="R16" t="n">
        <v>44.42</v>
      </c>
      <c r="S16" t="n">
        <v>30.42</v>
      </c>
      <c r="T16" t="n">
        <v>7136.1</v>
      </c>
      <c r="U16" t="n">
        <v>0.68</v>
      </c>
      <c r="V16" t="n">
        <v>0.9399999999999999</v>
      </c>
      <c r="W16" t="n">
        <v>0.13</v>
      </c>
      <c r="X16" t="n">
        <v>0.44</v>
      </c>
      <c r="Y16" t="n">
        <v>1</v>
      </c>
      <c r="Z16" t="n">
        <v>10</v>
      </c>
      <c r="AA16" t="n">
        <v>50.22061032985993</v>
      </c>
      <c r="AB16" t="n">
        <v>68.71405463025128</v>
      </c>
      <c r="AC16" t="n">
        <v>62.15608169713649</v>
      </c>
      <c r="AD16" t="n">
        <v>50220.61032985993</v>
      </c>
      <c r="AE16" t="n">
        <v>68714.05463025128</v>
      </c>
      <c r="AF16" t="n">
        <v>1.164126099988288e-05</v>
      </c>
      <c r="AG16" t="n">
        <v>0.50625</v>
      </c>
      <c r="AH16" t="n">
        <v>62156.08169713648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4.7664</v>
      </c>
      <c r="E2" t="n">
        <v>20.98</v>
      </c>
      <c r="F2" t="n">
        <v>12.71</v>
      </c>
      <c r="G2" t="n">
        <v>5.69</v>
      </c>
      <c r="H2" t="n">
        <v>0.08</v>
      </c>
      <c r="I2" t="n">
        <v>134</v>
      </c>
      <c r="J2" t="n">
        <v>213.37</v>
      </c>
      <c r="K2" t="n">
        <v>56.13</v>
      </c>
      <c r="L2" t="n">
        <v>1</v>
      </c>
      <c r="M2" t="n">
        <v>132</v>
      </c>
      <c r="N2" t="n">
        <v>46.25</v>
      </c>
      <c r="O2" t="n">
        <v>26550.29</v>
      </c>
      <c r="P2" t="n">
        <v>183.33</v>
      </c>
      <c r="Q2" t="n">
        <v>1326.42</v>
      </c>
      <c r="R2" t="n">
        <v>161.12</v>
      </c>
      <c r="S2" t="n">
        <v>30.42</v>
      </c>
      <c r="T2" t="n">
        <v>64896.39</v>
      </c>
      <c r="U2" t="n">
        <v>0.19</v>
      </c>
      <c r="V2" t="n">
        <v>0.68</v>
      </c>
      <c r="W2" t="n">
        <v>0.3</v>
      </c>
      <c r="X2" t="n">
        <v>3.98</v>
      </c>
      <c r="Y2" t="n">
        <v>1</v>
      </c>
      <c r="Z2" t="n">
        <v>10</v>
      </c>
      <c r="AA2" t="n">
        <v>149.3987827447526</v>
      </c>
      <c r="AB2" t="n">
        <v>204.4140055604038</v>
      </c>
      <c r="AC2" t="n">
        <v>184.9050197666357</v>
      </c>
      <c r="AD2" t="n">
        <v>149398.7827447526</v>
      </c>
      <c r="AE2" t="n">
        <v>204414.0055604038</v>
      </c>
      <c r="AF2" t="n">
        <v>6.219769736064286e-06</v>
      </c>
      <c r="AG2" t="n">
        <v>0.8741666666666666</v>
      </c>
      <c r="AH2" t="n">
        <v>184905.0197666357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5.4988</v>
      </c>
      <c r="E3" t="n">
        <v>18.19</v>
      </c>
      <c r="F3" t="n">
        <v>11.52</v>
      </c>
      <c r="G3" t="n">
        <v>7.2</v>
      </c>
      <c r="H3" t="n">
        <v>0.1</v>
      </c>
      <c r="I3" t="n">
        <v>96</v>
      </c>
      <c r="J3" t="n">
        <v>213.78</v>
      </c>
      <c r="K3" t="n">
        <v>56.13</v>
      </c>
      <c r="L3" t="n">
        <v>1.25</v>
      </c>
      <c r="M3" t="n">
        <v>94</v>
      </c>
      <c r="N3" t="n">
        <v>46.4</v>
      </c>
      <c r="O3" t="n">
        <v>26600.32</v>
      </c>
      <c r="P3" t="n">
        <v>164.48</v>
      </c>
      <c r="Q3" t="n">
        <v>1326.28</v>
      </c>
      <c r="R3" t="n">
        <v>122.01</v>
      </c>
      <c r="S3" t="n">
        <v>30.42</v>
      </c>
      <c r="T3" t="n">
        <v>45527.72</v>
      </c>
      <c r="U3" t="n">
        <v>0.25</v>
      </c>
      <c r="V3" t="n">
        <v>0.75</v>
      </c>
      <c r="W3" t="n">
        <v>0.24</v>
      </c>
      <c r="X3" t="n">
        <v>2.8</v>
      </c>
      <c r="Y3" t="n">
        <v>1</v>
      </c>
      <c r="Z3" t="n">
        <v>10</v>
      </c>
      <c r="AA3" t="n">
        <v>117.556351967936</v>
      </c>
      <c r="AB3" t="n">
        <v>160.8457869826844</v>
      </c>
      <c r="AC3" t="n">
        <v>145.4948908215811</v>
      </c>
      <c r="AD3" t="n">
        <v>117556.351967936</v>
      </c>
      <c r="AE3" t="n">
        <v>160845.7869826844</v>
      </c>
      <c r="AF3" t="n">
        <v>7.175492997790848e-06</v>
      </c>
      <c r="AG3" t="n">
        <v>0.7579166666666667</v>
      </c>
      <c r="AH3" t="n">
        <v>145494.8908215811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5.9987</v>
      </c>
      <c r="E4" t="n">
        <v>16.67</v>
      </c>
      <c r="F4" t="n">
        <v>10.89</v>
      </c>
      <c r="G4" t="n">
        <v>8.710000000000001</v>
      </c>
      <c r="H4" t="n">
        <v>0.12</v>
      </c>
      <c r="I4" t="n">
        <v>75</v>
      </c>
      <c r="J4" t="n">
        <v>214.19</v>
      </c>
      <c r="K4" t="n">
        <v>56.13</v>
      </c>
      <c r="L4" t="n">
        <v>1.5</v>
      </c>
      <c r="M4" t="n">
        <v>73</v>
      </c>
      <c r="N4" t="n">
        <v>46.56</v>
      </c>
      <c r="O4" t="n">
        <v>26650.41</v>
      </c>
      <c r="P4" t="n">
        <v>153.88</v>
      </c>
      <c r="Q4" t="n">
        <v>1325.97</v>
      </c>
      <c r="R4" t="n">
        <v>101.46</v>
      </c>
      <c r="S4" t="n">
        <v>30.42</v>
      </c>
      <c r="T4" t="n">
        <v>35358.49</v>
      </c>
      <c r="U4" t="n">
        <v>0.3</v>
      </c>
      <c r="V4" t="n">
        <v>0.79</v>
      </c>
      <c r="W4" t="n">
        <v>0.2</v>
      </c>
      <c r="X4" t="n">
        <v>2.17</v>
      </c>
      <c r="Y4" t="n">
        <v>1</v>
      </c>
      <c r="Z4" t="n">
        <v>10</v>
      </c>
      <c r="AA4" t="n">
        <v>101.7309721982243</v>
      </c>
      <c r="AB4" t="n">
        <v>139.1928042152943</v>
      </c>
      <c r="AC4" t="n">
        <v>125.9084383393517</v>
      </c>
      <c r="AD4" t="n">
        <v>101730.9721982243</v>
      </c>
      <c r="AE4" t="n">
        <v>139192.8042152943</v>
      </c>
      <c r="AF4" t="n">
        <v>7.827822405951838e-06</v>
      </c>
      <c r="AG4" t="n">
        <v>0.6945833333333334</v>
      </c>
      <c r="AH4" t="n">
        <v>125908.4383393517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6.3584</v>
      </c>
      <c r="E5" t="n">
        <v>15.73</v>
      </c>
      <c r="F5" t="n">
        <v>10.5</v>
      </c>
      <c r="G5" t="n">
        <v>10.16</v>
      </c>
      <c r="H5" t="n">
        <v>0.14</v>
      </c>
      <c r="I5" t="n">
        <v>62</v>
      </c>
      <c r="J5" t="n">
        <v>214.59</v>
      </c>
      <c r="K5" t="n">
        <v>56.13</v>
      </c>
      <c r="L5" t="n">
        <v>1.75</v>
      </c>
      <c r="M5" t="n">
        <v>60</v>
      </c>
      <c r="N5" t="n">
        <v>46.72</v>
      </c>
      <c r="O5" t="n">
        <v>26700.55</v>
      </c>
      <c r="P5" t="n">
        <v>146.85</v>
      </c>
      <c r="Q5" t="n">
        <v>1326.05</v>
      </c>
      <c r="R5" t="n">
        <v>88.54000000000001</v>
      </c>
      <c r="S5" t="n">
        <v>30.42</v>
      </c>
      <c r="T5" t="n">
        <v>28967.21</v>
      </c>
      <c r="U5" t="n">
        <v>0.34</v>
      </c>
      <c r="V5" t="n">
        <v>0.82</v>
      </c>
      <c r="W5" t="n">
        <v>0.18</v>
      </c>
      <c r="X5" t="n">
        <v>1.77</v>
      </c>
      <c r="Y5" t="n">
        <v>1</v>
      </c>
      <c r="Z5" t="n">
        <v>10</v>
      </c>
      <c r="AA5" t="n">
        <v>92.2875813478759</v>
      </c>
      <c r="AB5" t="n">
        <v>126.2719402408529</v>
      </c>
      <c r="AC5" t="n">
        <v>114.2207234880804</v>
      </c>
      <c r="AD5" t="n">
        <v>92287.58134787589</v>
      </c>
      <c r="AE5" t="n">
        <v>126271.9402408529</v>
      </c>
      <c r="AF5" t="n">
        <v>8.297202058113285e-06</v>
      </c>
      <c r="AG5" t="n">
        <v>0.6554166666666666</v>
      </c>
      <c r="AH5" t="n">
        <v>114220.7234880804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6.6737</v>
      </c>
      <c r="E6" t="n">
        <v>14.98</v>
      </c>
      <c r="F6" t="n">
        <v>10.18</v>
      </c>
      <c r="G6" t="n">
        <v>11.74</v>
      </c>
      <c r="H6" t="n">
        <v>0.17</v>
      </c>
      <c r="I6" t="n">
        <v>52</v>
      </c>
      <c r="J6" t="n">
        <v>215</v>
      </c>
      <c r="K6" t="n">
        <v>56.13</v>
      </c>
      <c r="L6" t="n">
        <v>2</v>
      </c>
      <c r="M6" t="n">
        <v>50</v>
      </c>
      <c r="N6" t="n">
        <v>46.87</v>
      </c>
      <c r="O6" t="n">
        <v>26750.75</v>
      </c>
      <c r="P6" t="n">
        <v>140.73</v>
      </c>
      <c r="Q6" t="n">
        <v>1325.9</v>
      </c>
      <c r="R6" t="n">
        <v>78.03</v>
      </c>
      <c r="S6" t="n">
        <v>30.42</v>
      </c>
      <c r="T6" t="n">
        <v>23759.85</v>
      </c>
      <c r="U6" t="n">
        <v>0.39</v>
      </c>
      <c r="V6" t="n">
        <v>0.85</v>
      </c>
      <c r="W6" t="n">
        <v>0.16</v>
      </c>
      <c r="X6" t="n">
        <v>1.45</v>
      </c>
      <c r="Y6" t="n">
        <v>1</v>
      </c>
      <c r="Z6" t="n">
        <v>10</v>
      </c>
      <c r="AA6" t="n">
        <v>84.91606510332225</v>
      </c>
      <c r="AB6" t="n">
        <v>116.185906506715</v>
      </c>
      <c r="AC6" t="n">
        <v>105.0972866576881</v>
      </c>
      <c r="AD6" t="n">
        <v>84916.06510332225</v>
      </c>
      <c r="AE6" t="n">
        <v>116185.906506715</v>
      </c>
      <c r="AF6" t="n">
        <v>8.70864327114221e-06</v>
      </c>
      <c r="AG6" t="n">
        <v>0.6241666666666666</v>
      </c>
      <c r="AH6" t="n">
        <v>105097.2866576881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6.8958</v>
      </c>
      <c r="E7" t="n">
        <v>14.5</v>
      </c>
      <c r="F7" t="n">
        <v>9.99</v>
      </c>
      <c r="G7" t="n">
        <v>13.32</v>
      </c>
      <c r="H7" t="n">
        <v>0.19</v>
      </c>
      <c r="I7" t="n">
        <v>45</v>
      </c>
      <c r="J7" t="n">
        <v>215.41</v>
      </c>
      <c r="K7" t="n">
        <v>56.13</v>
      </c>
      <c r="L7" t="n">
        <v>2.25</v>
      </c>
      <c r="M7" t="n">
        <v>43</v>
      </c>
      <c r="N7" t="n">
        <v>47.03</v>
      </c>
      <c r="O7" t="n">
        <v>26801</v>
      </c>
      <c r="P7" t="n">
        <v>136.69</v>
      </c>
      <c r="Q7" t="n">
        <v>1326.31</v>
      </c>
      <c r="R7" t="n">
        <v>71.81999999999999</v>
      </c>
      <c r="S7" t="n">
        <v>30.42</v>
      </c>
      <c r="T7" t="n">
        <v>20688.57</v>
      </c>
      <c r="U7" t="n">
        <v>0.42</v>
      </c>
      <c r="V7" t="n">
        <v>0.87</v>
      </c>
      <c r="W7" t="n">
        <v>0.15</v>
      </c>
      <c r="X7" t="n">
        <v>1.27</v>
      </c>
      <c r="Y7" t="n">
        <v>1</v>
      </c>
      <c r="Z7" t="n">
        <v>10</v>
      </c>
      <c r="AA7" t="n">
        <v>80.31620811885423</v>
      </c>
      <c r="AB7" t="n">
        <v>109.892179249201</v>
      </c>
      <c r="AC7" t="n">
        <v>99.40422389632765</v>
      </c>
      <c r="AD7" t="n">
        <v>80316.20811885424</v>
      </c>
      <c r="AE7" t="n">
        <v>109892.179249201</v>
      </c>
      <c r="AF7" t="n">
        <v>8.99846595878485e-06</v>
      </c>
      <c r="AG7" t="n">
        <v>0.6041666666666666</v>
      </c>
      <c r="AH7" t="n">
        <v>99404.22389632765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7.068</v>
      </c>
      <c r="E8" t="n">
        <v>14.15</v>
      </c>
      <c r="F8" t="n">
        <v>9.85</v>
      </c>
      <c r="G8" t="n">
        <v>14.77</v>
      </c>
      <c r="H8" t="n">
        <v>0.21</v>
      </c>
      <c r="I8" t="n">
        <v>40</v>
      </c>
      <c r="J8" t="n">
        <v>215.82</v>
      </c>
      <c r="K8" t="n">
        <v>56.13</v>
      </c>
      <c r="L8" t="n">
        <v>2.5</v>
      </c>
      <c r="M8" t="n">
        <v>38</v>
      </c>
      <c r="N8" t="n">
        <v>47.19</v>
      </c>
      <c r="O8" t="n">
        <v>26851.31</v>
      </c>
      <c r="P8" t="n">
        <v>133.16</v>
      </c>
      <c r="Q8" t="n">
        <v>1325.87</v>
      </c>
      <c r="R8" t="n">
        <v>67.25</v>
      </c>
      <c r="S8" t="n">
        <v>30.42</v>
      </c>
      <c r="T8" t="n">
        <v>18427.95</v>
      </c>
      <c r="U8" t="n">
        <v>0.45</v>
      </c>
      <c r="V8" t="n">
        <v>0.88</v>
      </c>
      <c r="W8" t="n">
        <v>0.15</v>
      </c>
      <c r="X8" t="n">
        <v>1.13</v>
      </c>
      <c r="Y8" t="n">
        <v>1</v>
      </c>
      <c r="Z8" t="n">
        <v>10</v>
      </c>
      <c r="AA8" t="n">
        <v>76.8314066274102</v>
      </c>
      <c r="AB8" t="n">
        <v>105.1241201100182</v>
      </c>
      <c r="AC8" t="n">
        <v>95.09122162937388</v>
      </c>
      <c r="AD8" t="n">
        <v>76831.40662741021</v>
      </c>
      <c r="AE8" t="n">
        <v>105124.1201100182</v>
      </c>
      <c r="AF8" t="n">
        <v>9.223173148393414e-06</v>
      </c>
      <c r="AG8" t="n">
        <v>0.5895833333333333</v>
      </c>
      <c r="AH8" t="n">
        <v>95091.22162937387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7.2582</v>
      </c>
      <c r="E9" t="n">
        <v>13.78</v>
      </c>
      <c r="F9" t="n">
        <v>9.69</v>
      </c>
      <c r="G9" t="n">
        <v>16.61</v>
      </c>
      <c r="H9" t="n">
        <v>0.23</v>
      </c>
      <c r="I9" t="n">
        <v>35</v>
      </c>
      <c r="J9" t="n">
        <v>216.22</v>
      </c>
      <c r="K9" t="n">
        <v>56.13</v>
      </c>
      <c r="L9" t="n">
        <v>2.75</v>
      </c>
      <c r="M9" t="n">
        <v>33</v>
      </c>
      <c r="N9" t="n">
        <v>47.35</v>
      </c>
      <c r="O9" t="n">
        <v>26901.66</v>
      </c>
      <c r="P9" t="n">
        <v>129.45</v>
      </c>
      <c r="Q9" t="n">
        <v>1325.93</v>
      </c>
      <c r="R9" t="n">
        <v>61.98</v>
      </c>
      <c r="S9" t="n">
        <v>30.42</v>
      </c>
      <c r="T9" t="n">
        <v>15818.99</v>
      </c>
      <c r="U9" t="n">
        <v>0.49</v>
      </c>
      <c r="V9" t="n">
        <v>0.89</v>
      </c>
      <c r="W9" t="n">
        <v>0.14</v>
      </c>
      <c r="X9" t="n">
        <v>0.97</v>
      </c>
      <c r="Y9" t="n">
        <v>1</v>
      </c>
      <c r="Z9" t="n">
        <v>10</v>
      </c>
      <c r="AA9" t="n">
        <v>73.22342669776172</v>
      </c>
      <c r="AB9" t="n">
        <v>100.187522797435</v>
      </c>
      <c r="AC9" t="n">
        <v>90.62576623574419</v>
      </c>
      <c r="AD9" t="n">
        <v>73223.42669776172</v>
      </c>
      <c r="AE9" t="n">
        <v>100187.522797435</v>
      </c>
      <c r="AF9" t="n">
        <v>9.471368894407059e-06</v>
      </c>
      <c r="AG9" t="n">
        <v>0.5741666666666666</v>
      </c>
      <c r="AH9" t="n">
        <v>90625.76623574419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7.3807</v>
      </c>
      <c r="E10" t="n">
        <v>13.55</v>
      </c>
      <c r="F10" t="n">
        <v>9.59</v>
      </c>
      <c r="G10" t="n">
        <v>17.97</v>
      </c>
      <c r="H10" t="n">
        <v>0.25</v>
      </c>
      <c r="I10" t="n">
        <v>32</v>
      </c>
      <c r="J10" t="n">
        <v>216.63</v>
      </c>
      <c r="K10" t="n">
        <v>56.13</v>
      </c>
      <c r="L10" t="n">
        <v>3</v>
      </c>
      <c r="M10" t="n">
        <v>30</v>
      </c>
      <c r="N10" t="n">
        <v>47.51</v>
      </c>
      <c r="O10" t="n">
        <v>26952.08</v>
      </c>
      <c r="P10" t="n">
        <v>126.65</v>
      </c>
      <c r="Q10" t="n">
        <v>1326.08</v>
      </c>
      <c r="R10" t="n">
        <v>58.74</v>
      </c>
      <c r="S10" t="n">
        <v>30.42</v>
      </c>
      <c r="T10" t="n">
        <v>14213.8</v>
      </c>
      <c r="U10" t="n">
        <v>0.52</v>
      </c>
      <c r="V10" t="n">
        <v>0.9</v>
      </c>
      <c r="W10" t="n">
        <v>0.13</v>
      </c>
      <c r="X10" t="n">
        <v>0.86</v>
      </c>
      <c r="Y10" t="n">
        <v>1</v>
      </c>
      <c r="Z10" t="n">
        <v>10</v>
      </c>
      <c r="AA10" t="n">
        <v>70.87011345479758</v>
      </c>
      <c r="AB10" t="n">
        <v>96.96761579756013</v>
      </c>
      <c r="AC10" t="n">
        <v>87.71316264076849</v>
      </c>
      <c r="AD10" t="n">
        <v>70870.11345479758</v>
      </c>
      <c r="AE10" t="n">
        <v>96967.61579756012</v>
      </c>
      <c r="AF10" t="n">
        <v>9.631221569941607e-06</v>
      </c>
      <c r="AG10" t="n">
        <v>0.5645833333333333</v>
      </c>
      <c r="AH10" t="n">
        <v>87713.16264076848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7.5861</v>
      </c>
      <c r="E11" t="n">
        <v>13.18</v>
      </c>
      <c r="F11" t="n">
        <v>9.390000000000001</v>
      </c>
      <c r="G11" t="n">
        <v>20.11</v>
      </c>
      <c r="H11" t="n">
        <v>0.27</v>
      </c>
      <c r="I11" t="n">
        <v>28</v>
      </c>
      <c r="J11" t="n">
        <v>217.04</v>
      </c>
      <c r="K11" t="n">
        <v>56.13</v>
      </c>
      <c r="L11" t="n">
        <v>3.25</v>
      </c>
      <c r="M11" t="n">
        <v>26</v>
      </c>
      <c r="N11" t="n">
        <v>47.66</v>
      </c>
      <c r="O11" t="n">
        <v>27002.55</v>
      </c>
      <c r="P11" t="n">
        <v>122.16</v>
      </c>
      <c r="Q11" t="n">
        <v>1325.79</v>
      </c>
      <c r="R11" t="n">
        <v>51.97</v>
      </c>
      <c r="S11" t="n">
        <v>30.42</v>
      </c>
      <c r="T11" t="n">
        <v>10849.83</v>
      </c>
      <c r="U11" t="n">
        <v>0.59</v>
      </c>
      <c r="V11" t="n">
        <v>0.92</v>
      </c>
      <c r="W11" t="n">
        <v>0.13</v>
      </c>
      <c r="X11" t="n">
        <v>0.67</v>
      </c>
      <c r="Y11" t="n">
        <v>1</v>
      </c>
      <c r="Z11" t="n">
        <v>10</v>
      </c>
      <c r="AA11" t="n">
        <v>67.08491985067302</v>
      </c>
      <c r="AB11" t="n">
        <v>91.78854691744328</v>
      </c>
      <c r="AC11" t="n">
        <v>83.02837682569954</v>
      </c>
      <c r="AD11" t="n">
        <v>67084.91985067302</v>
      </c>
      <c r="AE11" t="n">
        <v>91788.54691744328</v>
      </c>
      <c r="AF11" t="n">
        <v>9.899252096919537e-06</v>
      </c>
      <c r="AG11" t="n">
        <v>0.5491666666666667</v>
      </c>
      <c r="AH11" t="n">
        <v>83028.37682569954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7.6142</v>
      </c>
      <c r="E12" t="n">
        <v>13.13</v>
      </c>
      <c r="F12" t="n">
        <v>9.42</v>
      </c>
      <c r="G12" t="n">
        <v>21.74</v>
      </c>
      <c r="H12" t="n">
        <v>0.29</v>
      </c>
      <c r="I12" t="n">
        <v>26</v>
      </c>
      <c r="J12" t="n">
        <v>217.45</v>
      </c>
      <c r="K12" t="n">
        <v>56.13</v>
      </c>
      <c r="L12" t="n">
        <v>3.5</v>
      </c>
      <c r="M12" t="n">
        <v>24</v>
      </c>
      <c r="N12" t="n">
        <v>47.82</v>
      </c>
      <c r="O12" t="n">
        <v>27053.07</v>
      </c>
      <c r="P12" t="n">
        <v>121.33</v>
      </c>
      <c r="Q12" t="n">
        <v>1325.84</v>
      </c>
      <c r="R12" t="n">
        <v>54.08</v>
      </c>
      <c r="S12" t="n">
        <v>30.42</v>
      </c>
      <c r="T12" t="n">
        <v>11912.69</v>
      </c>
      <c r="U12" t="n">
        <v>0.5600000000000001</v>
      </c>
      <c r="V12" t="n">
        <v>0.92</v>
      </c>
      <c r="W12" t="n">
        <v>0.11</v>
      </c>
      <c r="X12" t="n">
        <v>0.7</v>
      </c>
      <c r="Y12" t="n">
        <v>1</v>
      </c>
      <c r="Z12" t="n">
        <v>10</v>
      </c>
      <c r="AA12" t="n">
        <v>66.64623389213314</v>
      </c>
      <c r="AB12" t="n">
        <v>91.18831743551075</v>
      </c>
      <c r="AC12" t="n">
        <v>82.48543240309506</v>
      </c>
      <c r="AD12" t="n">
        <v>66646.23389213314</v>
      </c>
      <c r="AE12" t="n">
        <v>91188.31743551075</v>
      </c>
      <c r="AF12" t="n">
        <v>9.935920343307463e-06</v>
      </c>
      <c r="AG12" t="n">
        <v>0.5470833333333334</v>
      </c>
      <c r="AH12" t="n">
        <v>82485.43240309507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7.6717</v>
      </c>
      <c r="E13" t="n">
        <v>13.04</v>
      </c>
      <c r="F13" t="n">
        <v>9.41</v>
      </c>
      <c r="G13" t="n">
        <v>23.52</v>
      </c>
      <c r="H13" t="n">
        <v>0.31</v>
      </c>
      <c r="I13" t="n">
        <v>24</v>
      </c>
      <c r="J13" t="n">
        <v>217.86</v>
      </c>
      <c r="K13" t="n">
        <v>56.13</v>
      </c>
      <c r="L13" t="n">
        <v>3.75</v>
      </c>
      <c r="M13" t="n">
        <v>22</v>
      </c>
      <c r="N13" t="n">
        <v>47.98</v>
      </c>
      <c r="O13" t="n">
        <v>27103.65</v>
      </c>
      <c r="P13" t="n">
        <v>119.64</v>
      </c>
      <c r="Q13" t="n">
        <v>1325.84</v>
      </c>
      <c r="R13" t="n">
        <v>53.22</v>
      </c>
      <c r="S13" t="n">
        <v>30.42</v>
      </c>
      <c r="T13" t="n">
        <v>11494.51</v>
      </c>
      <c r="U13" t="n">
        <v>0.57</v>
      </c>
      <c r="V13" t="n">
        <v>0.92</v>
      </c>
      <c r="W13" t="n">
        <v>0.12</v>
      </c>
      <c r="X13" t="n">
        <v>0.6899999999999999</v>
      </c>
      <c r="Y13" t="n">
        <v>1</v>
      </c>
      <c r="Z13" t="n">
        <v>10</v>
      </c>
      <c r="AA13" t="n">
        <v>65.60249245416736</v>
      </c>
      <c r="AB13" t="n">
        <v>89.76022435346425</v>
      </c>
      <c r="AC13" t="n">
        <v>81.19363452045741</v>
      </c>
      <c r="AD13" t="n">
        <v>65602.49245416737</v>
      </c>
      <c r="AE13" t="n">
        <v>89760.22435346425</v>
      </c>
      <c r="AF13" t="n">
        <v>1.001095323182368e-05</v>
      </c>
      <c r="AG13" t="n">
        <v>0.5433333333333333</v>
      </c>
      <c r="AH13" t="n">
        <v>81193.6345204574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7.7136</v>
      </c>
      <c r="E14" t="n">
        <v>12.96</v>
      </c>
      <c r="F14" t="n">
        <v>9.380000000000001</v>
      </c>
      <c r="G14" t="n">
        <v>24.47</v>
      </c>
      <c r="H14" t="n">
        <v>0.33</v>
      </c>
      <c r="I14" t="n">
        <v>23</v>
      </c>
      <c r="J14" t="n">
        <v>218.27</v>
      </c>
      <c r="K14" t="n">
        <v>56.13</v>
      </c>
      <c r="L14" t="n">
        <v>4</v>
      </c>
      <c r="M14" t="n">
        <v>21</v>
      </c>
      <c r="N14" t="n">
        <v>48.15</v>
      </c>
      <c r="O14" t="n">
        <v>27154.29</v>
      </c>
      <c r="P14" t="n">
        <v>117.89</v>
      </c>
      <c r="Q14" t="n">
        <v>1325.91</v>
      </c>
      <c r="R14" t="n">
        <v>52.11</v>
      </c>
      <c r="S14" t="n">
        <v>30.42</v>
      </c>
      <c r="T14" t="n">
        <v>10942.66</v>
      </c>
      <c r="U14" t="n">
        <v>0.58</v>
      </c>
      <c r="V14" t="n">
        <v>0.92</v>
      </c>
      <c r="W14" t="n">
        <v>0.12</v>
      </c>
      <c r="X14" t="n">
        <v>0.66</v>
      </c>
      <c r="Y14" t="n">
        <v>1</v>
      </c>
      <c r="Z14" t="n">
        <v>10</v>
      </c>
      <c r="AA14" t="n">
        <v>64.63128786754535</v>
      </c>
      <c r="AB14" t="n">
        <v>88.43137939152626</v>
      </c>
      <c r="AC14" t="n">
        <v>79.99161265664077</v>
      </c>
      <c r="AD14" t="n">
        <v>64631.28786754535</v>
      </c>
      <c r="AE14" t="n">
        <v>88431.37939152626</v>
      </c>
      <c r="AF14" t="n">
        <v>1.00656293714555e-05</v>
      </c>
      <c r="AG14" t="n">
        <v>0.54</v>
      </c>
      <c r="AH14" t="n">
        <v>79991.61265664076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7.8101</v>
      </c>
      <c r="E15" t="n">
        <v>12.8</v>
      </c>
      <c r="F15" t="n">
        <v>9.300000000000001</v>
      </c>
      <c r="G15" t="n">
        <v>26.58</v>
      </c>
      <c r="H15" t="n">
        <v>0.35</v>
      </c>
      <c r="I15" t="n">
        <v>21</v>
      </c>
      <c r="J15" t="n">
        <v>218.68</v>
      </c>
      <c r="K15" t="n">
        <v>56.13</v>
      </c>
      <c r="L15" t="n">
        <v>4.25</v>
      </c>
      <c r="M15" t="n">
        <v>19</v>
      </c>
      <c r="N15" t="n">
        <v>48.31</v>
      </c>
      <c r="O15" t="n">
        <v>27204.98</v>
      </c>
      <c r="P15" t="n">
        <v>114.81</v>
      </c>
      <c r="Q15" t="n">
        <v>1325.86</v>
      </c>
      <c r="R15" t="n">
        <v>49.63</v>
      </c>
      <c r="S15" t="n">
        <v>30.42</v>
      </c>
      <c r="T15" t="n">
        <v>9712.809999999999</v>
      </c>
      <c r="U15" t="n">
        <v>0.61</v>
      </c>
      <c r="V15" t="n">
        <v>0.93</v>
      </c>
      <c r="W15" t="n">
        <v>0.12</v>
      </c>
      <c r="X15" t="n">
        <v>0.58</v>
      </c>
      <c r="Y15" t="n">
        <v>1</v>
      </c>
      <c r="Z15" t="n">
        <v>10</v>
      </c>
      <c r="AA15" t="n">
        <v>62.71248084139832</v>
      </c>
      <c r="AB15" t="n">
        <v>85.80598296656166</v>
      </c>
      <c r="AC15" t="n">
        <v>77.61678038170692</v>
      </c>
      <c r="AD15" t="n">
        <v>62712.48084139833</v>
      </c>
      <c r="AE15" t="n">
        <v>85805.98296656166</v>
      </c>
      <c r="AF15" t="n">
        <v>1.019155413218271e-05</v>
      </c>
      <c r="AG15" t="n">
        <v>0.5333333333333333</v>
      </c>
      <c r="AH15" t="n">
        <v>77616.78038170692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7.9037</v>
      </c>
      <c r="E16" t="n">
        <v>12.65</v>
      </c>
      <c r="F16" t="n">
        <v>9.24</v>
      </c>
      <c r="G16" t="n">
        <v>29.17</v>
      </c>
      <c r="H16" t="n">
        <v>0.36</v>
      </c>
      <c r="I16" t="n">
        <v>19</v>
      </c>
      <c r="J16" t="n">
        <v>219.09</v>
      </c>
      <c r="K16" t="n">
        <v>56.13</v>
      </c>
      <c r="L16" t="n">
        <v>4.5</v>
      </c>
      <c r="M16" t="n">
        <v>17</v>
      </c>
      <c r="N16" t="n">
        <v>48.47</v>
      </c>
      <c r="O16" t="n">
        <v>27255.72</v>
      </c>
      <c r="P16" t="n">
        <v>112.52</v>
      </c>
      <c r="Q16" t="n">
        <v>1325.82</v>
      </c>
      <c r="R16" t="n">
        <v>47.47</v>
      </c>
      <c r="S16" t="n">
        <v>30.42</v>
      </c>
      <c r="T16" t="n">
        <v>8643.969999999999</v>
      </c>
      <c r="U16" t="n">
        <v>0.64</v>
      </c>
      <c r="V16" t="n">
        <v>0.9399999999999999</v>
      </c>
      <c r="W16" t="n">
        <v>0.11</v>
      </c>
      <c r="X16" t="n">
        <v>0.52</v>
      </c>
      <c r="Y16" t="n">
        <v>1</v>
      </c>
      <c r="Z16" t="n">
        <v>10</v>
      </c>
      <c r="AA16" t="n">
        <v>61.14918242255437</v>
      </c>
      <c r="AB16" t="n">
        <v>83.6670091020417</v>
      </c>
      <c r="AC16" t="n">
        <v>75.68194718074737</v>
      </c>
      <c r="AD16" t="n">
        <v>61149.18242255437</v>
      </c>
      <c r="AE16" t="n">
        <v>83667.0091020417</v>
      </c>
      <c r="AF16" t="n">
        <v>1.031369462548911e-05</v>
      </c>
      <c r="AG16" t="n">
        <v>0.5270833333333333</v>
      </c>
      <c r="AH16" t="n">
        <v>75681.94718074737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7.9562</v>
      </c>
      <c r="E17" t="n">
        <v>12.57</v>
      </c>
      <c r="F17" t="n">
        <v>9.199999999999999</v>
      </c>
      <c r="G17" t="n">
        <v>30.65</v>
      </c>
      <c r="H17" t="n">
        <v>0.38</v>
      </c>
      <c r="I17" t="n">
        <v>18</v>
      </c>
      <c r="J17" t="n">
        <v>219.51</v>
      </c>
      <c r="K17" t="n">
        <v>56.13</v>
      </c>
      <c r="L17" t="n">
        <v>4.75</v>
      </c>
      <c r="M17" t="n">
        <v>16</v>
      </c>
      <c r="N17" t="n">
        <v>48.63</v>
      </c>
      <c r="O17" t="n">
        <v>27306.53</v>
      </c>
      <c r="P17" t="n">
        <v>110.15</v>
      </c>
      <c r="Q17" t="n">
        <v>1325.95</v>
      </c>
      <c r="R17" t="n">
        <v>46.05</v>
      </c>
      <c r="S17" t="n">
        <v>30.42</v>
      </c>
      <c r="T17" t="n">
        <v>7939.29</v>
      </c>
      <c r="U17" t="n">
        <v>0.66</v>
      </c>
      <c r="V17" t="n">
        <v>0.9399999999999999</v>
      </c>
      <c r="W17" t="n">
        <v>0.11</v>
      </c>
      <c r="X17" t="n">
        <v>0.47</v>
      </c>
      <c r="Y17" t="n">
        <v>1</v>
      </c>
      <c r="Z17" t="n">
        <v>10</v>
      </c>
      <c r="AA17" t="n">
        <v>59.94548860739877</v>
      </c>
      <c r="AB17" t="n">
        <v>82.02006212092333</v>
      </c>
      <c r="AC17" t="n">
        <v>74.19218250800181</v>
      </c>
      <c r="AD17" t="n">
        <v>59945.48860739877</v>
      </c>
      <c r="AE17" t="n">
        <v>82020.06212092332</v>
      </c>
      <c r="AF17" t="n">
        <v>1.038220291500392e-05</v>
      </c>
      <c r="AG17" t="n">
        <v>0.52375</v>
      </c>
      <c r="AH17" t="n">
        <v>74192.1825080018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7.9945</v>
      </c>
      <c r="E18" t="n">
        <v>12.51</v>
      </c>
      <c r="F18" t="n">
        <v>9.18</v>
      </c>
      <c r="G18" t="n">
        <v>32.39</v>
      </c>
      <c r="H18" t="n">
        <v>0.4</v>
      </c>
      <c r="I18" t="n">
        <v>17</v>
      </c>
      <c r="J18" t="n">
        <v>219.92</v>
      </c>
      <c r="K18" t="n">
        <v>56.13</v>
      </c>
      <c r="L18" t="n">
        <v>5</v>
      </c>
      <c r="M18" t="n">
        <v>15</v>
      </c>
      <c r="N18" t="n">
        <v>48.79</v>
      </c>
      <c r="O18" t="n">
        <v>27357.39</v>
      </c>
      <c r="P18" t="n">
        <v>108</v>
      </c>
      <c r="Q18" t="n">
        <v>1325.83</v>
      </c>
      <c r="R18" t="n">
        <v>45.47</v>
      </c>
      <c r="S18" t="n">
        <v>30.42</v>
      </c>
      <c r="T18" t="n">
        <v>7656.13</v>
      </c>
      <c r="U18" t="n">
        <v>0.67</v>
      </c>
      <c r="V18" t="n">
        <v>0.9399999999999999</v>
      </c>
      <c r="W18" t="n">
        <v>0.11</v>
      </c>
      <c r="X18" t="n">
        <v>0.46</v>
      </c>
      <c r="Y18" t="n">
        <v>1</v>
      </c>
      <c r="Z18" t="n">
        <v>10</v>
      </c>
      <c r="AA18" t="n">
        <v>58.96917768967976</v>
      </c>
      <c r="AB18" t="n">
        <v>80.68423045150303</v>
      </c>
      <c r="AC18" t="n">
        <v>72.98384073825903</v>
      </c>
      <c r="AD18" t="n">
        <v>58969.17768967976</v>
      </c>
      <c r="AE18" t="n">
        <v>80684.23045150303</v>
      </c>
      <c r="AF18" t="n">
        <v>1.043218134335472e-05</v>
      </c>
      <c r="AG18" t="n">
        <v>0.52125</v>
      </c>
      <c r="AH18" t="n">
        <v>72983.84073825904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8.0404</v>
      </c>
      <c r="E19" t="n">
        <v>12.44</v>
      </c>
      <c r="F19" t="n">
        <v>9.15</v>
      </c>
      <c r="G19" t="n">
        <v>34.31</v>
      </c>
      <c r="H19" t="n">
        <v>0.42</v>
      </c>
      <c r="I19" t="n">
        <v>16</v>
      </c>
      <c r="J19" t="n">
        <v>220.33</v>
      </c>
      <c r="K19" t="n">
        <v>56.13</v>
      </c>
      <c r="L19" t="n">
        <v>5.25</v>
      </c>
      <c r="M19" t="n">
        <v>14</v>
      </c>
      <c r="N19" t="n">
        <v>48.95</v>
      </c>
      <c r="O19" t="n">
        <v>27408.3</v>
      </c>
      <c r="P19" t="n">
        <v>106.02</v>
      </c>
      <c r="Q19" t="n">
        <v>1325.82</v>
      </c>
      <c r="R19" t="n">
        <v>44.54</v>
      </c>
      <c r="S19" t="n">
        <v>30.42</v>
      </c>
      <c r="T19" t="n">
        <v>7194.37</v>
      </c>
      <c r="U19" t="n">
        <v>0.68</v>
      </c>
      <c r="V19" t="n">
        <v>0.95</v>
      </c>
      <c r="W19" t="n">
        <v>0.11</v>
      </c>
      <c r="X19" t="n">
        <v>0.43</v>
      </c>
      <c r="Y19" t="n">
        <v>1</v>
      </c>
      <c r="Z19" t="n">
        <v>10</v>
      </c>
      <c r="AA19" t="n">
        <v>57.97816696543362</v>
      </c>
      <c r="AB19" t="n">
        <v>79.32828585828261</v>
      </c>
      <c r="AC19" t="n">
        <v>71.75730559393497</v>
      </c>
      <c r="AD19" t="n">
        <v>57978.16696543362</v>
      </c>
      <c r="AE19" t="n">
        <v>79328.28585828262</v>
      </c>
      <c r="AF19" t="n">
        <v>1.049207716218767e-05</v>
      </c>
      <c r="AG19" t="n">
        <v>0.5183333333333333</v>
      </c>
      <c r="AH19" t="n">
        <v>71757.30559393497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8.1023</v>
      </c>
      <c r="E20" t="n">
        <v>12.34</v>
      </c>
      <c r="F20" t="n">
        <v>9.1</v>
      </c>
      <c r="G20" t="n">
        <v>36.38</v>
      </c>
      <c r="H20" t="n">
        <v>0.44</v>
      </c>
      <c r="I20" t="n">
        <v>15</v>
      </c>
      <c r="J20" t="n">
        <v>220.74</v>
      </c>
      <c r="K20" t="n">
        <v>56.13</v>
      </c>
      <c r="L20" t="n">
        <v>5.5</v>
      </c>
      <c r="M20" t="n">
        <v>12</v>
      </c>
      <c r="N20" t="n">
        <v>49.12</v>
      </c>
      <c r="O20" t="n">
        <v>27459.27</v>
      </c>
      <c r="P20" t="n">
        <v>102.33</v>
      </c>
      <c r="Q20" t="n">
        <v>1325.9</v>
      </c>
      <c r="R20" t="n">
        <v>42.56</v>
      </c>
      <c r="S20" t="n">
        <v>30.42</v>
      </c>
      <c r="T20" t="n">
        <v>6207.95</v>
      </c>
      <c r="U20" t="n">
        <v>0.71</v>
      </c>
      <c r="V20" t="n">
        <v>0.95</v>
      </c>
      <c r="W20" t="n">
        <v>0.11</v>
      </c>
      <c r="X20" t="n">
        <v>0.38</v>
      </c>
      <c r="Y20" t="n">
        <v>1</v>
      </c>
      <c r="Z20" t="n">
        <v>10</v>
      </c>
      <c r="AA20" t="n">
        <v>56.33161656071731</v>
      </c>
      <c r="AB20" t="n">
        <v>77.07540295387375</v>
      </c>
      <c r="AC20" t="n">
        <v>69.71943467198116</v>
      </c>
      <c r="AD20" t="n">
        <v>56331.61656071732</v>
      </c>
      <c r="AE20" t="n">
        <v>77075.40295387375</v>
      </c>
      <c r="AF20" t="n">
        <v>1.057285169782512e-05</v>
      </c>
      <c r="AG20" t="n">
        <v>0.5141666666666667</v>
      </c>
      <c r="AH20" t="n">
        <v>69719.43467198116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8.151400000000001</v>
      </c>
      <c r="E21" t="n">
        <v>12.27</v>
      </c>
      <c r="F21" t="n">
        <v>9.06</v>
      </c>
      <c r="G21" t="n">
        <v>38.85</v>
      </c>
      <c r="H21" t="n">
        <v>0.46</v>
      </c>
      <c r="I21" t="n">
        <v>14</v>
      </c>
      <c r="J21" t="n">
        <v>221.16</v>
      </c>
      <c r="K21" t="n">
        <v>56.13</v>
      </c>
      <c r="L21" t="n">
        <v>5.75</v>
      </c>
      <c r="M21" t="n">
        <v>9</v>
      </c>
      <c r="N21" t="n">
        <v>49.28</v>
      </c>
      <c r="O21" t="n">
        <v>27510.3</v>
      </c>
      <c r="P21" t="n">
        <v>100.5</v>
      </c>
      <c r="Q21" t="n">
        <v>1325.79</v>
      </c>
      <c r="R21" t="n">
        <v>41.84</v>
      </c>
      <c r="S21" t="n">
        <v>30.42</v>
      </c>
      <c r="T21" t="n">
        <v>5854.04</v>
      </c>
      <c r="U21" t="n">
        <v>0.73</v>
      </c>
      <c r="V21" t="n">
        <v>0.95</v>
      </c>
      <c r="W21" t="n">
        <v>0.1</v>
      </c>
      <c r="X21" t="n">
        <v>0.34</v>
      </c>
      <c r="Y21" t="n">
        <v>1</v>
      </c>
      <c r="Z21" t="n">
        <v>10</v>
      </c>
      <c r="AA21" t="n">
        <v>55.37143221765805</v>
      </c>
      <c r="AB21" t="n">
        <v>75.76163637535718</v>
      </c>
      <c r="AC21" t="n">
        <v>68.5310521318348</v>
      </c>
      <c r="AD21" t="n">
        <v>55371.43221765805</v>
      </c>
      <c r="AE21" t="n">
        <v>75761.63637535718</v>
      </c>
      <c r="AF21" t="n">
        <v>1.063692326001897e-05</v>
      </c>
      <c r="AG21" t="n">
        <v>0.51125</v>
      </c>
      <c r="AH21" t="n">
        <v>68531.0521318348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8.1023</v>
      </c>
      <c r="E22" t="n">
        <v>12.34</v>
      </c>
      <c r="F22" t="n">
        <v>9.140000000000001</v>
      </c>
      <c r="G22" t="n">
        <v>39.16</v>
      </c>
      <c r="H22" t="n">
        <v>0.48</v>
      </c>
      <c r="I22" t="n">
        <v>14</v>
      </c>
      <c r="J22" t="n">
        <v>221.57</v>
      </c>
      <c r="K22" t="n">
        <v>56.13</v>
      </c>
      <c r="L22" t="n">
        <v>6</v>
      </c>
      <c r="M22" t="n">
        <v>2</v>
      </c>
      <c r="N22" t="n">
        <v>49.45</v>
      </c>
      <c r="O22" t="n">
        <v>27561.39</v>
      </c>
      <c r="P22" t="n">
        <v>99.98</v>
      </c>
      <c r="Q22" t="n">
        <v>1325.85</v>
      </c>
      <c r="R22" t="n">
        <v>43.95</v>
      </c>
      <c r="S22" t="n">
        <v>30.42</v>
      </c>
      <c r="T22" t="n">
        <v>6912.45</v>
      </c>
      <c r="U22" t="n">
        <v>0.6899999999999999</v>
      </c>
      <c r="V22" t="n">
        <v>0.95</v>
      </c>
      <c r="W22" t="n">
        <v>0.12</v>
      </c>
      <c r="X22" t="n">
        <v>0.42</v>
      </c>
      <c r="Y22" t="n">
        <v>1</v>
      </c>
      <c r="Z22" t="n">
        <v>10</v>
      </c>
      <c r="AA22" t="n">
        <v>55.71673047110149</v>
      </c>
      <c r="AB22" t="n">
        <v>76.23408867920205</v>
      </c>
      <c r="AC22" t="n">
        <v>68.95841425089186</v>
      </c>
      <c r="AD22" t="n">
        <v>55716.73047110149</v>
      </c>
      <c r="AE22" t="n">
        <v>76234.08867920205</v>
      </c>
      <c r="AF22" t="n">
        <v>1.057285169782512e-05</v>
      </c>
      <c r="AG22" t="n">
        <v>0.5141666666666667</v>
      </c>
      <c r="AH22" t="n">
        <v>68958.41425089186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8.105600000000001</v>
      </c>
      <c r="E23" t="n">
        <v>12.34</v>
      </c>
      <c r="F23" t="n">
        <v>9.130000000000001</v>
      </c>
      <c r="G23" t="n">
        <v>39.14</v>
      </c>
      <c r="H23" t="n">
        <v>0.5</v>
      </c>
      <c r="I23" t="n">
        <v>14</v>
      </c>
      <c r="J23" t="n">
        <v>221.99</v>
      </c>
      <c r="K23" t="n">
        <v>56.13</v>
      </c>
      <c r="L23" t="n">
        <v>6.25</v>
      </c>
      <c r="M23" t="n">
        <v>0</v>
      </c>
      <c r="N23" t="n">
        <v>49.61</v>
      </c>
      <c r="O23" t="n">
        <v>27612.53</v>
      </c>
      <c r="P23" t="n">
        <v>100.02</v>
      </c>
      <c r="Q23" t="n">
        <v>1325.91</v>
      </c>
      <c r="R23" t="n">
        <v>43.66</v>
      </c>
      <c r="S23" t="n">
        <v>30.42</v>
      </c>
      <c r="T23" t="n">
        <v>6763.03</v>
      </c>
      <c r="U23" t="n">
        <v>0.7</v>
      </c>
      <c r="V23" t="n">
        <v>0.95</v>
      </c>
      <c r="W23" t="n">
        <v>0.12</v>
      </c>
      <c r="X23" t="n">
        <v>0.41</v>
      </c>
      <c r="Y23" t="n">
        <v>1</v>
      </c>
      <c r="Z23" t="n">
        <v>10</v>
      </c>
      <c r="AA23" t="n">
        <v>55.68681057962917</v>
      </c>
      <c r="AB23" t="n">
        <v>76.19315096371719</v>
      </c>
      <c r="AC23" t="n">
        <v>68.92138357351641</v>
      </c>
      <c r="AD23" t="n">
        <v>55686.81057962917</v>
      </c>
      <c r="AE23" t="n">
        <v>76193.15096371718</v>
      </c>
      <c r="AF23" t="n">
        <v>1.057715793316606e-05</v>
      </c>
      <c r="AG23" t="n">
        <v>0.5141666666666667</v>
      </c>
      <c r="AH23" t="n">
        <v>68921.3835735164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2024-09-24T15:41:38Z</dcterms:created>
  <dcterms:modified xmlns:dcterms="http://purl.org/dc/terms/" xmlns:xsi="http://www.w3.org/2001/XMLSchema-instance" xsi:type="dcterms:W3CDTF">2024-09-24T15:41:38Z</dcterms:modified>
</cp:coreProperties>
</file>