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gráficos!$A$7:$A$304</f>
              <numCache>
                <formatCode>General</formatCode>
                <ptCount val="2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</numCache>
            </numRef>
          </xVal>
          <yVal>
            <numRef>
              <f>gráficos!$B$7:$B$304</f>
              <numCache>
                <formatCode>General</formatCode>
                <ptCount val="2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0.7204</v>
      </c>
      <c r="E2" t="n">
        <v>138.81</v>
      </c>
      <c r="F2" t="n">
        <v>97.02</v>
      </c>
      <c r="G2" t="n">
        <v>5.76</v>
      </c>
      <c r="H2" t="n">
        <v>0.09</v>
      </c>
      <c r="I2" t="n">
        <v>1010</v>
      </c>
      <c r="J2" t="n">
        <v>194.77</v>
      </c>
      <c r="K2" t="n">
        <v>54.38</v>
      </c>
      <c r="L2" t="n">
        <v>1</v>
      </c>
      <c r="M2" t="n">
        <v>1008</v>
      </c>
      <c r="N2" t="n">
        <v>39.4</v>
      </c>
      <c r="O2" t="n">
        <v>24256.19</v>
      </c>
      <c r="P2" t="n">
        <v>1368.56</v>
      </c>
      <c r="Q2" t="n">
        <v>1197.49</v>
      </c>
      <c r="R2" t="n">
        <v>1923.33</v>
      </c>
      <c r="S2" t="n">
        <v>152.24</v>
      </c>
      <c r="T2" t="n">
        <v>874545.15</v>
      </c>
      <c r="U2" t="n">
        <v>0.08</v>
      </c>
      <c r="V2" t="n">
        <v>0.41</v>
      </c>
      <c r="W2" t="n">
        <v>20.63</v>
      </c>
      <c r="X2" t="n">
        <v>51.62</v>
      </c>
      <c r="Y2" t="n">
        <v>2</v>
      </c>
      <c r="Z2" t="n">
        <v>10</v>
      </c>
      <c r="AA2" t="n">
        <v>2792.115947674323</v>
      </c>
      <c r="AB2" t="n">
        <v>3972.981142057338</v>
      </c>
      <c r="AC2" t="n">
        <v>3600.814940863396</v>
      </c>
      <c r="AD2" t="n">
        <v>2792115.947674323</v>
      </c>
      <c r="AE2" t="n">
        <v>3972981.142057338</v>
      </c>
      <c r="AF2" t="n">
        <v>2.713635483286928e-06</v>
      </c>
      <c r="AG2" t="n">
        <v>5.78375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1.3475</v>
      </c>
      <c r="E3" t="n">
        <v>74.20999999999999</v>
      </c>
      <c r="F3" t="n">
        <v>59.76</v>
      </c>
      <c r="G3" t="n">
        <v>11.68</v>
      </c>
      <c r="H3" t="n">
        <v>0.18</v>
      </c>
      <c r="I3" t="n">
        <v>307</v>
      </c>
      <c r="J3" t="n">
        <v>196.32</v>
      </c>
      <c r="K3" t="n">
        <v>54.38</v>
      </c>
      <c r="L3" t="n">
        <v>2</v>
      </c>
      <c r="M3" t="n">
        <v>305</v>
      </c>
      <c r="N3" t="n">
        <v>39.95</v>
      </c>
      <c r="O3" t="n">
        <v>24447.22</v>
      </c>
      <c r="P3" t="n">
        <v>843.51</v>
      </c>
      <c r="Q3" t="n">
        <v>1191.32</v>
      </c>
      <c r="R3" t="n">
        <v>655.42</v>
      </c>
      <c r="S3" t="n">
        <v>152.24</v>
      </c>
      <c r="T3" t="n">
        <v>244101.36</v>
      </c>
      <c r="U3" t="n">
        <v>0.23</v>
      </c>
      <c r="V3" t="n">
        <v>0.67</v>
      </c>
      <c r="W3" t="n">
        <v>19.48</v>
      </c>
      <c r="X3" t="n">
        <v>14.46</v>
      </c>
      <c r="Y3" t="n">
        <v>2</v>
      </c>
      <c r="Z3" t="n">
        <v>10</v>
      </c>
      <c r="AA3" t="n">
        <v>932.9425689564019</v>
      </c>
      <c r="AB3" t="n">
        <v>1327.510498327863</v>
      </c>
      <c r="AC3" t="n">
        <v>1203.15689040917</v>
      </c>
      <c r="AD3" t="n">
        <v>932942.5689564019</v>
      </c>
      <c r="AE3" t="n">
        <v>1327510.498327863</v>
      </c>
      <c r="AF3" t="n">
        <v>5.075824283355267e-06</v>
      </c>
      <c r="AG3" t="n">
        <v>3.092083333333333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1.5772</v>
      </c>
      <c r="E4" t="n">
        <v>63.4</v>
      </c>
      <c r="F4" t="n">
        <v>53.77</v>
      </c>
      <c r="G4" t="n">
        <v>17.63</v>
      </c>
      <c r="H4" t="n">
        <v>0.27</v>
      </c>
      <c r="I4" t="n">
        <v>183</v>
      </c>
      <c r="J4" t="n">
        <v>197.88</v>
      </c>
      <c r="K4" t="n">
        <v>54.38</v>
      </c>
      <c r="L4" t="n">
        <v>3</v>
      </c>
      <c r="M4" t="n">
        <v>181</v>
      </c>
      <c r="N4" t="n">
        <v>40.5</v>
      </c>
      <c r="O4" t="n">
        <v>24639</v>
      </c>
      <c r="P4" t="n">
        <v>756.6900000000001</v>
      </c>
      <c r="Q4" t="n">
        <v>1190.33</v>
      </c>
      <c r="R4" t="n">
        <v>452.12</v>
      </c>
      <c r="S4" t="n">
        <v>152.24</v>
      </c>
      <c r="T4" t="n">
        <v>143070.25</v>
      </c>
      <c r="U4" t="n">
        <v>0.34</v>
      </c>
      <c r="V4" t="n">
        <v>0.74</v>
      </c>
      <c r="W4" t="n">
        <v>19.3</v>
      </c>
      <c r="X4" t="n">
        <v>8.5</v>
      </c>
      <c r="Y4" t="n">
        <v>2</v>
      </c>
      <c r="Z4" t="n">
        <v>10</v>
      </c>
      <c r="AA4" t="n">
        <v>718.7862170630259</v>
      </c>
      <c r="AB4" t="n">
        <v>1022.781338268131</v>
      </c>
      <c r="AC4" t="n">
        <v>926.9730190979582</v>
      </c>
      <c r="AD4" t="n">
        <v>718786.2170630259</v>
      </c>
      <c r="AE4" t="n">
        <v>1022781.338268131</v>
      </c>
      <c r="AF4" t="n">
        <v>5.941068689950224e-06</v>
      </c>
      <c r="AG4" t="n">
        <v>2.641666666666667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1.6982</v>
      </c>
      <c r="E5" t="n">
        <v>58.88</v>
      </c>
      <c r="F5" t="n">
        <v>51.27</v>
      </c>
      <c r="G5" t="n">
        <v>23.48</v>
      </c>
      <c r="H5" t="n">
        <v>0.36</v>
      </c>
      <c r="I5" t="n">
        <v>131</v>
      </c>
      <c r="J5" t="n">
        <v>199.44</v>
      </c>
      <c r="K5" t="n">
        <v>54.38</v>
      </c>
      <c r="L5" t="n">
        <v>4</v>
      </c>
      <c r="M5" t="n">
        <v>129</v>
      </c>
      <c r="N5" t="n">
        <v>41.06</v>
      </c>
      <c r="O5" t="n">
        <v>24831.54</v>
      </c>
      <c r="P5" t="n">
        <v>718.62</v>
      </c>
      <c r="Q5" t="n">
        <v>1189.64</v>
      </c>
      <c r="R5" t="n">
        <v>368.45</v>
      </c>
      <c r="S5" t="n">
        <v>152.24</v>
      </c>
      <c r="T5" t="n">
        <v>101495.61</v>
      </c>
      <c r="U5" t="n">
        <v>0.41</v>
      </c>
      <c r="V5" t="n">
        <v>0.78</v>
      </c>
      <c r="W5" t="n">
        <v>19.19</v>
      </c>
      <c r="X5" t="n">
        <v>6.01</v>
      </c>
      <c r="Y5" t="n">
        <v>2</v>
      </c>
      <c r="Z5" t="n">
        <v>10</v>
      </c>
      <c r="AA5" t="n">
        <v>636.1359307820982</v>
      </c>
      <c r="AB5" t="n">
        <v>905.1758967558339</v>
      </c>
      <c r="AC5" t="n">
        <v>820.3841842199181</v>
      </c>
      <c r="AD5" t="n">
        <v>636135.9307820982</v>
      </c>
      <c r="AE5" t="n">
        <v>905175.896755834</v>
      </c>
      <c r="AF5" t="n">
        <v>6.396856992945392e-06</v>
      </c>
      <c r="AG5" t="n">
        <v>2.453333333333334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1.7725</v>
      </c>
      <c r="E6" t="n">
        <v>56.42</v>
      </c>
      <c r="F6" t="n">
        <v>49.93</v>
      </c>
      <c r="G6" t="n">
        <v>29.37</v>
      </c>
      <c r="H6" t="n">
        <v>0.44</v>
      </c>
      <c r="I6" t="n">
        <v>102</v>
      </c>
      <c r="J6" t="n">
        <v>201.01</v>
      </c>
      <c r="K6" t="n">
        <v>54.38</v>
      </c>
      <c r="L6" t="n">
        <v>5</v>
      </c>
      <c r="M6" t="n">
        <v>100</v>
      </c>
      <c r="N6" t="n">
        <v>41.63</v>
      </c>
      <c r="O6" t="n">
        <v>25024.84</v>
      </c>
      <c r="P6" t="n">
        <v>696.92</v>
      </c>
      <c r="Q6" t="n">
        <v>1189.54</v>
      </c>
      <c r="R6" t="n">
        <v>323.35</v>
      </c>
      <c r="S6" t="n">
        <v>152.24</v>
      </c>
      <c r="T6" t="n">
        <v>79092.95</v>
      </c>
      <c r="U6" t="n">
        <v>0.47</v>
      </c>
      <c r="V6" t="n">
        <v>0.8</v>
      </c>
      <c r="W6" t="n">
        <v>19.14</v>
      </c>
      <c r="X6" t="n">
        <v>4.67</v>
      </c>
      <c r="Y6" t="n">
        <v>2</v>
      </c>
      <c r="Z6" t="n">
        <v>10</v>
      </c>
      <c r="AA6" t="n">
        <v>592.69052549098</v>
      </c>
      <c r="AB6" t="n">
        <v>843.3561947214596</v>
      </c>
      <c r="AC6" t="n">
        <v>764.3553990921264</v>
      </c>
      <c r="AD6" t="n">
        <v>592690.52549098</v>
      </c>
      <c r="AE6" t="n">
        <v>843356.1947214596</v>
      </c>
      <c r="AF6" t="n">
        <v>6.6767336120573e-06</v>
      </c>
      <c r="AG6" t="n">
        <v>2.350833333333334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1.8248</v>
      </c>
      <c r="E7" t="n">
        <v>54.8</v>
      </c>
      <c r="F7" t="n">
        <v>49.06</v>
      </c>
      <c r="G7" t="n">
        <v>35.46</v>
      </c>
      <c r="H7" t="n">
        <v>0.53</v>
      </c>
      <c r="I7" t="n">
        <v>83</v>
      </c>
      <c r="J7" t="n">
        <v>202.58</v>
      </c>
      <c r="K7" t="n">
        <v>54.38</v>
      </c>
      <c r="L7" t="n">
        <v>6</v>
      </c>
      <c r="M7" t="n">
        <v>81</v>
      </c>
      <c r="N7" t="n">
        <v>42.2</v>
      </c>
      <c r="O7" t="n">
        <v>25218.93</v>
      </c>
      <c r="P7" t="n">
        <v>681.75</v>
      </c>
      <c r="Q7" t="n">
        <v>1189.61</v>
      </c>
      <c r="R7" t="n">
        <v>293.83</v>
      </c>
      <c r="S7" t="n">
        <v>152.24</v>
      </c>
      <c r="T7" t="n">
        <v>64427.96</v>
      </c>
      <c r="U7" t="n">
        <v>0.52</v>
      </c>
      <c r="V7" t="n">
        <v>0.8100000000000001</v>
      </c>
      <c r="W7" t="n">
        <v>19.11</v>
      </c>
      <c r="X7" t="n">
        <v>3.8</v>
      </c>
      <c r="Y7" t="n">
        <v>2</v>
      </c>
      <c r="Z7" t="n">
        <v>10</v>
      </c>
      <c r="AA7" t="n">
        <v>564.5517478882763</v>
      </c>
      <c r="AB7" t="n">
        <v>803.3167282841127</v>
      </c>
      <c r="AC7" t="n">
        <v>728.0666013816145</v>
      </c>
      <c r="AD7" t="n">
        <v>564551.7478882762</v>
      </c>
      <c r="AE7" t="n">
        <v>803316.7282841128</v>
      </c>
      <c r="AF7" t="n">
        <v>6.873739630624632e-06</v>
      </c>
      <c r="AG7" t="n">
        <v>2.283333333333333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1.8634</v>
      </c>
      <c r="E8" t="n">
        <v>53.67</v>
      </c>
      <c r="F8" t="n">
        <v>48.43</v>
      </c>
      <c r="G8" t="n">
        <v>41.51</v>
      </c>
      <c r="H8" t="n">
        <v>0.61</v>
      </c>
      <c r="I8" t="n">
        <v>70</v>
      </c>
      <c r="J8" t="n">
        <v>204.16</v>
      </c>
      <c r="K8" t="n">
        <v>54.38</v>
      </c>
      <c r="L8" t="n">
        <v>7</v>
      </c>
      <c r="M8" t="n">
        <v>68</v>
      </c>
      <c r="N8" t="n">
        <v>42.78</v>
      </c>
      <c r="O8" t="n">
        <v>25413.94</v>
      </c>
      <c r="P8" t="n">
        <v>669.9299999999999</v>
      </c>
      <c r="Q8" t="n">
        <v>1189.42</v>
      </c>
      <c r="R8" t="n">
        <v>272.24</v>
      </c>
      <c r="S8" t="n">
        <v>152.24</v>
      </c>
      <c r="T8" t="n">
        <v>53699.02</v>
      </c>
      <c r="U8" t="n">
        <v>0.5600000000000001</v>
      </c>
      <c r="V8" t="n">
        <v>0.82</v>
      </c>
      <c r="W8" t="n">
        <v>19.09</v>
      </c>
      <c r="X8" t="n">
        <v>3.17</v>
      </c>
      <c r="Y8" t="n">
        <v>2</v>
      </c>
      <c r="Z8" t="n">
        <v>10</v>
      </c>
      <c r="AA8" t="n">
        <v>544.5218378743473</v>
      </c>
      <c r="AB8" t="n">
        <v>774.8156000165961</v>
      </c>
      <c r="AC8" t="n">
        <v>702.2352961658053</v>
      </c>
      <c r="AD8" t="n">
        <v>544521.8378743472</v>
      </c>
      <c r="AE8" t="n">
        <v>774815.6000165961</v>
      </c>
      <c r="AF8" t="n">
        <v>7.01913986612557e-06</v>
      </c>
      <c r="AG8" t="n">
        <v>2.23625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1.8899</v>
      </c>
      <c r="E9" t="n">
        <v>52.91</v>
      </c>
      <c r="F9" t="n">
        <v>48.02</v>
      </c>
      <c r="G9" t="n">
        <v>47.24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661.3200000000001</v>
      </c>
      <c r="Q9" t="n">
        <v>1189.39</v>
      </c>
      <c r="R9" t="n">
        <v>258.38</v>
      </c>
      <c r="S9" t="n">
        <v>152.24</v>
      </c>
      <c r="T9" t="n">
        <v>46815.09</v>
      </c>
      <c r="U9" t="n">
        <v>0.59</v>
      </c>
      <c r="V9" t="n">
        <v>0.83</v>
      </c>
      <c r="W9" t="n">
        <v>19.09</v>
      </c>
      <c r="X9" t="n">
        <v>2.77</v>
      </c>
      <c r="Y9" t="n">
        <v>2</v>
      </c>
      <c r="Z9" t="n">
        <v>10</v>
      </c>
      <c r="AA9" t="n">
        <v>531.0677389022744</v>
      </c>
      <c r="AB9" t="n">
        <v>755.6713801843422</v>
      </c>
      <c r="AC9" t="n">
        <v>684.8843975991293</v>
      </c>
      <c r="AD9" t="n">
        <v>531067.7389022744</v>
      </c>
      <c r="AE9" t="n">
        <v>755671.3801843422</v>
      </c>
      <c r="AF9" t="n">
        <v>7.118961271326991e-06</v>
      </c>
      <c r="AG9" t="n">
        <v>2.204583333333333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1.9154</v>
      </c>
      <c r="E10" t="n">
        <v>52.21</v>
      </c>
      <c r="F10" t="n">
        <v>47.63</v>
      </c>
      <c r="G10" t="n">
        <v>53.92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652.35</v>
      </c>
      <c r="Q10" t="n">
        <v>1189.26</v>
      </c>
      <c r="R10" t="n">
        <v>245.27</v>
      </c>
      <c r="S10" t="n">
        <v>152.24</v>
      </c>
      <c r="T10" t="n">
        <v>40297.01</v>
      </c>
      <c r="U10" t="n">
        <v>0.62</v>
      </c>
      <c r="V10" t="n">
        <v>0.84</v>
      </c>
      <c r="W10" t="n">
        <v>19.07</v>
      </c>
      <c r="X10" t="n">
        <v>2.37</v>
      </c>
      <c r="Y10" t="n">
        <v>2</v>
      </c>
      <c r="Z10" t="n">
        <v>10</v>
      </c>
      <c r="AA10" t="n">
        <v>518.1497215604636</v>
      </c>
      <c r="AB10" t="n">
        <v>737.2899661407982</v>
      </c>
      <c r="AC10" t="n">
        <v>668.2248495279008</v>
      </c>
      <c r="AD10" t="n">
        <v>518149.7215604636</v>
      </c>
      <c r="AE10" t="n">
        <v>737289.9661407983</v>
      </c>
      <c r="AF10" t="n">
        <v>7.215015831049113e-06</v>
      </c>
      <c r="AG10" t="n">
        <v>2.175416666666667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1.9303</v>
      </c>
      <c r="E11" t="n">
        <v>51.8</v>
      </c>
      <c r="F11" t="n">
        <v>47.42</v>
      </c>
      <c r="G11" t="n">
        <v>59.28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646.9299999999999</v>
      </c>
      <c r="Q11" t="n">
        <v>1189.38</v>
      </c>
      <c r="R11" t="n">
        <v>238.6</v>
      </c>
      <c r="S11" t="n">
        <v>152.24</v>
      </c>
      <c r="T11" t="n">
        <v>36987.18</v>
      </c>
      <c r="U11" t="n">
        <v>0.64</v>
      </c>
      <c r="V11" t="n">
        <v>0.84</v>
      </c>
      <c r="W11" t="n">
        <v>19.05</v>
      </c>
      <c r="X11" t="n">
        <v>2.17</v>
      </c>
      <c r="Y11" t="n">
        <v>2</v>
      </c>
      <c r="Z11" t="n">
        <v>10</v>
      </c>
      <c r="AA11" t="n">
        <v>510.728629732151</v>
      </c>
      <c r="AB11" t="n">
        <v>726.730283649131</v>
      </c>
      <c r="AC11" t="n">
        <v>658.6543378322224</v>
      </c>
      <c r="AD11" t="n">
        <v>510728.629732151</v>
      </c>
      <c r="AE11" t="n">
        <v>726730.2836491311</v>
      </c>
      <c r="AF11" t="n">
        <v>7.271141828690666e-06</v>
      </c>
      <c r="AG11" t="n">
        <v>2.158333333333333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1.9471</v>
      </c>
      <c r="E12" t="n">
        <v>51.36</v>
      </c>
      <c r="F12" t="n">
        <v>47.17</v>
      </c>
      <c r="G12" t="n">
        <v>65.81999999999999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41</v>
      </c>
      <c r="N12" t="n">
        <v>45.17</v>
      </c>
      <c r="O12" t="n">
        <v>26201.54</v>
      </c>
      <c r="P12" t="n">
        <v>640.5</v>
      </c>
      <c r="Q12" t="n">
        <v>1189.09</v>
      </c>
      <c r="R12" t="n">
        <v>229.89</v>
      </c>
      <c r="S12" t="n">
        <v>152.24</v>
      </c>
      <c r="T12" t="n">
        <v>32659.94</v>
      </c>
      <c r="U12" t="n">
        <v>0.66</v>
      </c>
      <c r="V12" t="n">
        <v>0.84</v>
      </c>
      <c r="W12" t="n">
        <v>19.05</v>
      </c>
      <c r="X12" t="n">
        <v>1.92</v>
      </c>
      <c r="Y12" t="n">
        <v>2</v>
      </c>
      <c r="Z12" t="n">
        <v>10</v>
      </c>
      <c r="AA12" t="n">
        <v>502.3006770722531</v>
      </c>
      <c r="AB12" t="n">
        <v>714.7379102622676</v>
      </c>
      <c r="AC12" t="n">
        <v>647.7853415486234</v>
      </c>
      <c r="AD12" t="n">
        <v>502300.6770722531</v>
      </c>
      <c r="AE12" t="n">
        <v>714737.9102622677</v>
      </c>
      <c r="AF12" t="n">
        <v>7.334424832742888e-06</v>
      </c>
      <c r="AG12" t="n">
        <v>2.14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1.9603</v>
      </c>
      <c r="E13" t="n">
        <v>51.01</v>
      </c>
      <c r="F13" t="n">
        <v>46.98</v>
      </c>
      <c r="G13" t="n">
        <v>72.27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37</v>
      </c>
      <c r="N13" t="n">
        <v>45.78</v>
      </c>
      <c r="O13" t="n">
        <v>26400.51</v>
      </c>
      <c r="P13" t="n">
        <v>633.99</v>
      </c>
      <c r="Q13" t="n">
        <v>1189.19</v>
      </c>
      <c r="R13" t="n">
        <v>223.59</v>
      </c>
      <c r="S13" t="n">
        <v>152.24</v>
      </c>
      <c r="T13" t="n">
        <v>29526.1</v>
      </c>
      <c r="U13" t="n">
        <v>0.68</v>
      </c>
      <c r="V13" t="n">
        <v>0.85</v>
      </c>
      <c r="W13" t="n">
        <v>19.03</v>
      </c>
      <c r="X13" t="n">
        <v>1.72</v>
      </c>
      <c r="Y13" t="n">
        <v>2</v>
      </c>
      <c r="Z13" t="n">
        <v>10</v>
      </c>
      <c r="AA13" t="n">
        <v>495.0828742173866</v>
      </c>
      <c r="AB13" t="n">
        <v>704.4674934289845</v>
      </c>
      <c r="AC13" t="n">
        <v>638.4769987551739</v>
      </c>
      <c r="AD13" t="n">
        <v>495082.8742173866</v>
      </c>
      <c r="AE13" t="n">
        <v>704467.4934289845</v>
      </c>
      <c r="AF13" t="n">
        <v>7.384147193069633e-06</v>
      </c>
      <c r="AG13" t="n">
        <v>2.125416666666667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1.9694</v>
      </c>
      <c r="E14" t="n">
        <v>50.78</v>
      </c>
      <c r="F14" t="n">
        <v>46.86</v>
      </c>
      <c r="G14" t="n">
        <v>78.09999999999999</v>
      </c>
      <c r="H14" t="n">
        <v>1.08</v>
      </c>
      <c r="I14" t="n">
        <v>36</v>
      </c>
      <c r="J14" t="n">
        <v>213.78</v>
      </c>
      <c r="K14" t="n">
        <v>54.38</v>
      </c>
      <c r="L14" t="n">
        <v>13</v>
      </c>
      <c r="M14" t="n">
        <v>34</v>
      </c>
      <c r="N14" t="n">
        <v>46.4</v>
      </c>
      <c r="O14" t="n">
        <v>26600.32</v>
      </c>
      <c r="P14" t="n">
        <v>629.97</v>
      </c>
      <c r="Q14" t="n">
        <v>1189.22</v>
      </c>
      <c r="R14" t="n">
        <v>219.08</v>
      </c>
      <c r="S14" t="n">
        <v>152.24</v>
      </c>
      <c r="T14" t="n">
        <v>27286.51</v>
      </c>
      <c r="U14" t="n">
        <v>0.6899999999999999</v>
      </c>
      <c r="V14" t="n">
        <v>0.85</v>
      </c>
      <c r="W14" t="n">
        <v>19.04</v>
      </c>
      <c r="X14" t="n">
        <v>1.61</v>
      </c>
      <c r="Y14" t="n">
        <v>2</v>
      </c>
      <c r="Z14" t="n">
        <v>10</v>
      </c>
      <c r="AA14" t="n">
        <v>490.4328733638642</v>
      </c>
      <c r="AB14" t="n">
        <v>697.8508750478667</v>
      </c>
      <c r="AC14" t="n">
        <v>632.4801874256382</v>
      </c>
      <c r="AD14" t="n">
        <v>490432.8733638643</v>
      </c>
      <c r="AE14" t="n">
        <v>697850.8750478667</v>
      </c>
      <c r="AF14" t="n">
        <v>7.418425486931254e-06</v>
      </c>
      <c r="AG14" t="n">
        <v>2.115833333333333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1.9795</v>
      </c>
      <c r="E15" t="n">
        <v>50.52</v>
      </c>
      <c r="F15" t="n">
        <v>46.72</v>
      </c>
      <c r="G15" t="n">
        <v>84.94</v>
      </c>
      <c r="H15" t="n">
        <v>1.15</v>
      </c>
      <c r="I15" t="n">
        <v>33</v>
      </c>
      <c r="J15" t="n">
        <v>215.41</v>
      </c>
      <c r="K15" t="n">
        <v>54.38</v>
      </c>
      <c r="L15" t="n">
        <v>14</v>
      </c>
      <c r="M15" t="n">
        <v>31</v>
      </c>
      <c r="N15" t="n">
        <v>47.03</v>
      </c>
      <c r="O15" t="n">
        <v>26801</v>
      </c>
      <c r="P15" t="n">
        <v>624.53</v>
      </c>
      <c r="Q15" t="n">
        <v>1189.16</v>
      </c>
      <c r="R15" t="n">
        <v>214.7</v>
      </c>
      <c r="S15" t="n">
        <v>152.24</v>
      </c>
      <c r="T15" t="n">
        <v>25111.44</v>
      </c>
      <c r="U15" t="n">
        <v>0.71</v>
      </c>
      <c r="V15" t="n">
        <v>0.85</v>
      </c>
      <c r="W15" t="n">
        <v>19.03</v>
      </c>
      <c r="X15" t="n">
        <v>1.46</v>
      </c>
      <c r="Y15" t="n">
        <v>2</v>
      </c>
      <c r="Z15" t="n">
        <v>10</v>
      </c>
      <c r="AA15" t="n">
        <v>484.8205735426924</v>
      </c>
      <c r="AB15" t="n">
        <v>689.8649741143255</v>
      </c>
      <c r="AC15" t="n">
        <v>625.2423601192494</v>
      </c>
      <c r="AD15" t="n">
        <v>484820.5735426924</v>
      </c>
      <c r="AE15" t="n">
        <v>689864.9741143255</v>
      </c>
      <c r="AF15" t="n">
        <v>7.456470626272172e-06</v>
      </c>
      <c r="AG15" t="n">
        <v>2.105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1.9858</v>
      </c>
      <c r="E16" t="n">
        <v>50.36</v>
      </c>
      <c r="F16" t="n">
        <v>46.63</v>
      </c>
      <c r="G16" t="n">
        <v>90.26000000000001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29</v>
      </c>
      <c r="N16" t="n">
        <v>47.66</v>
      </c>
      <c r="O16" t="n">
        <v>27002.55</v>
      </c>
      <c r="P16" t="n">
        <v>620.79</v>
      </c>
      <c r="Q16" t="n">
        <v>1189.09</v>
      </c>
      <c r="R16" t="n">
        <v>211.87</v>
      </c>
      <c r="S16" t="n">
        <v>152.24</v>
      </c>
      <c r="T16" t="n">
        <v>23705.85</v>
      </c>
      <c r="U16" t="n">
        <v>0.72</v>
      </c>
      <c r="V16" t="n">
        <v>0.85</v>
      </c>
      <c r="W16" t="n">
        <v>19.03</v>
      </c>
      <c r="X16" t="n">
        <v>1.38</v>
      </c>
      <c r="Y16" t="n">
        <v>2</v>
      </c>
      <c r="Z16" t="n">
        <v>10</v>
      </c>
      <c r="AA16" t="n">
        <v>481.1721656082643</v>
      </c>
      <c r="AB16" t="n">
        <v>684.6735507659903</v>
      </c>
      <c r="AC16" t="n">
        <v>620.5372396848361</v>
      </c>
      <c r="AD16" t="n">
        <v>481172.1656082643</v>
      </c>
      <c r="AE16" t="n">
        <v>684673.5507659903</v>
      </c>
      <c r="AF16" t="n">
        <v>7.480201752791755e-06</v>
      </c>
      <c r="AG16" t="n">
        <v>2.098333333333333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1.9933</v>
      </c>
      <c r="E17" t="n">
        <v>50.17</v>
      </c>
      <c r="F17" t="n">
        <v>46.52</v>
      </c>
      <c r="G17" t="n">
        <v>96.26000000000001</v>
      </c>
      <c r="H17" t="n">
        <v>1.3</v>
      </c>
      <c r="I17" t="n">
        <v>29</v>
      </c>
      <c r="J17" t="n">
        <v>218.68</v>
      </c>
      <c r="K17" t="n">
        <v>54.38</v>
      </c>
      <c r="L17" t="n">
        <v>16</v>
      </c>
      <c r="M17" t="n">
        <v>27</v>
      </c>
      <c r="N17" t="n">
        <v>48.31</v>
      </c>
      <c r="O17" t="n">
        <v>27204.98</v>
      </c>
      <c r="P17" t="n">
        <v>616.62</v>
      </c>
      <c r="Q17" t="n">
        <v>1189</v>
      </c>
      <c r="R17" t="n">
        <v>208.1</v>
      </c>
      <c r="S17" t="n">
        <v>152.24</v>
      </c>
      <c r="T17" t="n">
        <v>21830.48</v>
      </c>
      <c r="U17" t="n">
        <v>0.73</v>
      </c>
      <c r="V17" t="n">
        <v>0.85</v>
      </c>
      <c r="W17" t="n">
        <v>19.02</v>
      </c>
      <c r="X17" t="n">
        <v>1.27</v>
      </c>
      <c r="Y17" t="n">
        <v>2</v>
      </c>
      <c r="Z17" t="n">
        <v>10</v>
      </c>
      <c r="AA17" t="n">
        <v>476.9851352846118</v>
      </c>
      <c r="AB17" t="n">
        <v>678.7157063108023</v>
      </c>
      <c r="AC17" t="n">
        <v>615.1374920992054</v>
      </c>
      <c r="AD17" t="n">
        <v>476985.1352846118</v>
      </c>
      <c r="AE17" t="n">
        <v>678715.7063108023</v>
      </c>
      <c r="AF17" t="n">
        <v>7.508453093886497e-06</v>
      </c>
      <c r="AG17" t="n">
        <v>2.090416666666667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2.0001</v>
      </c>
      <c r="E18" t="n">
        <v>50</v>
      </c>
      <c r="F18" t="n">
        <v>46.43</v>
      </c>
      <c r="G18" t="n">
        <v>103.18</v>
      </c>
      <c r="H18" t="n">
        <v>1.37</v>
      </c>
      <c r="I18" t="n">
        <v>27</v>
      </c>
      <c r="J18" t="n">
        <v>220.33</v>
      </c>
      <c r="K18" t="n">
        <v>54.38</v>
      </c>
      <c r="L18" t="n">
        <v>17</v>
      </c>
      <c r="M18" t="n">
        <v>25</v>
      </c>
      <c r="N18" t="n">
        <v>48.95</v>
      </c>
      <c r="O18" t="n">
        <v>27408.3</v>
      </c>
      <c r="P18" t="n">
        <v>611.46</v>
      </c>
      <c r="Q18" t="n">
        <v>1189.15</v>
      </c>
      <c r="R18" t="n">
        <v>205.13</v>
      </c>
      <c r="S18" t="n">
        <v>152.24</v>
      </c>
      <c r="T18" t="n">
        <v>20355.71</v>
      </c>
      <c r="U18" t="n">
        <v>0.74</v>
      </c>
      <c r="V18" t="n">
        <v>0.86</v>
      </c>
      <c r="W18" t="n">
        <v>19.01</v>
      </c>
      <c r="X18" t="n">
        <v>1.18</v>
      </c>
      <c r="Y18" t="n">
        <v>2</v>
      </c>
      <c r="Z18" t="n">
        <v>10</v>
      </c>
      <c r="AA18" t="n">
        <v>472.5860683370515</v>
      </c>
      <c r="AB18" t="n">
        <v>672.4561489167539</v>
      </c>
      <c r="AC18" t="n">
        <v>609.464294321073</v>
      </c>
      <c r="AD18" t="n">
        <v>472586.0683370515</v>
      </c>
      <c r="AE18" t="n">
        <v>672456.1489167539</v>
      </c>
      <c r="AF18" t="n">
        <v>7.53406764314573e-06</v>
      </c>
      <c r="AG18" t="n">
        <v>2.083333333333333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2.0026</v>
      </c>
      <c r="E19" t="n">
        <v>49.94</v>
      </c>
      <c r="F19" t="n">
        <v>46.41</v>
      </c>
      <c r="G19" t="n">
        <v>107.1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608.3099999999999</v>
      </c>
      <c r="Q19" t="n">
        <v>1189.15</v>
      </c>
      <c r="R19" t="n">
        <v>204.31</v>
      </c>
      <c r="S19" t="n">
        <v>152.24</v>
      </c>
      <c r="T19" t="n">
        <v>19953</v>
      </c>
      <c r="U19" t="n">
        <v>0.75</v>
      </c>
      <c r="V19" t="n">
        <v>0.86</v>
      </c>
      <c r="W19" t="n">
        <v>19.02</v>
      </c>
      <c r="X19" t="n">
        <v>1.16</v>
      </c>
      <c r="Y19" t="n">
        <v>2</v>
      </c>
      <c r="Z19" t="n">
        <v>10</v>
      </c>
      <c r="AA19" t="n">
        <v>470.4194646342507</v>
      </c>
      <c r="AB19" t="n">
        <v>669.3732269268171</v>
      </c>
      <c r="AC19" t="n">
        <v>606.6701628701665</v>
      </c>
      <c r="AD19" t="n">
        <v>470419.4646342507</v>
      </c>
      <c r="AE19" t="n">
        <v>669373.2269268171</v>
      </c>
      <c r="AF19" t="n">
        <v>7.543484756843978e-06</v>
      </c>
      <c r="AG19" t="n">
        <v>2.080833333333333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2.0099</v>
      </c>
      <c r="E20" t="n">
        <v>49.75</v>
      </c>
      <c r="F20" t="n">
        <v>46.3</v>
      </c>
      <c r="G20" t="n">
        <v>115.76</v>
      </c>
      <c r="H20" t="n">
        <v>1.51</v>
      </c>
      <c r="I20" t="n">
        <v>24</v>
      </c>
      <c r="J20" t="n">
        <v>223.65</v>
      </c>
      <c r="K20" t="n">
        <v>54.38</v>
      </c>
      <c r="L20" t="n">
        <v>19</v>
      </c>
      <c r="M20" t="n">
        <v>22</v>
      </c>
      <c r="N20" t="n">
        <v>50.27</v>
      </c>
      <c r="O20" t="n">
        <v>27817.81</v>
      </c>
      <c r="P20" t="n">
        <v>604.0700000000001</v>
      </c>
      <c r="Q20" t="n">
        <v>1189.12</v>
      </c>
      <c r="R20" t="n">
        <v>200.83</v>
      </c>
      <c r="S20" t="n">
        <v>152.24</v>
      </c>
      <c r="T20" t="n">
        <v>18221.21</v>
      </c>
      <c r="U20" t="n">
        <v>0.76</v>
      </c>
      <c r="V20" t="n">
        <v>0.86</v>
      </c>
      <c r="W20" t="n">
        <v>19.01</v>
      </c>
      <c r="X20" t="n">
        <v>1.05</v>
      </c>
      <c r="Y20" t="n">
        <v>2</v>
      </c>
      <c r="Z20" t="n">
        <v>10</v>
      </c>
      <c r="AA20" t="n">
        <v>466.3168605479982</v>
      </c>
      <c r="AB20" t="n">
        <v>663.5355149644662</v>
      </c>
      <c r="AC20" t="n">
        <v>601.3792944509913</v>
      </c>
      <c r="AD20" t="n">
        <v>466316.8605479982</v>
      </c>
      <c r="AE20" t="n">
        <v>663535.5149644662</v>
      </c>
      <c r="AF20" t="n">
        <v>7.570982728842859e-06</v>
      </c>
      <c r="AG20" t="n">
        <v>2.072916666666667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2.0132</v>
      </c>
      <c r="E21" t="n">
        <v>49.67</v>
      </c>
      <c r="F21" t="n">
        <v>46.26</v>
      </c>
      <c r="G21" t="n">
        <v>120.68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600.98</v>
      </c>
      <c r="Q21" t="n">
        <v>1188.96</v>
      </c>
      <c r="R21" t="n">
        <v>199.36</v>
      </c>
      <c r="S21" t="n">
        <v>152.24</v>
      </c>
      <c r="T21" t="n">
        <v>17493.72</v>
      </c>
      <c r="U21" t="n">
        <v>0.76</v>
      </c>
      <c r="V21" t="n">
        <v>0.86</v>
      </c>
      <c r="W21" t="n">
        <v>19.01</v>
      </c>
      <c r="X21" t="n">
        <v>1.01</v>
      </c>
      <c r="Y21" t="n">
        <v>2</v>
      </c>
      <c r="Z21" t="n">
        <v>10</v>
      </c>
      <c r="AA21" t="n">
        <v>463.946358358477</v>
      </c>
      <c r="AB21" t="n">
        <v>660.1624600223827</v>
      </c>
      <c r="AC21" t="n">
        <v>598.3222080472239</v>
      </c>
      <c r="AD21" t="n">
        <v>463946.358358477</v>
      </c>
      <c r="AE21" t="n">
        <v>660162.4600223827</v>
      </c>
      <c r="AF21" t="n">
        <v>7.583413318924545e-06</v>
      </c>
      <c r="AG21" t="n">
        <v>2.069583333333334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2.017</v>
      </c>
      <c r="E22" t="n">
        <v>49.58</v>
      </c>
      <c r="F22" t="n">
        <v>46.21</v>
      </c>
      <c r="G22" t="n">
        <v>126.02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597.02</v>
      </c>
      <c r="Q22" t="n">
        <v>1188.95</v>
      </c>
      <c r="R22" t="n">
        <v>197.23</v>
      </c>
      <c r="S22" t="n">
        <v>152.24</v>
      </c>
      <c r="T22" t="n">
        <v>16430.23</v>
      </c>
      <c r="U22" t="n">
        <v>0.77</v>
      </c>
      <c r="V22" t="n">
        <v>0.86</v>
      </c>
      <c r="W22" t="n">
        <v>19.01</v>
      </c>
      <c r="X22" t="n">
        <v>0.95</v>
      </c>
      <c r="Y22" t="n">
        <v>2</v>
      </c>
      <c r="Z22" t="n">
        <v>10</v>
      </c>
      <c r="AA22" t="n">
        <v>461.0223893869029</v>
      </c>
      <c r="AB22" t="n">
        <v>656.0018614649692</v>
      </c>
      <c r="AC22" t="n">
        <v>594.5513506198184</v>
      </c>
      <c r="AD22" t="n">
        <v>461022.3893869029</v>
      </c>
      <c r="AE22" t="n">
        <v>656001.8614649692</v>
      </c>
      <c r="AF22" t="n">
        <v>7.597727331745881e-06</v>
      </c>
      <c r="AG22" t="n">
        <v>2.065833333333333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2.0208</v>
      </c>
      <c r="E23" t="n">
        <v>49.48</v>
      </c>
      <c r="F23" t="n">
        <v>46.15</v>
      </c>
      <c r="G23" t="n">
        <v>131.86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593.02</v>
      </c>
      <c r="Q23" t="n">
        <v>1189.03</v>
      </c>
      <c r="R23" t="n">
        <v>195.56</v>
      </c>
      <c r="S23" t="n">
        <v>152.24</v>
      </c>
      <c r="T23" t="n">
        <v>15603.72</v>
      </c>
      <c r="U23" t="n">
        <v>0.78</v>
      </c>
      <c r="V23" t="n">
        <v>0.86</v>
      </c>
      <c r="W23" t="n">
        <v>19.01</v>
      </c>
      <c r="X23" t="n">
        <v>0.9</v>
      </c>
      <c r="Y23" t="n">
        <v>2</v>
      </c>
      <c r="Z23" t="n">
        <v>10</v>
      </c>
      <c r="AA23" t="n">
        <v>458.0527679516811</v>
      </c>
      <c r="AB23" t="n">
        <v>651.7763027194549</v>
      </c>
      <c r="AC23" t="n">
        <v>590.7216181040317</v>
      </c>
      <c r="AD23" t="n">
        <v>458052.767951681</v>
      </c>
      <c r="AE23" t="n">
        <v>651776.3027194549</v>
      </c>
      <c r="AF23" t="n">
        <v>7.612041344567217e-06</v>
      </c>
      <c r="AG23" t="n">
        <v>2.061666666666667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2.024</v>
      </c>
      <c r="E24" t="n">
        <v>49.41</v>
      </c>
      <c r="F24" t="n">
        <v>46.11</v>
      </c>
      <c r="G24" t="n">
        <v>138.34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588.99</v>
      </c>
      <c r="Q24" t="n">
        <v>1188.86</v>
      </c>
      <c r="R24" t="n">
        <v>194.43</v>
      </c>
      <c r="S24" t="n">
        <v>152.24</v>
      </c>
      <c r="T24" t="n">
        <v>15041.54</v>
      </c>
      <c r="U24" t="n">
        <v>0.78</v>
      </c>
      <c r="V24" t="n">
        <v>0.86</v>
      </c>
      <c r="W24" t="n">
        <v>19</v>
      </c>
      <c r="X24" t="n">
        <v>0.86</v>
      </c>
      <c r="Y24" t="n">
        <v>2</v>
      </c>
      <c r="Z24" t="n">
        <v>10</v>
      </c>
      <c r="AA24" t="n">
        <v>455.2872047931693</v>
      </c>
      <c r="AB24" t="n">
        <v>647.8411042958048</v>
      </c>
      <c r="AC24" t="n">
        <v>587.1550466121259</v>
      </c>
      <c r="AD24" t="n">
        <v>455287.2047931693</v>
      </c>
      <c r="AE24" t="n">
        <v>647841.1042958049</v>
      </c>
      <c r="AF24" t="n">
        <v>7.624095250100974e-06</v>
      </c>
      <c r="AG24" t="n">
        <v>2.05875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2.0272</v>
      </c>
      <c r="E25" t="n">
        <v>49.33</v>
      </c>
      <c r="F25" t="n">
        <v>46.07</v>
      </c>
      <c r="G25" t="n">
        <v>145.5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586.12</v>
      </c>
      <c r="Q25" t="n">
        <v>1188.95</v>
      </c>
      <c r="R25" t="n">
        <v>193.08</v>
      </c>
      <c r="S25" t="n">
        <v>152.24</v>
      </c>
      <c r="T25" t="n">
        <v>14372.42</v>
      </c>
      <c r="U25" t="n">
        <v>0.79</v>
      </c>
      <c r="V25" t="n">
        <v>0.86</v>
      </c>
      <c r="W25" t="n">
        <v>19</v>
      </c>
      <c r="X25" t="n">
        <v>0.82</v>
      </c>
      <c r="Y25" t="n">
        <v>2</v>
      </c>
      <c r="Z25" t="n">
        <v>10</v>
      </c>
      <c r="AA25" t="n">
        <v>453.0762597127672</v>
      </c>
      <c r="AB25" t="n">
        <v>644.6950876993671</v>
      </c>
      <c r="AC25" t="n">
        <v>584.3037308974002</v>
      </c>
      <c r="AD25" t="n">
        <v>453076.2597127673</v>
      </c>
      <c r="AE25" t="n">
        <v>644695.0876993672</v>
      </c>
      <c r="AF25" t="n">
        <v>7.63614915563473e-06</v>
      </c>
      <c r="AG25" t="n">
        <v>2.055416666666666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2.0307</v>
      </c>
      <c r="E26" t="n">
        <v>49.24</v>
      </c>
      <c r="F26" t="n">
        <v>46.03</v>
      </c>
      <c r="G26" t="n">
        <v>153.42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582.16</v>
      </c>
      <c r="Q26" t="n">
        <v>1188.89</v>
      </c>
      <c r="R26" t="n">
        <v>191.49</v>
      </c>
      <c r="S26" t="n">
        <v>152.24</v>
      </c>
      <c r="T26" t="n">
        <v>13582.68</v>
      </c>
      <c r="U26" t="n">
        <v>0.8</v>
      </c>
      <c r="V26" t="n">
        <v>0.86</v>
      </c>
      <c r="W26" t="n">
        <v>19</v>
      </c>
      <c r="X26" t="n">
        <v>0.78</v>
      </c>
      <c r="Y26" t="n">
        <v>2</v>
      </c>
      <c r="Z26" t="n">
        <v>10</v>
      </c>
      <c r="AA26" t="n">
        <v>450.2884939011087</v>
      </c>
      <c r="AB26" t="n">
        <v>640.7282964892954</v>
      </c>
      <c r="AC26" t="n">
        <v>580.7085260511423</v>
      </c>
      <c r="AD26" t="n">
        <v>450288.4939011087</v>
      </c>
      <c r="AE26" t="n">
        <v>640728.2964892954</v>
      </c>
      <c r="AF26" t="n">
        <v>7.649333114812275e-06</v>
      </c>
      <c r="AG26" t="n">
        <v>2.051666666666667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2.0343</v>
      </c>
      <c r="E27" t="n">
        <v>49.16</v>
      </c>
      <c r="F27" t="n">
        <v>45.98</v>
      </c>
      <c r="G27" t="n">
        <v>162.28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576.88</v>
      </c>
      <c r="Q27" t="n">
        <v>1188.99</v>
      </c>
      <c r="R27" t="n">
        <v>189.58</v>
      </c>
      <c r="S27" t="n">
        <v>152.24</v>
      </c>
      <c r="T27" t="n">
        <v>12634.78</v>
      </c>
      <c r="U27" t="n">
        <v>0.8</v>
      </c>
      <c r="V27" t="n">
        <v>0.86</v>
      </c>
      <c r="W27" t="n">
        <v>19.01</v>
      </c>
      <c r="X27" t="n">
        <v>0.73</v>
      </c>
      <c r="Y27" t="n">
        <v>2</v>
      </c>
      <c r="Z27" t="n">
        <v>10</v>
      </c>
      <c r="AA27" t="n">
        <v>446.8366064735671</v>
      </c>
      <c r="AB27" t="n">
        <v>635.8165077558991</v>
      </c>
      <c r="AC27" t="n">
        <v>576.256845656701</v>
      </c>
      <c r="AD27" t="n">
        <v>446836.6064735671</v>
      </c>
      <c r="AE27" t="n">
        <v>635816.5077558991</v>
      </c>
      <c r="AF27" t="n">
        <v>7.662893758537752e-06</v>
      </c>
      <c r="AG27" t="n">
        <v>2.048333333333333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2.0344</v>
      </c>
      <c r="E28" t="n">
        <v>49.16</v>
      </c>
      <c r="F28" t="n">
        <v>45.98</v>
      </c>
      <c r="G28" t="n">
        <v>162.27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572.58</v>
      </c>
      <c r="Q28" t="n">
        <v>1188.99</v>
      </c>
      <c r="R28" t="n">
        <v>189.67</v>
      </c>
      <c r="S28" t="n">
        <v>152.24</v>
      </c>
      <c r="T28" t="n">
        <v>12680.07</v>
      </c>
      <c r="U28" t="n">
        <v>0.8</v>
      </c>
      <c r="V28" t="n">
        <v>0.86</v>
      </c>
      <c r="W28" t="n">
        <v>19</v>
      </c>
      <c r="X28" t="n">
        <v>0.73</v>
      </c>
      <c r="Y28" t="n">
        <v>2</v>
      </c>
      <c r="Z28" t="n">
        <v>10</v>
      </c>
      <c r="AA28" t="n">
        <v>444.7832996135324</v>
      </c>
      <c r="AB28" t="n">
        <v>632.8947990637628</v>
      </c>
      <c r="AC28" t="n">
        <v>573.6088259618354</v>
      </c>
      <c r="AD28" t="n">
        <v>444783.2996135324</v>
      </c>
      <c r="AE28" t="n">
        <v>632894.7990637628</v>
      </c>
      <c r="AF28" t="n">
        <v>7.663270443085682e-06</v>
      </c>
      <c r="AG28" t="n">
        <v>2.048333333333333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2.0381</v>
      </c>
      <c r="E29" t="n">
        <v>49.06</v>
      </c>
      <c r="F29" t="n">
        <v>45.93</v>
      </c>
      <c r="G29" t="n">
        <v>172.22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571.91</v>
      </c>
      <c r="Q29" t="n">
        <v>1188.86</v>
      </c>
      <c r="R29" t="n">
        <v>187.94</v>
      </c>
      <c r="S29" t="n">
        <v>152.24</v>
      </c>
      <c r="T29" t="n">
        <v>11815.93</v>
      </c>
      <c r="U29" t="n">
        <v>0.8100000000000001</v>
      </c>
      <c r="V29" t="n">
        <v>0.87</v>
      </c>
      <c r="W29" t="n">
        <v>19</v>
      </c>
      <c r="X29" t="n">
        <v>0.68</v>
      </c>
      <c r="Y29" t="n">
        <v>2</v>
      </c>
      <c r="Z29" t="n">
        <v>10</v>
      </c>
      <c r="AA29" t="n">
        <v>443.4932330037183</v>
      </c>
      <c r="AB29" t="n">
        <v>631.0591266171882</v>
      </c>
      <c r="AC29" t="n">
        <v>571.9451088346165</v>
      </c>
      <c r="AD29" t="n">
        <v>443493.2330037183</v>
      </c>
      <c r="AE29" t="n">
        <v>631059.1266171882</v>
      </c>
      <c r="AF29" t="n">
        <v>7.677207771359087e-06</v>
      </c>
      <c r="AG29" t="n">
        <v>2.044166666666667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2.0414</v>
      </c>
      <c r="E30" t="n">
        <v>48.99</v>
      </c>
      <c r="F30" t="n">
        <v>45.89</v>
      </c>
      <c r="G30" t="n">
        <v>183.54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565.42</v>
      </c>
      <c r="Q30" t="n">
        <v>1188.9</v>
      </c>
      <c r="R30" t="n">
        <v>186.7</v>
      </c>
      <c r="S30" t="n">
        <v>152.24</v>
      </c>
      <c r="T30" t="n">
        <v>11203.26</v>
      </c>
      <c r="U30" t="n">
        <v>0.82</v>
      </c>
      <c r="V30" t="n">
        <v>0.87</v>
      </c>
      <c r="W30" t="n">
        <v>19</v>
      </c>
      <c r="X30" t="n">
        <v>0.64</v>
      </c>
      <c r="Y30" t="n">
        <v>2</v>
      </c>
      <c r="Z30" t="n">
        <v>10</v>
      </c>
      <c r="AA30" t="n">
        <v>439.5941423090903</v>
      </c>
      <c r="AB30" t="n">
        <v>625.5109996442283</v>
      </c>
      <c r="AC30" t="n">
        <v>566.9166987355691</v>
      </c>
      <c r="AD30" t="n">
        <v>439594.1423090903</v>
      </c>
      <c r="AE30" t="n">
        <v>625510.9996442283</v>
      </c>
      <c r="AF30" t="n">
        <v>7.689638361440774e-06</v>
      </c>
      <c r="AG30" t="n">
        <v>2.04125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2.0409</v>
      </c>
      <c r="E31" t="n">
        <v>49</v>
      </c>
      <c r="F31" t="n">
        <v>45.9</v>
      </c>
      <c r="G31" t="n">
        <v>183.59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13</v>
      </c>
      <c r="N31" t="n">
        <v>58.1</v>
      </c>
      <c r="O31" t="n">
        <v>30139.04</v>
      </c>
      <c r="P31" t="n">
        <v>565.11</v>
      </c>
      <c r="Q31" t="n">
        <v>1188.93</v>
      </c>
      <c r="R31" t="n">
        <v>187.01</v>
      </c>
      <c r="S31" t="n">
        <v>152.24</v>
      </c>
      <c r="T31" t="n">
        <v>11357.01</v>
      </c>
      <c r="U31" t="n">
        <v>0.8100000000000001</v>
      </c>
      <c r="V31" t="n">
        <v>0.87</v>
      </c>
      <c r="W31" t="n">
        <v>19</v>
      </c>
      <c r="X31" t="n">
        <v>0.65</v>
      </c>
      <c r="Y31" t="n">
        <v>2</v>
      </c>
      <c r="Z31" t="n">
        <v>10</v>
      </c>
      <c r="AA31" t="n">
        <v>439.5874460596349</v>
      </c>
      <c r="AB31" t="n">
        <v>625.501471360551</v>
      </c>
      <c r="AC31" t="n">
        <v>566.9080630071328</v>
      </c>
      <c r="AD31" t="n">
        <v>439587.4460596349</v>
      </c>
      <c r="AE31" t="n">
        <v>625501.4713605511</v>
      </c>
      <c r="AF31" t="n">
        <v>7.687754938701125e-06</v>
      </c>
      <c r="AG31" t="n">
        <v>2.041666666666667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2.0444</v>
      </c>
      <c r="E32" t="n">
        <v>48.91</v>
      </c>
      <c r="F32" t="n">
        <v>45.85</v>
      </c>
      <c r="G32" t="n">
        <v>196.51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558.87</v>
      </c>
      <c r="Q32" t="n">
        <v>1188.95</v>
      </c>
      <c r="R32" t="n">
        <v>185.48</v>
      </c>
      <c r="S32" t="n">
        <v>152.24</v>
      </c>
      <c r="T32" t="n">
        <v>10599.99</v>
      </c>
      <c r="U32" t="n">
        <v>0.82</v>
      </c>
      <c r="V32" t="n">
        <v>0.87</v>
      </c>
      <c r="W32" t="n">
        <v>19</v>
      </c>
      <c r="X32" t="n">
        <v>0.6</v>
      </c>
      <c r="Y32" t="n">
        <v>2</v>
      </c>
      <c r="Z32" t="n">
        <v>10</v>
      </c>
      <c r="AA32" t="n">
        <v>435.735726047075</v>
      </c>
      <c r="AB32" t="n">
        <v>620.0207494775194</v>
      </c>
      <c r="AC32" t="n">
        <v>561.9407438738426</v>
      </c>
      <c r="AD32" t="n">
        <v>435735.726047075</v>
      </c>
      <c r="AE32" t="n">
        <v>620020.7494775194</v>
      </c>
      <c r="AF32" t="n">
        <v>7.700938897878672e-06</v>
      </c>
      <c r="AG32" t="n">
        <v>2.037916666666666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2.0446</v>
      </c>
      <c r="E33" t="n">
        <v>48.91</v>
      </c>
      <c r="F33" t="n">
        <v>45.85</v>
      </c>
      <c r="G33" t="n">
        <v>196.5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558.04</v>
      </c>
      <c r="Q33" t="n">
        <v>1188.99</v>
      </c>
      <c r="R33" t="n">
        <v>185.29</v>
      </c>
      <c r="S33" t="n">
        <v>152.24</v>
      </c>
      <c r="T33" t="n">
        <v>10503.27</v>
      </c>
      <c r="U33" t="n">
        <v>0.82</v>
      </c>
      <c r="V33" t="n">
        <v>0.87</v>
      </c>
      <c r="W33" t="n">
        <v>19</v>
      </c>
      <c r="X33" t="n">
        <v>0.6</v>
      </c>
      <c r="Y33" t="n">
        <v>2</v>
      </c>
      <c r="Z33" t="n">
        <v>10</v>
      </c>
      <c r="AA33" t="n">
        <v>435.30493485901</v>
      </c>
      <c r="AB33" t="n">
        <v>619.4077644516747</v>
      </c>
      <c r="AC33" t="n">
        <v>561.3851797871617</v>
      </c>
      <c r="AD33" t="n">
        <v>435304.93485901</v>
      </c>
      <c r="AE33" t="n">
        <v>619407.7644516747</v>
      </c>
      <c r="AF33" t="n">
        <v>7.70169226697453e-06</v>
      </c>
      <c r="AG33" t="n">
        <v>2.037916666666666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2.0439</v>
      </c>
      <c r="E34" t="n">
        <v>48.93</v>
      </c>
      <c r="F34" t="n">
        <v>45.87</v>
      </c>
      <c r="G34" t="n">
        <v>196.57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6</v>
      </c>
      <c r="N34" t="n">
        <v>60.41</v>
      </c>
      <c r="O34" t="n">
        <v>30794.11</v>
      </c>
      <c r="P34" t="n">
        <v>555.13</v>
      </c>
      <c r="Q34" t="n">
        <v>1188.97</v>
      </c>
      <c r="R34" t="n">
        <v>185.62</v>
      </c>
      <c r="S34" t="n">
        <v>152.24</v>
      </c>
      <c r="T34" t="n">
        <v>10669.4</v>
      </c>
      <c r="U34" t="n">
        <v>0.82</v>
      </c>
      <c r="V34" t="n">
        <v>0.87</v>
      </c>
      <c r="W34" t="n">
        <v>19.01</v>
      </c>
      <c r="X34" t="n">
        <v>0.62</v>
      </c>
      <c r="Y34" t="n">
        <v>2</v>
      </c>
      <c r="Z34" t="n">
        <v>10</v>
      </c>
      <c r="AA34" t="n">
        <v>434.1515120109986</v>
      </c>
      <c r="AB34" t="n">
        <v>617.766526297585</v>
      </c>
      <c r="AC34" t="n">
        <v>559.8976834574655</v>
      </c>
      <c r="AD34" t="n">
        <v>434151.5120109986</v>
      </c>
      <c r="AE34" t="n">
        <v>617766.526297585</v>
      </c>
      <c r="AF34" t="n">
        <v>7.699055475139021e-06</v>
      </c>
      <c r="AG34" t="n">
        <v>2.03875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2.0478</v>
      </c>
      <c r="E35" t="n">
        <v>48.83</v>
      </c>
      <c r="F35" t="n">
        <v>45.81</v>
      </c>
      <c r="G35" t="n">
        <v>211.43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554.66</v>
      </c>
      <c r="Q35" t="n">
        <v>1189.18</v>
      </c>
      <c r="R35" t="n">
        <v>183.49</v>
      </c>
      <c r="S35" t="n">
        <v>152.24</v>
      </c>
      <c r="T35" t="n">
        <v>9608.059999999999</v>
      </c>
      <c r="U35" t="n">
        <v>0.83</v>
      </c>
      <c r="V35" t="n">
        <v>0.87</v>
      </c>
      <c r="W35" t="n">
        <v>19.01</v>
      </c>
      <c r="X35" t="n">
        <v>0.5600000000000001</v>
      </c>
      <c r="Y35" t="n">
        <v>2</v>
      </c>
      <c r="Z35" t="n">
        <v>10</v>
      </c>
      <c r="AA35" t="n">
        <v>432.9073014731482</v>
      </c>
      <c r="AB35" t="n">
        <v>615.9961037591712</v>
      </c>
      <c r="AC35" t="n">
        <v>558.2931039993657</v>
      </c>
      <c r="AD35" t="n">
        <v>432907.3014731482</v>
      </c>
      <c r="AE35" t="n">
        <v>615996.1037591712</v>
      </c>
      <c r="AF35" t="n">
        <v>7.713746172508288e-06</v>
      </c>
      <c r="AG35" t="n">
        <v>2.034583333333333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2.0479</v>
      </c>
      <c r="E36" t="n">
        <v>48.83</v>
      </c>
      <c r="F36" t="n">
        <v>45.81</v>
      </c>
      <c r="G36" t="n">
        <v>211.42</v>
      </c>
      <c r="H36" t="n">
        <v>2.48</v>
      </c>
      <c r="I36" t="n">
        <v>13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557.88</v>
      </c>
      <c r="Q36" t="n">
        <v>1189.06</v>
      </c>
      <c r="R36" t="n">
        <v>183.47</v>
      </c>
      <c r="S36" t="n">
        <v>152.24</v>
      </c>
      <c r="T36" t="n">
        <v>9598.860000000001</v>
      </c>
      <c r="U36" t="n">
        <v>0.83</v>
      </c>
      <c r="V36" t="n">
        <v>0.87</v>
      </c>
      <c r="W36" t="n">
        <v>19.01</v>
      </c>
      <c r="X36" t="n">
        <v>0.5600000000000001</v>
      </c>
      <c r="Y36" t="n">
        <v>2</v>
      </c>
      <c r="Z36" t="n">
        <v>10</v>
      </c>
      <c r="AA36" t="n">
        <v>434.399188788867</v>
      </c>
      <c r="AB36" t="n">
        <v>618.1189526245131</v>
      </c>
      <c r="AC36" t="n">
        <v>560.2170964972414</v>
      </c>
      <c r="AD36" t="n">
        <v>434399.188788867</v>
      </c>
      <c r="AE36" t="n">
        <v>618118.9526245131</v>
      </c>
      <c r="AF36" t="n">
        <v>7.714122857056216e-06</v>
      </c>
      <c r="AG36" t="n">
        <v>2.034583333333333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0.9133</v>
      </c>
      <c r="E2" t="n">
        <v>109.49</v>
      </c>
      <c r="F2" t="n">
        <v>82.84</v>
      </c>
      <c r="G2" t="n">
        <v>6.58</v>
      </c>
      <c r="H2" t="n">
        <v>0.11</v>
      </c>
      <c r="I2" t="n">
        <v>755</v>
      </c>
      <c r="J2" t="n">
        <v>159.12</v>
      </c>
      <c r="K2" t="n">
        <v>50.28</v>
      </c>
      <c r="L2" t="n">
        <v>1</v>
      </c>
      <c r="M2" t="n">
        <v>753</v>
      </c>
      <c r="N2" t="n">
        <v>27.84</v>
      </c>
      <c r="O2" t="n">
        <v>19859.16</v>
      </c>
      <c r="P2" t="n">
        <v>1027.91</v>
      </c>
      <c r="Q2" t="n">
        <v>1195.55</v>
      </c>
      <c r="R2" t="n">
        <v>1439.2</v>
      </c>
      <c r="S2" t="n">
        <v>152.24</v>
      </c>
      <c r="T2" t="n">
        <v>633752.0699999999</v>
      </c>
      <c r="U2" t="n">
        <v>0.11</v>
      </c>
      <c r="V2" t="n">
        <v>0.48</v>
      </c>
      <c r="W2" t="n">
        <v>20.23</v>
      </c>
      <c r="X2" t="n">
        <v>37.48</v>
      </c>
      <c r="Y2" t="n">
        <v>2</v>
      </c>
      <c r="Z2" t="n">
        <v>10</v>
      </c>
      <c r="AA2" t="n">
        <v>1686.817023894176</v>
      </c>
      <c r="AB2" t="n">
        <v>2400.219887578445</v>
      </c>
      <c r="AC2" t="n">
        <v>2175.380985592705</v>
      </c>
      <c r="AD2" t="n">
        <v>1686817.023894176</v>
      </c>
      <c r="AE2" t="n">
        <v>2400219.887578445</v>
      </c>
      <c r="AF2" t="n">
        <v>3.764277762001895e-06</v>
      </c>
      <c r="AG2" t="n">
        <v>4.562083333333333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1.4707</v>
      </c>
      <c r="E3" t="n">
        <v>68</v>
      </c>
      <c r="F3" t="n">
        <v>57.36</v>
      </c>
      <c r="G3" t="n">
        <v>13.34</v>
      </c>
      <c r="H3" t="n">
        <v>0.22</v>
      </c>
      <c r="I3" t="n">
        <v>258</v>
      </c>
      <c r="J3" t="n">
        <v>160.54</v>
      </c>
      <c r="K3" t="n">
        <v>50.28</v>
      </c>
      <c r="L3" t="n">
        <v>2</v>
      </c>
      <c r="M3" t="n">
        <v>256</v>
      </c>
      <c r="N3" t="n">
        <v>28.26</v>
      </c>
      <c r="O3" t="n">
        <v>20034.4</v>
      </c>
      <c r="P3" t="n">
        <v>710.04</v>
      </c>
      <c r="Q3" t="n">
        <v>1191.03</v>
      </c>
      <c r="R3" t="n">
        <v>574.15</v>
      </c>
      <c r="S3" t="n">
        <v>152.24</v>
      </c>
      <c r="T3" t="n">
        <v>203712.56</v>
      </c>
      <c r="U3" t="n">
        <v>0.27</v>
      </c>
      <c r="V3" t="n">
        <v>0.6899999999999999</v>
      </c>
      <c r="W3" t="n">
        <v>19.4</v>
      </c>
      <c r="X3" t="n">
        <v>12.08</v>
      </c>
      <c r="Y3" t="n">
        <v>2</v>
      </c>
      <c r="Z3" t="n">
        <v>10</v>
      </c>
      <c r="AA3" t="n">
        <v>733.7336980693742</v>
      </c>
      <c r="AB3" t="n">
        <v>1044.050533843246</v>
      </c>
      <c r="AC3" t="n">
        <v>946.2498378062795</v>
      </c>
      <c r="AD3" t="n">
        <v>733733.6980693742</v>
      </c>
      <c r="AE3" t="n">
        <v>1044050.533843246</v>
      </c>
      <c r="AF3" t="n">
        <v>6.061670102459417e-06</v>
      </c>
      <c r="AG3" t="n">
        <v>2.833333333333333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1.6689</v>
      </c>
      <c r="E4" t="n">
        <v>59.92</v>
      </c>
      <c r="F4" t="n">
        <v>52.54</v>
      </c>
      <c r="G4" t="n">
        <v>20.08</v>
      </c>
      <c r="H4" t="n">
        <v>0.33</v>
      </c>
      <c r="I4" t="n">
        <v>157</v>
      </c>
      <c r="J4" t="n">
        <v>161.97</v>
      </c>
      <c r="K4" t="n">
        <v>50.28</v>
      </c>
      <c r="L4" t="n">
        <v>3</v>
      </c>
      <c r="M4" t="n">
        <v>155</v>
      </c>
      <c r="N4" t="n">
        <v>28.69</v>
      </c>
      <c r="O4" t="n">
        <v>20210.21</v>
      </c>
      <c r="P4" t="n">
        <v>646.46</v>
      </c>
      <c r="Q4" t="n">
        <v>1190.16</v>
      </c>
      <c r="R4" t="n">
        <v>411.22</v>
      </c>
      <c r="S4" t="n">
        <v>152.24</v>
      </c>
      <c r="T4" t="n">
        <v>122754.98</v>
      </c>
      <c r="U4" t="n">
        <v>0.37</v>
      </c>
      <c r="V4" t="n">
        <v>0.76</v>
      </c>
      <c r="W4" t="n">
        <v>19.24</v>
      </c>
      <c r="X4" t="n">
        <v>7.27</v>
      </c>
      <c r="Y4" t="n">
        <v>2</v>
      </c>
      <c r="Z4" t="n">
        <v>10</v>
      </c>
      <c r="AA4" t="n">
        <v>592.3234589033484</v>
      </c>
      <c r="AB4" t="n">
        <v>842.8338852408115</v>
      </c>
      <c r="AC4" t="n">
        <v>763.8820165830169</v>
      </c>
      <c r="AD4" t="n">
        <v>592323.4589033484</v>
      </c>
      <c r="AE4" t="n">
        <v>842833.8852408115</v>
      </c>
      <c r="AF4" t="n">
        <v>6.878575667365555e-06</v>
      </c>
      <c r="AG4" t="n">
        <v>2.496666666666667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1.7752</v>
      </c>
      <c r="E5" t="n">
        <v>56.33</v>
      </c>
      <c r="F5" t="n">
        <v>50.4</v>
      </c>
      <c r="G5" t="n">
        <v>27</v>
      </c>
      <c r="H5" t="n">
        <v>0.43</v>
      </c>
      <c r="I5" t="n">
        <v>112</v>
      </c>
      <c r="J5" t="n">
        <v>163.4</v>
      </c>
      <c r="K5" t="n">
        <v>50.28</v>
      </c>
      <c r="L5" t="n">
        <v>4</v>
      </c>
      <c r="M5" t="n">
        <v>110</v>
      </c>
      <c r="N5" t="n">
        <v>29.12</v>
      </c>
      <c r="O5" t="n">
        <v>20386.62</v>
      </c>
      <c r="P5" t="n">
        <v>615.92</v>
      </c>
      <c r="Q5" t="n">
        <v>1189.63</v>
      </c>
      <c r="R5" t="n">
        <v>338.95</v>
      </c>
      <c r="S5" t="n">
        <v>152.24</v>
      </c>
      <c r="T5" t="n">
        <v>86841.41</v>
      </c>
      <c r="U5" t="n">
        <v>0.45</v>
      </c>
      <c r="V5" t="n">
        <v>0.79</v>
      </c>
      <c r="W5" t="n">
        <v>19.16</v>
      </c>
      <c r="X5" t="n">
        <v>5.13</v>
      </c>
      <c r="Y5" t="n">
        <v>2</v>
      </c>
      <c r="Z5" t="n">
        <v>10</v>
      </c>
      <c r="AA5" t="n">
        <v>533.0067781108108</v>
      </c>
      <c r="AB5" t="n">
        <v>758.4304941873412</v>
      </c>
      <c r="AC5" t="n">
        <v>687.3850535474733</v>
      </c>
      <c r="AD5" t="n">
        <v>533006.7781108108</v>
      </c>
      <c r="AE5" t="n">
        <v>758430.4941873412</v>
      </c>
      <c r="AF5" t="n">
        <v>7.316704131288474e-06</v>
      </c>
      <c r="AG5" t="n">
        <v>2.347083333333333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1.8402</v>
      </c>
      <c r="E6" t="n">
        <v>54.34</v>
      </c>
      <c r="F6" t="n">
        <v>49.21</v>
      </c>
      <c r="G6" t="n">
        <v>33.94</v>
      </c>
      <c r="H6" t="n">
        <v>0.54</v>
      </c>
      <c r="I6" t="n">
        <v>87</v>
      </c>
      <c r="J6" t="n">
        <v>164.83</v>
      </c>
      <c r="K6" t="n">
        <v>50.28</v>
      </c>
      <c r="L6" t="n">
        <v>5</v>
      </c>
      <c r="M6" t="n">
        <v>85</v>
      </c>
      <c r="N6" t="n">
        <v>29.55</v>
      </c>
      <c r="O6" t="n">
        <v>20563.61</v>
      </c>
      <c r="P6" t="n">
        <v>597.35</v>
      </c>
      <c r="Q6" t="n">
        <v>1189.41</v>
      </c>
      <c r="R6" t="n">
        <v>299.28</v>
      </c>
      <c r="S6" t="n">
        <v>152.24</v>
      </c>
      <c r="T6" t="n">
        <v>67131.7</v>
      </c>
      <c r="U6" t="n">
        <v>0.51</v>
      </c>
      <c r="V6" t="n">
        <v>0.8100000000000001</v>
      </c>
      <c r="W6" t="n">
        <v>19.11</v>
      </c>
      <c r="X6" t="n">
        <v>3.96</v>
      </c>
      <c r="Y6" t="n">
        <v>2</v>
      </c>
      <c r="Z6" t="n">
        <v>10</v>
      </c>
      <c r="AA6" t="n">
        <v>500.5625814371478</v>
      </c>
      <c r="AB6" t="n">
        <v>712.2647245813084</v>
      </c>
      <c r="AC6" t="n">
        <v>645.5438297887877</v>
      </c>
      <c r="AD6" t="n">
        <v>500562.5814371478</v>
      </c>
      <c r="AE6" t="n">
        <v>712264.7245813084</v>
      </c>
      <c r="AF6" t="n">
        <v>7.584609589002394e-06</v>
      </c>
      <c r="AG6" t="n">
        <v>2.264166666666667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1.8837</v>
      </c>
      <c r="E7" t="n">
        <v>53.09</v>
      </c>
      <c r="F7" t="n">
        <v>48.47</v>
      </c>
      <c r="G7" t="n">
        <v>40.96</v>
      </c>
      <c r="H7" t="n">
        <v>0.64</v>
      </c>
      <c r="I7" t="n">
        <v>71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583.91</v>
      </c>
      <c r="Q7" t="n">
        <v>1189.17</v>
      </c>
      <c r="R7" t="n">
        <v>274.23</v>
      </c>
      <c r="S7" t="n">
        <v>152.24</v>
      </c>
      <c r="T7" t="n">
        <v>54687.98</v>
      </c>
      <c r="U7" t="n">
        <v>0.5600000000000001</v>
      </c>
      <c r="V7" t="n">
        <v>0.82</v>
      </c>
      <c r="W7" t="n">
        <v>19.08</v>
      </c>
      <c r="X7" t="n">
        <v>3.22</v>
      </c>
      <c r="Y7" t="n">
        <v>2</v>
      </c>
      <c r="Z7" t="n">
        <v>10</v>
      </c>
      <c r="AA7" t="n">
        <v>479.7695247481886</v>
      </c>
      <c r="AB7" t="n">
        <v>682.6776932190278</v>
      </c>
      <c r="AC7" t="n">
        <v>618.7283426833227</v>
      </c>
      <c r="AD7" t="n">
        <v>479769.5247481886</v>
      </c>
      <c r="AE7" t="n">
        <v>682677.6932190278</v>
      </c>
      <c r="AF7" t="n">
        <v>7.763900164549401e-06</v>
      </c>
      <c r="AG7" t="n">
        <v>2.212083333333334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1.9144</v>
      </c>
      <c r="E8" t="n">
        <v>52.24</v>
      </c>
      <c r="F8" t="n">
        <v>47.98</v>
      </c>
      <c r="G8" t="n">
        <v>47.98</v>
      </c>
      <c r="H8" t="n">
        <v>0.74</v>
      </c>
      <c r="I8" t="n">
        <v>60</v>
      </c>
      <c r="J8" t="n">
        <v>167.72</v>
      </c>
      <c r="K8" t="n">
        <v>50.28</v>
      </c>
      <c r="L8" t="n">
        <v>7</v>
      </c>
      <c r="M8" t="n">
        <v>58</v>
      </c>
      <c r="N8" t="n">
        <v>30.44</v>
      </c>
      <c r="O8" t="n">
        <v>20919.39</v>
      </c>
      <c r="P8" t="n">
        <v>573.49</v>
      </c>
      <c r="Q8" t="n">
        <v>1189.38</v>
      </c>
      <c r="R8" t="n">
        <v>256.99</v>
      </c>
      <c r="S8" t="n">
        <v>152.24</v>
      </c>
      <c r="T8" t="n">
        <v>46121.69</v>
      </c>
      <c r="U8" t="n">
        <v>0.59</v>
      </c>
      <c r="V8" t="n">
        <v>0.83</v>
      </c>
      <c r="W8" t="n">
        <v>19.08</v>
      </c>
      <c r="X8" t="n">
        <v>2.72</v>
      </c>
      <c r="Y8" t="n">
        <v>2</v>
      </c>
      <c r="Z8" t="n">
        <v>10</v>
      </c>
      <c r="AA8" t="n">
        <v>465.2966495163224</v>
      </c>
      <c r="AB8" t="n">
        <v>662.0838276901095</v>
      </c>
      <c r="AC8" t="n">
        <v>600.063592956305</v>
      </c>
      <c r="AD8" t="n">
        <v>465296.6495163224</v>
      </c>
      <c r="AE8" t="n">
        <v>662083.8276901095</v>
      </c>
      <c r="AF8" t="n">
        <v>7.8904339730389e-06</v>
      </c>
      <c r="AG8" t="n">
        <v>2.176666666666667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1.9374</v>
      </c>
      <c r="E9" t="n">
        <v>51.62</v>
      </c>
      <c r="F9" t="n">
        <v>47.62</v>
      </c>
      <c r="G9" t="n">
        <v>54.94</v>
      </c>
      <c r="H9" t="n">
        <v>0.84</v>
      </c>
      <c r="I9" t="n">
        <v>52</v>
      </c>
      <c r="J9" t="n">
        <v>169.17</v>
      </c>
      <c r="K9" t="n">
        <v>50.28</v>
      </c>
      <c r="L9" t="n">
        <v>8</v>
      </c>
      <c r="M9" t="n">
        <v>50</v>
      </c>
      <c r="N9" t="n">
        <v>30.89</v>
      </c>
      <c r="O9" t="n">
        <v>21098.19</v>
      </c>
      <c r="P9" t="n">
        <v>564.9299999999999</v>
      </c>
      <c r="Q9" t="n">
        <v>1189.2</v>
      </c>
      <c r="R9" t="n">
        <v>245.09</v>
      </c>
      <c r="S9" t="n">
        <v>152.24</v>
      </c>
      <c r="T9" t="n">
        <v>40211.19</v>
      </c>
      <c r="U9" t="n">
        <v>0.62</v>
      </c>
      <c r="V9" t="n">
        <v>0.84</v>
      </c>
      <c r="W9" t="n">
        <v>19.05</v>
      </c>
      <c r="X9" t="n">
        <v>2.36</v>
      </c>
      <c r="Y9" t="n">
        <v>2</v>
      </c>
      <c r="Z9" t="n">
        <v>10</v>
      </c>
      <c r="AA9" t="n">
        <v>454.4024728812848</v>
      </c>
      <c r="AB9" t="n">
        <v>646.5821941117127</v>
      </c>
      <c r="AC9" t="n">
        <v>586.014063949989</v>
      </c>
      <c r="AD9" t="n">
        <v>454402.4728812848</v>
      </c>
      <c r="AE9" t="n">
        <v>646582.1941117127</v>
      </c>
      <c r="AF9" t="n">
        <v>7.985231288845363e-06</v>
      </c>
      <c r="AG9" t="n">
        <v>2.150833333333333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1.9558</v>
      </c>
      <c r="E10" t="n">
        <v>51.13</v>
      </c>
      <c r="F10" t="n">
        <v>47.32</v>
      </c>
      <c r="G10" t="n">
        <v>61.72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44</v>
      </c>
      <c r="N10" t="n">
        <v>31.34</v>
      </c>
      <c r="O10" t="n">
        <v>21277.6</v>
      </c>
      <c r="P10" t="n">
        <v>557.13</v>
      </c>
      <c r="Q10" t="n">
        <v>1189.21</v>
      </c>
      <c r="R10" t="n">
        <v>235.12</v>
      </c>
      <c r="S10" t="n">
        <v>152.24</v>
      </c>
      <c r="T10" t="n">
        <v>35259.87</v>
      </c>
      <c r="U10" t="n">
        <v>0.65</v>
      </c>
      <c r="V10" t="n">
        <v>0.84</v>
      </c>
      <c r="W10" t="n">
        <v>19.05</v>
      </c>
      <c r="X10" t="n">
        <v>2.07</v>
      </c>
      <c r="Y10" t="n">
        <v>2</v>
      </c>
      <c r="Z10" t="n">
        <v>10</v>
      </c>
      <c r="AA10" t="n">
        <v>445.364026394519</v>
      </c>
      <c r="AB10" t="n">
        <v>633.721131706384</v>
      </c>
      <c r="AC10" t="n">
        <v>574.3577524780417</v>
      </c>
      <c r="AD10" t="n">
        <v>445364.026394519</v>
      </c>
      <c r="AE10" t="n">
        <v>633721.131706384</v>
      </c>
      <c r="AF10" t="n">
        <v>8.061069141490535e-06</v>
      </c>
      <c r="AG10" t="n">
        <v>2.130416666666667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1.9708</v>
      </c>
      <c r="E11" t="n">
        <v>50.74</v>
      </c>
      <c r="F11" t="n">
        <v>47.1</v>
      </c>
      <c r="G11" t="n">
        <v>68.92</v>
      </c>
      <c r="H11" t="n">
        <v>1.03</v>
      </c>
      <c r="I11" t="n">
        <v>41</v>
      </c>
      <c r="J11" t="n">
        <v>172.08</v>
      </c>
      <c r="K11" t="n">
        <v>50.28</v>
      </c>
      <c r="L11" t="n">
        <v>10</v>
      </c>
      <c r="M11" t="n">
        <v>39</v>
      </c>
      <c r="N11" t="n">
        <v>31.8</v>
      </c>
      <c r="O11" t="n">
        <v>21457.64</v>
      </c>
      <c r="P11" t="n">
        <v>549.71</v>
      </c>
      <c r="Q11" t="n">
        <v>1189.1</v>
      </c>
      <c r="R11" t="n">
        <v>227.4</v>
      </c>
      <c r="S11" t="n">
        <v>152.24</v>
      </c>
      <c r="T11" t="n">
        <v>31422.72</v>
      </c>
      <c r="U11" t="n">
        <v>0.67</v>
      </c>
      <c r="V11" t="n">
        <v>0.84</v>
      </c>
      <c r="W11" t="n">
        <v>19.04</v>
      </c>
      <c r="X11" t="n">
        <v>1.84</v>
      </c>
      <c r="Y11" t="n">
        <v>2</v>
      </c>
      <c r="Z11" t="n">
        <v>10</v>
      </c>
      <c r="AA11" t="n">
        <v>437.6803723064909</v>
      </c>
      <c r="AB11" t="n">
        <v>622.7878419125826</v>
      </c>
      <c r="AC11" t="n">
        <v>564.4486308802655</v>
      </c>
      <c r="AD11" t="n">
        <v>437680.372306491</v>
      </c>
      <c r="AE11" t="n">
        <v>622787.8419125826</v>
      </c>
      <c r="AF11" t="n">
        <v>8.122893477886055e-06</v>
      </c>
      <c r="AG11" t="n">
        <v>2.114166666666667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1.9837</v>
      </c>
      <c r="E12" t="n">
        <v>50.41</v>
      </c>
      <c r="F12" t="n">
        <v>46.89</v>
      </c>
      <c r="G12" t="n">
        <v>76.05</v>
      </c>
      <c r="H12" t="n">
        <v>1.12</v>
      </c>
      <c r="I12" t="n">
        <v>37</v>
      </c>
      <c r="J12" t="n">
        <v>173.55</v>
      </c>
      <c r="K12" t="n">
        <v>50.28</v>
      </c>
      <c r="L12" t="n">
        <v>11</v>
      </c>
      <c r="M12" t="n">
        <v>35</v>
      </c>
      <c r="N12" t="n">
        <v>32.27</v>
      </c>
      <c r="O12" t="n">
        <v>21638.31</v>
      </c>
      <c r="P12" t="n">
        <v>542.5</v>
      </c>
      <c r="Q12" t="n">
        <v>1189.09</v>
      </c>
      <c r="R12" t="n">
        <v>220.79</v>
      </c>
      <c r="S12" t="n">
        <v>152.24</v>
      </c>
      <c r="T12" t="n">
        <v>28139.56</v>
      </c>
      <c r="U12" t="n">
        <v>0.6899999999999999</v>
      </c>
      <c r="V12" t="n">
        <v>0.85</v>
      </c>
      <c r="W12" t="n">
        <v>19.03</v>
      </c>
      <c r="X12" t="n">
        <v>1.64</v>
      </c>
      <c r="Y12" t="n">
        <v>2</v>
      </c>
      <c r="Z12" t="n">
        <v>10</v>
      </c>
      <c r="AA12" t="n">
        <v>430.6995745943957</v>
      </c>
      <c r="AB12" t="n">
        <v>612.8546664333323</v>
      </c>
      <c r="AC12" t="n">
        <v>555.4459385953006</v>
      </c>
      <c r="AD12" t="n">
        <v>430699.5745943957</v>
      </c>
      <c r="AE12" t="n">
        <v>612854.6664333324</v>
      </c>
      <c r="AF12" t="n">
        <v>8.176062407186202e-06</v>
      </c>
      <c r="AG12" t="n">
        <v>2.100416666666666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1.9958</v>
      </c>
      <c r="E13" t="n">
        <v>50.1</v>
      </c>
      <c r="F13" t="n">
        <v>46.72</v>
      </c>
      <c r="G13" t="n">
        <v>84.94</v>
      </c>
      <c r="H13" t="n">
        <v>1.22</v>
      </c>
      <c r="I13" t="n">
        <v>33</v>
      </c>
      <c r="J13" t="n">
        <v>175.02</v>
      </c>
      <c r="K13" t="n">
        <v>50.28</v>
      </c>
      <c r="L13" t="n">
        <v>12</v>
      </c>
      <c r="M13" t="n">
        <v>31</v>
      </c>
      <c r="N13" t="n">
        <v>32.74</v>
      </c>
      <c r="O13" t="n">
        <v>21819.6</v>
      </c>
      <c r="P13" t="n">
        <v>535.75</v>
      </c>
      <c r="Q13" t="n">
        <v>1189.04</v>
      </c>
      <c r="R13" t="n">
        <v>214.74</v>
      </c>
      <c r="S13" t="n">
        <v>152.24</v>
      </c>
      <c r="T13" t="n">
        <v>25133.28</v>
      </c>
      <c r="U13" t="n">
        <v>0.71</v>
      </c>
      <c r="V13" t="n">
        <v>0.85</v>
      </c>
      <c r="W13" t="n">
        <v>19.03</v>
      </c>
      <c r="X13" t="n">
        <v>1.46</v>
      </c>
      <c r="Y13" t="n">
        <v>2</v>
      </c>
      <c r="Z13" t="n">
        <v>10</v>
      </c>
      <c r="AA13" t="n">
        <v>424.321012160532</v>
      </c>
      <c r="AB13" t="n">
        <v>603.7784286487673</v>
      </c>
      <c r="AC13" t="n">
        <v>547.2199109719794</v>
      </c>
      <c r="AD13" t="n">
        <v>424321.0121605319</v>
      </c>
      <c r="AE13" t="n">
        <v>603778.4286487673</v>
      </c>
      <c r="AF13" t="n">
        <v>8.225934038545254e-06</v>
      </c>
      <c r="AG13" t="n">
        <v>2.0875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2.0021</v>
      </c>
      <c r="E14" t="n">
        <v>49.95</v>
      </c>
      <c r="F14" t="n">
        <v>46.63</v>
      </c>
      <c r="G14" t="n">
        <v>90.23999999999999</v>
      </c>
      <c r="H14" t="n">
        <v>1.31</v>
      </c>
      <c r="I14" t="n">
        <v>31</v>
      </c>
      <c r="J14" t="n">
        <v>176.49</v>
      </c>
      <c r="K14" t="n">
        <v>50.28</v>
      </c>
      <c r="L14" t="n">
        <v>13</v>
      </c>
      <c r="M14" t="n">
        <v>29</v>
      </c>
      <c r="N14" t="n">
        <v>33.21</v>
      </c>
      <c r="O14" t="n">
        <v>22001.54</v>
      </c>
      <c r="P14" t="n">
        <v>530.3</v>
      </c>
      <c r="Q14" t="n">
        <v>1188.97</v>
      </c>
      <c r="R14" t="n">
        <v>211.75</v>
      </c>
      <c r="S14" t="n">
        <v>152.24</v>
      </c>
      <c r="T14" t="n">
        <v>23649.33</v>
      </c>
      <c r="U14" t="n">
        <v>0.72</v>
      </c>
      <c r="V14" t="n">
        <v>0.85</v>
      </c>
      <c r="W14" t="n">
        <v>19.02</v>
      </c>
      <c r="X14" t="n">
        <v>1.37</v>
      </c>
      <c r="Y14" t="n">
        <v>2</v>
      </c>
      <c r="Z14" t="n">
        <v>10</v>
      </c>
      <c r="AA14" t="n">
        <v>420.1004634790841</v>
      </c>
      <c r="AB14" t="n">
        <v>597.7728899695843</v>
      </c>
      <c r="AC14" t="n">
        <v>541.7769368850845</v>
      </c>
      <c r="AD14" t="n">
        <v>420100.4634790841</v>
      </c>
      <c r="AE14" t="n">
        <v>597772.8899695843</v>
      </c>
      <c r="AF14" t="n">
        <v>8.251900259831373e-06</v>
      </c>
      <c r="AG14" t="n">
        <v>2.08125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2.0121</v>
      </c>
      <c r="E15" t="n">
        <v>49.7</v>
      </c>
      <c r="F15" t="n">
        <v>46.47</v>
      </c>
      <c r="G15" t="n">
        <v>99.58</v>
      </c>
      <c r="H15" t="n">
        <v>1.4</v>
      </c>
      <c r="I15" t="n">
        <v>28</v>
      </c>
      <c r="J15" t="n">
        <v>177.97</v>
      </c>
      <c r="K15" t="n">
        <v>50.28</v>
      </c>
      <c r="L15" t="n">
        <v>14</v>
      </c>
      <c r="M15" t="n">
        <v>26</v>
      </c>
      <c r="N15" t="n">
        <v>33.69</v>
      </c>
      <c r="O15" t="n">
        <v>22184.13</v>
      </c>
      <c r="P15" t="n">
        <v>523.8</v>
      </c>
      <c r="Q15" t="n">
        <v>1188.9</v>
      </c>
      <c r="R15" t="n">
        <v>206.32</v>
      </c>
      <c r="S15" t="n">
        <v>152.24</v>
      </c>
      <c r="T15" t="n">
        <v>20948.7</v>
      </c>
      <c r="U15" t="n">
        <v>0.74</v>
      </c>
      <c r="V15" t="n">
        <v>0.86</v>
      </c>
      <c r="W15" t="n">
        <v>19.02</v>
      </c>
      <c r="X15" t="n">
        <v>1.22</v>
      </c>
      <c r="Y15" t="n">
        <v>2</v>
      </c>
      <c r="Z15" t="n">
        <v>10</v>
      </c>
      <c r="AA15" t="n">
        <v>414.4252317032322</v>
      </c>
      <c r="AB15" t="n">
        <v>589.6974413690211</v>
      </c>
      <c r="AC15" t="n">
        <v>534.4579502261065</v>
      </c>
      <c r="AD15" t="n">
        <v>414425.2317032322</v>
      </c>
      <c r="AE15" t="n">
        <v>589697.4413690211</v>
      </c>
      <c r="AF15" t="n">
        <v>8.293116484095054e-06</v>
      </c>
      <c r="AG15" t="n">
        <v>2.070833333333333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2.0174</v>
      </c>
      <c r="E16" t="n">
        <v>49.57</v>
      </c>
      <c r="F16" t="n">
        <v>46.41</v>
      </c>
      <c r="G16" t="n">
        <v>107.09</v>
      </c>
      <c r="H16" t="n">
        <v>1.48</v>
      </c>
      <c r="I16" t="n">
        <v>26</v>
      </c>
      <c r="J16" t="n">
        <v>179.46</v>
      </c>
      <c r="K16" t="n">
        <v>50.28</v>
      </c>
      <c r="L16" t="n">
        <v>15</v>
      </c>
      <c r="M16" t="n">
        <v>24</v>
      </c>
      <c r="N16" t="n">
        <v>34.18</v>
      </c>
      <c r="O16" t="n">
        <v>22367.38</v>
      </c>
      <c r="P16" t="n">
        <v>518.29</v>
      </c>
      <c r="Q16" t="n">
        <v>1189.11</v>
      </c>
      <c r="R16" t="n">
        <v>204.13</v>
      </c>
      <c r="S16" t="n">
        <v>152.24</v>
      </c>
      <c r="T16" t="n">
        <v>19864.77</v>
      </c>
      <c r="U16" t="n">
        <v>0.75</v>
      </c>
      <c r="V16" t="n">
        <v>0.86</v>
      </c>
      <c r="W16" t="n">
        <v>19.02</v>
      </c>
      <c r="X16" t="n">
        <v>1.15</v>
      </c>
      <c r="Y16" t="n">
        <v>2</v>
      </c>
      <c r="Z16" t="n">
        <v>10</v>
      </c>
      <c r="AA16" t="n">
        <v>410.5319432475768</v>
      </c>
      <c r="AB16" t="n">
        <v>584.1575705668118</v>
      </c>
      <c r="AC16" t="n">
        <v>529.4370229068486</v>
      </c>
      <c r="AD16" t="n">
        <v>410531.9432475768</v>
      </c>
      <c r="AE16" t="n">
        <v>584157.5705668118</v>
      </c>
      <c r="AF16" t="n">
        <v>8.314961082954803e-06</v>
      </c>
      <c r="AG16" t="n">
        <v>2.065416666666667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2.0237</v>
      </c>
      <c r="E17" t="n">
        <v>49.42</v>
      </c>
      <c r="F17" t="n">
        <v>46.32</v>
      </c>
      <c r="G17" t="n">
        <v>115.79</v>
      </c>
      <c r="H17" t="n">
        <v>1.57</v>
      </c>
      <c r="I17" t="n">
        <v>24</v>
      </c>
      <c r="J17" t="n">
        <v>180.95</v>
      </c>
      <c r="K17" t="n">
        <v>50.28</v>
      </c>
      <c r="L17" t="n">
        <v>16</v>
      </c>
      <c r="M17" t="n">
        <v>22</v>
      </c>
      <c r="N17" t="n">
        <v>34.67</v>
      </c>
      <c r="O17" t="n">
        <v>22551.28</v>
      </c>
      <c r="P17" t="n">
        <v>511.87</v>
      </c>
      <c r="Q17" t="n">
        <v>1188.99</v>
      </c>
      <c r="R17" t="n">
        <v>201.24</v>
      </c>
      <c r="S17" t="n">
        <v>152.24</v>
      </c>
      <c r="T17" t="n">
        <v>18427.41</v>
      </c>
      <c r="U17" t="n">
        <v>0.76</v>
      </c>
      <c r="V17" t="n">
        <v>0.86</v>
      </c>
      <c r="W17" t="n">
        <v>19.01</v>
      </c>
      <c r="X17" t="n">
        <v>1.07</v>
      </c>
      <c r="Y17" t="n">
        <v>2</v>
      </c>
      <c r="Z17" t="n">
        <v>10</v>
      </c>
      <c r="AA17" t="n">
        <v>405.9370967101945</v>
      </c>
      <c r="AB17" t="n">
        <v>577.6194328297785</v>
      </c>
      <c r="AC17" t="n">
        <v>523.5113406025157</v>
      </c>
      <c r="AD17" t="n">
        <v>405937.0967101944</v>
      </c>
      <c r="AE17" t="n">
        <v>577619.4328297785</v>
      </c>
      <c r="AF17" t="n">
        <v>8.340927304240922e-06</v>
      </c>
      <c r="AG17" t="n">
        <v>2.059166666666667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2.0267</v>
      </c>
      <c r="E18" t="n">
        <v>49.34</v>
      </c>
      <c r="F18" t="n">
        <v>46.28</v>
      </c>
      <c r="G18" t="n">
        <v>120.72</v>
      </c>
      <c r="H18" t="n">
        <v>1.65</v>
      </c>
      <c r="I18" t="n">
        <v>23</v>
      </c>
      <c r="J18" t="n">
        <v>182.45</v>
      </c>
      <c r="K18" t="n">
        <v>50.28</v>
      </c>
      <c r="L18" t="n">
        <v>17</v>
      </c>
      <c r="M18" t="n">
        <v>21</v>
      </c>
      <c r="N18" t="n">
        <v>35.17</v>
      </c>
      <c r="O18" t="n">
        <v>22735.98</v>
      </c>
      <c r="P18" t="n">
        <v>507.25</v>
      </c>
      <c r="Q18" t="n">
        <v>1189.02</v>
      </c>
      <c r="R18" t="n">
        <v>199.77</v>
      </c>
      <c r="S18" t="n">
        <v>152.24</v>
      </c>
      <c r="T18" t="n">
        <v>17695.74</v>
      </c>
      <c r="U18" t="n">
        <v>0.76</v>
      </c>
      <c r="V18" t="n">
        <v>0.86</v>
      </c>
      <c r="W18" t="n">
        <v>19.01</v>
      </c>
      <c r="X18" t="n">
        <v>1.02</v>
      </c>
      <c r="Y18" t="n">
        <v>2</v>
      </c>
      <c r="Z18" t="n">
        <v>10</v>
      </c>
      <c r="AA18" t="n">
        <v>403.0225125662241</v>
      </c>
      <c r="AB18" t="n">
        <v>573.4721882103081</v>
      </c>
      <c r="AC18" t="n">
        <v>519.7525861923514</v>
      </c>
      <c r="AD18" t="n">
        <v>403022.5125662241</v>
      </c>
      <c r="AE18" t="n">
        <v>573472.1882103081</v>
      </c>
      <c r="AF18" t="n">
        <v>8.353292171520026e-06</v>
      </c>
      <c r="AG18" t="n">
        <v>2.055833333333334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2.0332</v>
      </c>
      <c r="E19" t="n">
        <v>49.18</v>
      </c>
      <c r="F19" t="n">
        <v>46.18</v>
      </c>
      <c r="G19" t="n">
        <v>131.95</v>
      </c>
      <c r="H19" t="n">
        <v>1.74</v>
      </c>
      <c r="I19" t="n">
        <v>21</v>
      </c>
      <c r="J19" t="n">
        <v>183.95</v>
      </c>
      <c r="K19" t="n">
        <v>50.28</v>
      </c>
      <c r="L19" t="n">
        <v>18</v>
      </c>
      <c r="M19" t="n">
        <v>19</v>
      </c>
      <c r="N19" t="n">
        <v>35.67</v>
      </c>
      <c r="O19" t="n">
        <v>22921.24</v>
      </c>
      <c r="P19" t="n">
        <v>500.31</v>
      </c>
      <c r="Q19" t="n">
        <v>1189.15</v>
      </c>
      <c r="R19" t="n">
        <v>196.63</v>
      </c>
      <c r="S19" t="n">
        <v>152.24</v>
      </c>
      <c r="T19" t="n">
        <v>16138.91</v>
      </c>
      <c r="U19" t="n">
        <v>0.77</v>
      </c>
      <c r="V19" t="n">
        <v>0.86</v>
      </c>
      <c r="W19" t="n">
        <v>19.01</v>
      </c>
      <c r="X19" t="n">
        <v>0.93</v>
      </c>
      <c r="Y19" t="n">
        <v>2</v>
      </c>
      <c r="Z19" t="n">
        <v>10</v>
      </c>
      <c r="AA19" t="n">
        <v>398.1540487434624</v>
      </c>
      <c r="AB19" t="n">
        <v>566.5447126609043</v>
      </c>
      <c r="AC19" t="n">
        <v>513.4740370201175</v>
      </c>
      <c r="AD19" t="n">
        <v>398154.0487434624</v>
      </c>
      <c r="AE19" t="n">
        <v>566544.7126609044</v>
      </c>
      <c r="AF19" t="n">
        <v>8.380082717291417e-06</v>
      </c>
      <c r="AG19" t="n">
        <v>2.049166666666667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2.0371</v>
      </c>
      <c r="E20" t="n">
        <v>49.09</v>
      </c>
      <c r="F20" t="n">
        <v>46.12</v>
      </c>
      <c r="G20" t="n">
        <v>138.36</v>
      </c>
      <c r="H20" t="n">
        <v>1.82</v>
      </c>
      <c r="I20" t="n">
        <v>20</v>
      </c>
      <c r="J20" t="n">
        <v>185.46</v>
      </c>
      <c r="K20" t="n">
        <v>50.28</v>
      </c>
      <c r="L20" t="n">
        <v>19</v>
      </c>
      <c r="M20" t="n">
        <v>18</v>
      </c>
      <c r="N20" t="n">
        <v>36.18</v>
      </c>
      <c r="O20" t="n">
        <v>23107.19</v>
      </c>
      <c r="P20" t="n">
        <v>496.81</v>
      </c>
      <c r="Q20" t="n">
        <v>1188.97</v>
      </c>
      <c r="R20" t="n">
        <v>194.37</v>
      </c>
      <c r="S20" t="n">
        <v>152.24</v>
      </c>
      <c r="T20" t="n">
        <v>15012.35</v>
      </c>
      <c r="U20" t="n">
        <v>0.78</v>
      </c>
      <c r="V20" t="n">
        <v>0.86</v>
      </c>
      <c r="W20" t="n">
        <v>19.01</v>
      </c>
      <c r="X20" t="n">
        <v>0.87</v>
      </c>
      <c r="Y20" t="n">
        <v>2</v>
      </c>
      <c r="Z20" t="n">
        <v>10</v>
      </c>
      <c r="AA20" t="n">
        <v>395.5636313504958</v>
      </c>
      <c r="AB20" t="n">
        <v>562.8587341252053</v>
      </c>
      <c r="AC20" t="n">
        <v>510.1333399192558</v>
      </c>
      <c r="AD20" t="n">
        <v>395563.6313504959</v>
      </c>
      <c r="AE20" t="n">
        <v>562858.7341252053</v>
      </c>
      <c r="AF20" t="n">
        <v>8.396157044754253e-06</v>
      </c>
      <c r="AG20" t="n">
        <v>2.045416666666667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2.0409</v>
      </c>
      <c r="E21" t="n">
        <v>49</v>
      </c>
      <c r="F21" t="n">
        <v>46.06</v>
      </c>
      <c r="G21" t="n">
        <v>145.46</v>
      </c>
      <c r="H21" t="n">
        <v>1.9</v>
      </c>
      <c r="I21" t="n">
        <v>19</v>
      </c>
      <c r="J21" t="n">
        <v>186.97</v>
      </c>
      <c r="K21" t="n">
        <v>50.28</v>
      </c>
      <c r="L21" t="n">
        <v>20</v>
      </c>
      <c r="M21" t="n">
        <v>17</v>
      </c>
      <c r="N21" t="n">
        <v>36.69</v>
      </c>
      <c r="O21" t="n">
        <v>23293.82</v>
      </c>
      <c r="P21" t="n">
        <v>490.91</v>
      </c>
      <c r="Q21" t="n">
        <v>1188.94</v>
      </c>
      <c r="R21" t="n">
        <v>192.78</v>
      </c>
      <c r="S21" t="n">
        <v>152.24</v>
      </c>
      <c r="T21" t="n">
        <v>14221.01</v>
      </c>
      <c r="U21" t="n">
        <v>0.79</v>
      </c>
      <c r="V21" t="n">
        <v>0.86</v>
      </c>
      <c r="W21" t="n">
        <v>19</v>
      </c>
      <c r="X21" t="n">
        <v>0.8100000000000001</v>
      </c>
      <c r="Y21" t="n">
        <v>2</v>
      </c>
      <c r="Z21" t="n">
        <v>10</v>
      </c>
      <c r="AA21" t="n">
        <v>391.8703651636293</v>
      </c>
      <c r="AB21" t="n">
        <v>557.6034806944745</v>
      </c>
      <c r="AC21" t="n">
        <v>505.3703686403121</v>
      </c>
      <c r="AD21" t="n">
        <v>391870.3651636294</v>
      </c>
      <c r="AE21" t="n">
        <v>557603.4806944744</v>
      </c>
      <c r="AF21" t="n">
        <v>8.411819209974451e-06</v>
      </c>
      <c r="AG21" t="n">
        <v>2.041666666666667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2.0442</v>
      </c>
      <c r="E22" t="n">
        <v>48.92</v>
      </c>
      <c r="F22" t="n">
        <v>46.01</v>
      </c>
      <c r="G22" t="n">
        <v>153.38</v>
      </c>
      <c r="H22" t="n">
        <v>1.98</v>
      </c>
      <c r="I22" t="n">
        <v>18</v>
      </c>
      <c r="J22" t="n">
        <v>188.49</v>
      </c>
      <c r="K22" t="n">
        <v>50.28</v>
      </c>
      <c r="L22" t="n">
        <v>21</v>
      </c>
      <c r="M22" t="n">
        <v>15</v>
      </c>
      <c r="N22" t="n">
        <v>37.21</v>
      </c>
      <c r="O22" t="n">
        <v>23481.16</v>
      </c>
      <c r="P22" t="n">
        <v>484.39</v>
      </c>
      <c r="Q22" t="n">
        <v>1188.9</v>
      </c>
      <c r="R22" t="n">
        <v>190.88</v>
      </c>
      <c r="S22" t="n">
        <v>152.24</v>
      </c>
      <c r="T22" t="n">
        <v>13278.29</v>
      </c>
      <c r="U22" t="n">
        <v>0.8</v>
      </c>
      <c r="V22" t="n">
        <v>0.86</v>
      </c>
      <c r="W22" t="n">
        <v>19</v>
      </c>
      <c r="X22" t="n">
        <v>0.76</v>
      </c>
      <c r="Y22" t="n">
        <v>2</v>
      </c>
      <c r="Z22" t="n">
        <v>10</v>
      </c>
      <c r="AA22" t="n">
        <v>388.0228032095044</v>
      </c>
      <c r="AB22" t="n">
        <v>552.128675430974</v>
      </c>
      <c r="AC22" t="n">
        <v>500.4084118913993</v>
      </c>
      <c r="AD22" t="n">
        <v>388022.8032095044</v>
      </c>
      <c r="AE22" t="n">
        <v>552128.675430974</v>
      </c>
      <c r="AF22" t="n">
        <v>8.425420563981466e-06</v>
      </c>
      <c r="AG22" t="n">
        <v>2.038333333333334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2.0469</v>
      </c>
      <c r="E23" t="n">
        <v>48.85</v>
      </c>
      <c r="F23" t="n">
        <v>45.98</v>
      </c>
      <c r="G23" t="n">
        <v>162.29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12</v>
      </c>
      <c r="N23" t="n">
        <v>37.74</v>
      </c>
      <c r="O23" t="n">
        <v>23669.2</v>
      </c>
      <c r="P23" t="n">
        <v>479.04</v>
      </c>
      <c r="Q23" t="n">
        <v>1188.93</v>
      </c>
      <c r="R23" t="n">
        <v>189.58</v>
      </c>
      <c r="S23" t="n">
        <v>152.24</v>
      </c>
      <c r="T23" t="n">
        <v>12632.82</v>
      </c>
      <c r="U23" t="n">
        <v>0.8</v>
      </c>
      <c r="V23" t="n">
        <v>0.86</v>
      </c>
      <c r="W23" t="n">
        <v>19.01</v>
      </c>
      <c r="X23" t="n">
        <v>0.73</v>
      </c>
      <c r="Y23" t="n">
        <v>2</v>
      </c>
      <c r="Z23" t="n">
        <v>10</v>
      </c>
      <c r="AA23" t="n">
        <v>384.9074695609596</v>
      </c>
      <c r="AB23" t="n">
        <v>547.6957786355557</v>
      </c>
      <c r="AC23" t="n">
        <v>496.3907635710289</v>
      </c>
      <c r="AD23" t="n">
        <v>384907.4695609596</v>
      </c>
      <c r="AE23" t="n">
        <v>547695.7786355558</v>
      </c>
      <c r="AF23" t="n">
        <v>8.436548944532659e-06</v>
      </c>
      <c r="AG23" t="n">
        <v>2.035416666666667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2.0466</v>
      </c>
      <c r="E24" t="n">
        <v>48.86</v>
      </c>
      <c r="F24" t="n">
        <v>45.99</v>
      </c>
      <c r="G24" t="n">
        <v>162.31</v>
      </c>
      <c r="H24" t="n">
        <v>2.13</v>
      </c>
      <c r="I24" t="n">
        <v>17</v>
      </c>
      <c r="J24" t="n">
        <v>191.55</v>
      </c>
      <c r="K24" t="n">
        <v>50.28</v>
      </c>
      <c r="L24" t="n">
        <v>23</v>
      </c>
      <c r="M24" t="n">
        <v>5</v>
      </c>
      <c r="N24" t="n">
        <v>38.27</v>
      </c>
      <c r="O24" t="n">
        <v>23857.96</v>
      </c>
      <c r="P24" t="n">
        <v>475.23</v>
      </c>
      <c r="Q24" t="n">
        <v>1189.04</v>
      </c>
      <c r="R24" t="n">
        <v>189.65</v>
      </c>
      <c r="S24" t="n">
        <v>152.24</v>
      </c>
      <c r="T24" t="n">
        <v>12665.61</v>
      </c>
      <c r="U24" t="n">
        <v>0.8</v>
      </c>
      <c r="V24" t="n">
        <v>0.86</v>
      </c>
      <c r="W24" t="n">
        <v>19.01</v>
      </c>
      <c r="X24" t="n">
        <v>0.74</v>
      </c>
      <c r="Y24" t="n">
        <v>2</v>
      </c>
      <c r="Z24" t="n">
        <v>10</v>
      </c>
      <c r="AA24" t="n">
        <v>383.2047311406121</v>
      </c>
      <c r="AB24" t="n">
        <v>545.272903740432</v>
      </c>
      <c r="AC24" t="n">
        <v>494.1948497697142</v>
      </c>
      <c r="AD24" t="n">
        <v>383204.731140612</v>
      </c>
      <c r="AE24" t="n">
        <v>545272.903740432</v>
      </c>
      <c r="AF24" t="n">
        <v>8.43531245780475e-06</v>
      </c>
      <c r="AG24" t="n">
        <v>2.035833333333333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2.0497</v>
      </c>
      <c r="E25" t="n">
        <v>48.79</v>
      </c>
      <c r="F25" t="n">
        <v>45.95</v>
      </c>
      <c r="G25" t="n">
        <v>172.3</v>
      </c>
      <c r="H25" t="n">
        <v>2.21</v>
      </c>
      <c r="I25" t="n">
        <v>16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476.72</v>
      </c>
      <c r="Q25" t="n">
        <v>1189.02</v>
      </c>
      <c r="R25" t="n">
        <v>188.03</v>
      </c>
      <c r="S25" t="n">
        <v>152.24</v>
      </c>
      <c r="T25" t="n">
        <v>11861.45</v>
      </c>
      <c r="U25" t="n">
        <v>0.8100000000000001</v>
      </c>
      <c r="V25" t="n">
        <v>0.87</v>
      </c>
      <c r="W25" t="n">
        <v>19.02</v>
      </c>
      <c r="X25" t="n">
        <v>0.7</v>
      </c>
      <c r="Y25" t="n">
        <v>2</v>
      </c>
      <c r="Z25" t="n">
        <v>10</v>
      </c>
      <c r="AA25" t="n">
        <v>383.2083928154583</v>
      </c>
      <c r="AB25" t="n">
        <v>545.2781140416463</v>
      </c>
      <c r="AC25" t="n">
        <v>494.1995719996438</v>
      </c>
      <c r="AD25" t="n">
        <v>383208.3928154583</v>
      </c>
      <c r="AE25" t="n">
        <v>545278.1140416462</v>
      </c>
      <c r="AF25" t="n">
        <v>8.448089487326491e-06</v>
      </c>
      <c r="AG25" t="n">
        <v>2.032916666666666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1.4233</v>
      </c>
      <c r="E2" t="n">
        <v>70.26000000000001</v>
      </c>
      <c r="F2" t="n">
        <v>62.22</v>
      </c>
      <c r="G2" t="n">
        <v>10.46</v>
      </c>
      <c r="H2" t="n">
        <v>0.22</v>
      </c>
      <c r="I2" t="n">
        <v>357</v>
      </c>
      <c r="J2" t="n">
        <v>80.84</v>
      </c>
      <c r="K2" t="n">
        <v>35.1</v>
      </c>
      <c r="L2" t="n">
        <v>1</v>
      </c>
      <c r="M2" t="n">
        <v>355</v>
      </c>
      <c r="N2" t="n">
        <v>9.74</v>
      </c>
      <c r="O2" t="n">
        <v>10204.21</v>
      </c>
      <c r="P2" t="n">
        <v>489.68</v>
      </c>
      <c r="Q2" t="n">
        <v>1191.62</v>
      </c>
      <c r="R2" t="n">
        <v>739.42</v>
      </c>
      <c r="S2" t="n">
        <v>152.24</v>
      </c>
      <c r="T2" t="n">
        <v>285851.07</v>
      </c>
      <c r="U2" t="n">
        <v>0.21</v>
      </c>
      <c r="V2" t="n">
        <v>0.64</v>
      </c>
      <c r="W2" t="n">
        <v>19.56</v>
      </c>
      <c r="X2" t="n">
        <v>16.92</v>
      </c>
      <c r="Y2" t="n">
        <v>2</v>
      </c>
      <c r="Z2" t="n">
        <v>10</v>
      </c>
      <c r="AA2" t="n">
        <v>553.0888517387334</v>
      </c>
      <c r="AB2" t="n">
        <v>787.0058475438522</v>
      </c>
      <c r="AC2" t="n">
        <v>713.2836308695125</v>
      </c>
      <c r="AD2" t="n">
        <v>553088.8517387334</v>
      </c>
      <c r="AE2" t="n">
        <v>787005.8475438522</v>
      </c>
      <c r="AF2" t="n">
        <v>8.188090243204335e-06</v>
      </c>
      <c r="AG2" t="n">
        <v>2.9275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1.775</v>
      </c>
      <c r="E3" t="n">
        <v>56.34</v>
      </c>
      <c r="F3" t="n">
        <v>51.95</v>
      </c>
      <c r="G3" t="n">
        <v>21.5</v>
      </c>
      <c r="H3" t="n">
        <v>0.43</v>
      </c>
      <c r="I3" t="n">
        <v>145</v>
      </c>
      <c r="J3" t="n">
        <v>82.04000000000001</v>
      </c>
      <c r="K3" t="n">
        <v>35.1</v>
      </c>
      <c r="L3" t="n">
        <v>2</v>
      </c>
      <c r="M3" t="n">
        <v>143</v>
      </c>
      <c r="N3" t="n">
        <v>9.94</v>
      </c>
      <c r="O3" t="n">
        <v>10352.53</v>
      </c>
      <c r="P3" t="n">
        <v>399.18</v>
      </c>
      <c r="Q3" t="n">
        <v>1189.97</v>
      </c>
      <c r="R3" t="n">
        <v>391.26</v>
      </c>
      <c r="S3" t="n">
        <v>152.24</v>
      </c>
      <c r="T3" t="n">
        <v>112833.33</v>
      </c>
      <c r="U3" t="n">
        <v>0.39</v>
      </c>
      <c r="V3" t="n">
        <v>0.77</v>
      </c>
      <c r="W3" t="n">
        <v>19.21</v>
      </c>
      <c r="X3" t="n">
        <v>6.68</v>
      </c>
      <c r="Y3" t="n">
        <v>2</v>
      </c>
      <c r="Z3" t="n">
        <v>10</v>
      </c>
      <c r="AA3" t="n">
        <v>369.2537640840403</v>
      </c>
      <c r="AB3" t="n">
        <v>525.421676188305</v>
      </c>
      <c r="AC3" t="n">
        <v>476.2031719317523</v>
      </c>
      <c r="AD3" t="n">
        <v>369253.7640840403</v>
      </c>
      <c r="AE3" t="n">
        <v>525421.676188305</v>
      </c>
      <c r="AF3" t="n">
        <v>1.021138212723087e-05</v>
      </c>
      <c r="AG3" t="n">
        <v>2.3475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1.8937</v>
      </c>
      <c r="E4" t="n">
        <v>52.81</v>
      </c>
      <c r="F4" t="n">
        <v>49.37</v>
      </c>
      <c r="G4" t="n">
        <v>32.91</v>
      </c>
      <c r="H4" t="n">
        <v>0.63</v>
      </c>
      <c r="I4" t="n">
        <v>90</v>
      </c>
      <c r="J4" t="n">
        <v>83.25</v>
      </c>
      <c r="K4" t="n">
        <v>35.1</v>
      </c>
      <c r="L4" t="n">
        <v>3</v>
      </c>
      <c r="M4" t="n">
        <v>88</v>
      </c>
      <c r="N4" t="n">
        <v>10.15</v>
      </c>
      <c r="O4" t="n">
        <v>10501.19</v>
      </c>
      <c r="P4" t="n">
        <v>368.76</v>
      </c>
      <c r="Q4" t="n">
        <v>1189.61</v>
      </c>
      <c r="R4" t="n">
        <v>303.74</v>
      </c>
      <c r="S4" t="n">
        <v>152.24</v>
      </c>
      <c r="T4" t="n">
        <v>69349.96000000001</v>
      </c>
      <c r="U4" t="n">
        <v>0.5</v>
      </c>
      <c r="V4" t="n">
        <v>0.8100000000000001</v>
      </c>
      <c r="W4" t="n">
        <v>19.13</v>
      </c>
      <c r="X4" t="n">
        <v>4.1</v>
      </c>
      <c r="Y4" t="n">
        <v>2</v>
      </c>
      <c r="Z4" t="n">
        <v>10</v>
      </c>
      <c r="AA4" t="n">
        <v>324.7695221359349</v>
      </c>
      <c r="AB4" t="n">
        <v>462.123783947944</v>
      </c>
      <c r="AC4" t="n">
        <v>418.8346650210254</v>
      </c>
      <c r="AD4" t="n">
        <v>324769.522135935</v>
      </c>
      <c r="AE4" t="n">
        <v>462123.7839479441</v>
      </c>
      <c r="AF4" t="n">
        <v>1.0894250329204e-05</v>
      </c>
      <c r="AG4" t="n">
        <v>2.200416666666667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1.9553</v>
      </c>
      <c r="E5" t="n">
        <v>51.14</v>
      </c>
      <c r="F5" t="n">
        <v>48.15</v>
      </c>
      <c r="G5" t="n">
        <v>45.14</v>
      </c>
      <c r="H5" t="n">
        <v>0.83</v>
      </c>
      <c r="I5" t="n">
        <v>64</v>
      </c>
      <c r="J5" t="n">
        <v>84.45999999999999</v>
      </c>
      <c r="K5" t="n">
        <v>35.1</v>
      </c>
      <c r="L5" t="n">
        <v>4</v>
      </c>
      <c r="M5" t="n">
        <v>62</v>
      </c>
      <c r="N5" t="n">
        <v>10.36</v>
      </c>
      <c r="O5" t="n">
        <v>10650.22</v>
      </c>
      <c r="P5" t="n">
        <v>348.38</v>
      </c>
      <c r="Q5" t="n">
        <v>1189.27</v>
      </c>
      <c r="R5" t="n">
        <v>262.92</v>
      </c>
      <c r="S5" t="n">
        <v>152.24</v>
      </c>
      <c r="T5" t="n">
        <v>49067.64</v>
      </c>
      <c r="U5" t="n">
        <v>0.58</v>
      </c>
      <c r="V5" t="n">
        <v>0.83</v>
      </c>
      <c r="W5" t="n">
        <v>19.08</v>
      </c>
      <c r="X5" t="n">
        <v>2.89</v>
      </c>
      <c r="Y5" t="n">
        <v>2</v>
      </c>
      <c r="Z5" t="n">
        <v>10</v>
      </c>
      <c r="AA5" t="n">
        <v>301.8184007154474</v>
      </c>
      <c r="AB5" t="n">
        <v>429.4659809406627</v>
      </c>
      <c r="AC5" t="n">
        <v>389.236058634607</v>
      </c>
      <c r="AD5" t="n">
        <v>301818.4007154474</v>
      </c>
      <c r="AE5" t="n">
        <v>429465.9809406627</v>
      </c>
      <c r="AF5" t="n">
        <v>1.124862843570395e-05</v>
      </c>
      <c r="AG5" t="n">
        <v>2.130833333333333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1.9917</v>
      </c>
      <c r="E6" t="n">
        <v>50.21</v>
      </c>
      <c r="F6" t="n">
        <v>47.47</v>
      </c>
      <c r="G6" t="n">
        <v>58.13</v>
      </c>
      <c r="H6" t="n">
        <v>1.02</v>
      </c>
      <c r="I6" t="n">
        <v>49</v>
      </c>
      <c r="J6" t="n">
        <v>85.67</v>
      </c>
      <c r="K6" t="n">
        <v>35.1</v>
      </c>
      <c r="L6" t="n">
        <v>5</v>
      </c>
      <c r="M6" t="n">
        <v>47</v>
      </c>
      <c r="N6" t="n">
        <v>10.57</v>
      </c>
      <c r="O6" t="n">
        <v>10799.59</v>
      </c>
      <c r="P6" t="n">
        <v>331.99</v>
      </c>
      <c r="Q6" t="n">
        <v>1189.15</v>
      </c>
      <c r="R6" t="n">
        <v>240.19</v>
      </c>
      <c r="S6" t="n">
        <v>152.24</v>
      </c>
      <c r="T6" t="n">
        <v>37775.48</v>
      </c>
      <c r="U6" t="n">
        <v>0.63</v>
      </c>
      <c r="V6" t="n">
        <v>0.84</v>
      </c>
      <c r="W6" t="n">
        <v>19.05</v>
      </c>
      <c r="X6" t="n">
        <v>2.22</v>
      </c>
      <c r="Y6" t="n">
        <v>2</v>
      </c>
      <c r="Z6" t="n">
        <v>10</v>
      </c>
      <c r="AA6" t="n">
        <v>286.9184683861995</v>
      </c>
      <c r="AB6" t="n">
        <v>408.2644437296736</v>
      </c>
      <c r="AC6" t="n">
        <v>370.0205604409545</v>
      </c>
      <c r="AD6" t="n">
        <v>286918.4683861996</v>
      </c>
      <c r="AE6" t="n">
        <v>408264.4437296736</v>
      </c>
      <c r="AF6" t="n">
        <v>1.145803368045393e-05</v>
      </c>
      <c r="AG6" t="n">
        <v>2.092083333333334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2.0183</v>
      </c>
      <c r="E7" t="n">
        <v>49.55</v>
      </c>
      <c r="F7" t="n">
        <v>46.98</v>
      </c>
      <c r="G7" t="n">
        <v>72.28</v>
      </c>
      <c r="H7" t="n">
        <v>1.21</v>
      </c>
      <c r="I7" t="n">
        <v>39</v>
      </c>
      <c r="J7" t="n">
        <v>86.88</v>
      </c>
      <c r="K7" t="n">
        <v>35.1</v>
      </c>
      <c r="L7" t="n">
        <v>6</v>
      </c>
      <c r="M7" t="n">
        <v>33</v>
      </c>
      <c r="N7" t="n">
        <v>10.78</v>
      </c>
      <c r="O7" t="n">
        <v>10949.33</v>
      </c>
      <c r="P7" t="n">
        <v>315.17</v>
      </c>
      <c r="Q7" t="n">
        <v>1189.06</v>
      </c>
      <c r="R7" t="n">
        <v>223.62</v>
      </c>
      <c r="S7" t="n">
        <v>152.24</v>
      </c>
      <c r="T7" t="n">
        <v>29541.08</v>
      </c>
      <c r="U7" t="n">
        <v>0.68</v>
      </c>
      <c r="V7" t="n">
        <v>0.85</v>
      </c>
      <c r="W7" t="n">
        <v>19.04</v>
      </c>
      <c r="X7" t="n">
        <v>1.73</v>
      </c>
      <c r="Y7" t="n">
        <v>2</v>
      </c>
      <c r="Z7" t="n">
        <v>10</v>
      </c>
      <c r="AA7" t="n">
        <v>274.0771452239591</v>
      </c>
      <c r="AB7" t="n">
        <v>389.992160014119</v>
      </c>
      <c r="AC7" t="n">
        <v>353.4599199913481</v>
      </c>
      <c r="AD7" t="n">
        <v>274077.1452239591</v>
      </c>
      <c r="AE7" t="n">
        <v>389992.1600141189</v>
      </c>
      <c r="AF7" t="n">
        <v>1.161106059007891e-05</v>
      </c>
      <c r="AG7" t="n">
        <v>2.064583333333333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2.0244</v>
      </c>
      <c r="E8" t="n">
        <v>49.4</v>
      </c>
      <c r="F8" t="n">
        <v>46.89</v>
      </c>
      <c r="G8" t="n">
        <v>78.14</v>
      </c>
      <c r="H8" t="n">
        <v>1.39</v>
      </c>
      <c r="I8" t="n">
        <v>36</v>
      </c>
      <c r="J8" t="n">
        <v>88.09999999999999</v>
      </c>
      <c r="K8" t="n">
        <v>35.1</v>
      </c>
      <c r="L8" t="n">
        <v>7</v>
      </c>
      <c r="M8" t="n">
        <v>2</v>
      </c>
      <c r="N8" t="n">
        <v>11</v>
      </c>
      <c r="O8" t="n">
        <v>11099.43</v>
      </c>
      <c r="P8" t="n">
        <v>311.23</v>
      </c>
      <c r="Q8" t="n">
        <v>1189.44</v>
      </c>
      <c r="R8" t="n">
        <v>219.08</v>
      </c>
      <c r="S8" t="n">
        <v>152.24</v>
      </c>
      <c r="T8" t="n">
        <v>27286.99</v>
      </c>
      <c r="U8" t="n">
        <v>0.6899999999999999</v>
      </c>
      <c r="V8" t="n">
        <v>0.85</v>
      </c>
      <c r="W8" t="n">
        <v>19.07</v>
      </c>
      <c r="X8" t="n">
        <v>1.63</v>
      </c>
      <c r="Y8" t="n">
        <v>2</v>
      </c>
      <c r="Z8" t="n">
        <v>10</v>
      </c>
      <c r="AA8" t="n">
        <v>271.1886989984282</v>
      </c>
      <c r="AB8" t="n">
        <v>385.8821077817123</v>
      </c>
      <c r="AC8" t="n">
        <v>349.7348739976692</v>
      </c>
      <c r="AD8" t="n">
        <v>271188.6989984282</v>
      </c>
      <c r="AE8" t="n">
        <v>385882.1077817123</v>
      </c>
      <c r="AF8" t="n">
        <v>1.164615322724855e-05</v>
      </c>
      <c r="AG8" t="n">
        <v>2.058333333333333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2.0277</v>
      </c>
      <c r="E9" t="n">
        <v>49.32</v>
      </c>
      <c r="F9" t="n">
        <v>46.82</v>
      </c>
      <c r="G9" t="n">
        <v>80.27</v>
      </c>
      <c r="H9" t="n">
        <v>1.57</v>
      </c>
      <c r="I9" t="n">
        <v>35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314.18</v>
      </c>
      <c r="Q9" t="n">
        <v>1189.17</v>
      </c>
      <c r="R9" t="n">
        <v>216.65</v>
      </c>
      <c r="S9" t="n">
        <v>152.24</v>
      </c>
      <c r="T9" t="n">
        <v>26076.28</v>
      </c>
      <c r="U9" t="n">
        <v>0.7</v>
      </c>
      <c r="V9" t="n">
        <v>0.85</v>
      </c>
      <c r="W9" t="n">
        <v>19.08</v>
      </c>
      <c r="X9" t="n">
        <v>1.57</v>
      </c>
      <c r="Y9" t="n">
        <v>2</v>
      </c>
      <c r="Z9" t="n">
        <v>10</v>
      </c>
      <c r="AA9" t="n">
        <v>271.9972141369744</v>
      </c>
      <c r="AB9" t="n">
        <v>387.0325669527171</v>
      </c>
      <c r="AC9" t="n">
        <v>350.777564718739</v>
      </c>
      <c r="AD9" t="n">
        <v>271997.2141369744</v>
      </c>
      <c r="AE9" t="n">
        <v>387032.5669527171</v>
      </c>
      <c r="AF9" t="n">
        <v>1.166513776866819e-05</v>
      </c>
      <c r="AG9" t="n">
        <v>2.055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1.2354</v>
      </c>
      <c r="E2" t="n">
        <v>80.95</v>
      </c>
      <c r="F2" t="n">
        <v>68.29000000000001</v>
      </c>
      <c r="G2" t="n">
        <v>8.57</v>
      </c>
      <c r="H2" t="n">
        <v>0.16</v>
      </c>
      <c r="I2" t="n">
        <v>478</v>
      </c>
      <c r="J2" t="n">
        <v>107.41</v>
      </c>
      <c r="K2" t="n">
        <v>41.65</v>
      </c>
      <c r="L2" t="n">
        <v>1</v>
      </c>
      <c r="M2" t="n">
        <v>476</v>
      </c>
      <c r="N2" t="n">
        <v>14.77</v>
      </c>
      <c r="O2" t="n">
        <v>13481.73</v>
      </c>
      <c r="P2" t="n">
        <v>654.66</v>
      </c>
      <c r="Q2" t="n">
        <v>1193.11</v>
      </c>
      <c r="R2" t="n">
        <v>945.0700000000001</v>
      </c>
      <c r="S2" t="n">
        <v>152.24</v>
      </c>
      <c r="T2" t="n">
        <v>388072.73</v>
      </c>
      <c r="U2" t="n">
        <v>0.16</v>
      </c>
      <c r="V2" t="n">
        <v>0.58</v>
      </c>
      <c r="W2" t="n">
        <v>19.75</v>
      </c>
      <c r="X2" t="n">
        <v>22.97</v>
      </c>
      <c r="Y2" t="n">
        <v>2</v>
      </c>
      <c r="Z2" t="n">
        <v>10</v>
      </c>
      <c r="AA2" t="n">
        <v>825.1535252881832</v>
      </c>
      <c r="AB2" t="n">
        <v>1174.134404412089</v>
      </c>
      <c r="AC2" t="n">
        <v>1064.148193716188</v>
      </c>
      <c r="AD2" t="n">
        <v>825153.5252881832</v>
      </c>
      <c r="AE2" t="n">
        <v>1174134.404412089</v>
      </c>
      <c r="AF2" t="n">
        <v>6.154762127098634e-06</v>
      </c>
      <c r="AG2" t="n">
        <v>3.372916666666667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1.6637</v>
      </c>
      <c r="E3" t="n">
        <v>60.11</v>
      </c>
      <c r="F3" t="n">
        <v>53.94</v>
      </c>
      <c r="G3" t="n">
        <v>17.4</v>
      </c>
      <c r="H3" t="n">
        <v>0.32</v>
      </c>
      <c r="I3" t="n">
        <v>186</v>
      </c>
      <c r="J3" t="n">
        <v>108.68</v>
      </c>
      <c r="K3" t="n">
        <v>41.65</v>
      </c>
      <c r="L3" t="n">
        <v>2</v>
      </c>
      <c r="M3" t="n">
        <v>184</v>
      </c>
      <c r="N3" t="n">
        <v>15.03</v>
      </c>
      <c r="O3" t="n">
        <v>13638.32</v>
      </c>
      <c r="P3" t="n">
        <v>511.13</v>
      </c>
      <c r="Q3" t="n">
        <v>1190.98</v>
      </c>
      <c r="R3" t="n">
        <v>457.82</v>
      </c>
      <c r="S3" t="n">
        <v>152.24</v>
      </c>
      <c r="T3" t="n">
        <v>145908.44</v>
      </c>
      <c r="U3" t="n">
        <v>0.33</v>
      </c>
      <c r="V3" t="n">
        <v>0.74</v>
      </c>
      <c r="W3" t="n">
        <v>19.3</v>
      </c>
      <c r="X3" t="n">
        <v>8.66</v>
      </c>
      <c r="Y3" t="n">
        <v>2</v>
      </c>
      <c r="Z3" t="n">
        <v>10</v>
      </c>
      <c r="AA3" t="n">
        <v>486.3306625029447</v>
      </c>
      <c r="AB3" t="n">
        <v>692.0137226170186</v>
      </c>
      <c r="AC3" t="n">
        <v>627.1898261242475</v>
      </c>
      <c r="AD3" t="n">
        <v>486330.6625029447</v>
      </c>
      <c r="AE3" t="n">
        <v>692013.7226170186</v>
      </c>
      <c r="AF3" t="n">
        <v>8.288552493810909e-06</v>
      </c>
      <c r="AG3" t="n">
        <v>2.504583333333333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1.8158</v>
      </c>
      <c r="E4" t="n">
        <v>55.07</v>
      </c>
      <c r="F4" t="n">
        <v>50.5</v>
      </c>
      <c r="G4" t="n">
        <v>26.58</v>
      </c>
      <c r="H4" t="n">
        <v>0.48</v>
      </c>
      <c r="I4" t="n">
        <v>114</v>
      </c>
      <c r="J4" t="n">
        <v>109.96</v>
      </c>
      <c r="K4" t="n">
        <v>41.65</v>
      </c>
      <c r="L4" t="n">
        <v>3</v>
      </c>
      <c r="M4" t="n">
        <v>112</v>
      </c>
      <c r="N4" t="n">
        <v>15.31</v>
      </c>
      <c r="O4" t="n">
        <v>13795.21</v>
      </c>
      <c r="P4" t="n">
        <v>471.22</v>
      </c>
      <c r="Q4" t="n">
        <v>1189.73</v>
      </c>
      <c r="R4" t="n">
        <v>342.07</v>
      </c>
      <c r="S4" t="n">
        <v>152.24</v>
      </c>
      <c r="T4" t="n">
        <v>88390.99000000001</v>
      </c>
      <c r="U4" t="n">
        <v>0.45</v>
      </c>
      <c r="V4" t="n">
        <v>0.79</v>
      </c>
      <c r="W4" t="n">
        <v>19.17</v>
      </c>
      <c r="X4" t="n">
        <v>5.24</v>
      </c>
      <c r="Y4" t="n">
        <v>2</v>
      </c>
      <c r="Z4" t="n">
        <v>10</v>
      </c>
      <c r="AA4" t="n">
        <v>414.8659622680901</v>
      </c>
      <c r="AB4" t="n">
        <v>590.3245694166105</v>
      </c>
      <c r="AC4" t="n">
        <v>535.0263324969635</v>
      </c>
      <c r="AD4" t="n">
        <v>414865.9622680901</v>
      </c>
      <c r="AE4" t="n">
        <v>590324.5694166105</v>
      </c>
      <c r="AF4" t="n">
        <v>9.046314610964626e-06</v>
      </c>
      <c r="AG4" t="n">
        <v>2.294583333333333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1.8912</v>
      </c>
      <c r="E5" t="n">
        <v>52.88</v>
      </c>
      <c r="F5" t="n">
        <v>49.02</v>
      </c>
      <c r="G5" t="n">
        <v>35.87</v>
      </c>
      <c r="H5" t="n">
        <v>0.63</v>
      </c>
      <c r="I5" t="n">
        <v>82</v>
      </c>
      <c r="J5" t="n">
        <v>111.23</v>
      </c>
      <c r="K5" t="n">
        <v>41.65</v>
      </c>
      <c r="L5" t="n">
        <v>4</v>
      </c>
      <c r="M5" t="n">
        <v>80</v>
      </c>
      <c r="N5" t="n">
        <v>15.58</v>
      </c>
      <c r="O5" t="n">
        <v>13952.52</v>
      </c>
      <c r="P5" t="n">
        <v>449.98</v>
      </c>
      <c r="Q5" t="n">
        <v>1189.17</v>
      </c>
      <c r="R5" t="n">
        <v>292.26</v>
      </c>
      <c r="S5" t="n">
        <v>152.24</v>
      </c>
      <c r="T5" t="n">
        <v>63649.69</v>
      </c>
      <c r="U5" t="n">
        <v>0.52</v>
      </c>
      <c r="V5" t="n">
        <v>0.8100000000000001</v>
      </c>
      <c r="W5" t="n">
        <v>19.11</v>
      </c>
      <c r="X5" t="n">
        <v>3.76</v>
      </c>
      <c r="Y5" t="n">
        <v>2</v>
      </c>
      <c r="Z5" t="n">
        <v>10</v>
      </c>
      <c r="AA5" t="n">
        <v>383.6173426059402</v>
      </c>
      <c r="AB5" t="n">
        <v>545.8600203220734</v>
      </c>
      <c r="AC5" t="n">
        <v>494.7269686204239</v>
      </c>
      <c r="AD5" t="n">
        <v>383617.3426059402</v>
      </c>
      <c r="AE5" t="n">
        <v>545860.0203220734</v>
      </c>
      <c r="AF5" t="n">
        <v>9.421957369895529e-06</v>
      </c>
      <c r="AG5" t="n">
        <v>2.203333333333334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1.9378</v>
      </c>
      <c r="E6" t="n">
        <v>51.61</v>
      </c>
      <c r="F6" t="n">
        <v>48.15</v>
      </c>
      <c r="G6" t="n">
        <v>45.14</v>
      </c>
      <c r="H6" t="n">
        <v>0.78</v>
      </c>
      <c r="I6" t="n">
        <v>64</v>
      </c>
      <c r="J6" t="n">
        <v>112.51</v>
      </c>
      <c r="K6" t="n">
        <v>41.65</v>
      </c>
      <c r="L6" t="n">
        <v>5</v>
      </c>
      <c r="M6" t="n">
        <v>62</v>
      </c>
      <c r="N6" t="n">
        <v>15.86</v>
      </c>
      <c r="O6" t="n">
        <v>14110.24</v>
      </c>
      <c r="P6" t="n">
        <v>434.32</v>
      </c>
      <c r="Q6" t="n">
        <v>1189.46</v>
      </c>
      <c r="R6" t="n">
        <v>262.87</v>
      </c>
      <c r="S6" t="n">
        <v>152.24</v>
      </c>
      <c r="T6" t="n">
        <v>49042.39</v>
      </c>
      <c r="U6" t="n">
        <v>0.58</v>
      </c>
      <c r="V6" t="n">
        <v>0.83</v>
      </c>
      <c r="W6" t="n">
        <v>19.08</v>
      </c>
      <c r="X6" t="n">
        <v>2.89</v>
      </c>
      <c r="Y6" t="n">
        <v>2</v>
      </c>
      <c r="Z6" t="n">
        <v>10</v>
      </c>
      <c r="AA6" t="n">
        <v>364.3799064003391</v>
      </c>
      <c r="AB6" t="n">
        <v>518.4865255608611</v>
      </c>
      <c r="AC6" t="n">
        <v>469.9176666389904</v>
      </c>
      <c r="AD6" t="n">
        <v>364379.906400339</v>
      </c>
      <c r="AE6" t="n">
        <v>518486.525560861</v>
      </c>
      <c r="AF6" t="n">
        <v>9.654118544513301e-06</v>
      </c>
      <c r="AG6" t="n">
        <v>2.150416666666667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1.9684</v>
      </c>
      <c r="E7" t="n">
        <v>50.8</v>
      </c>
      <c r="F7" t="n">
        <v>47.61</v>
      </c>
      <c r="G7" t="n">
        <v>54.93</v>
      </c>
      <c r="H7" t="n">
        <v>0.93</v>
      </c>
      <c r="I7" t="n">
        <v>52</v>
      </c>
      <c r="J7" t="n">
        <v>113.79</v>
      </c>
      <c r="K7" t="n">
        <v>41.65</v>
      </c>
      <c r="L7" t="n">
        <v>6</v>
      </c>
      <c r="M7" t="n">
        <v>50</v>
      </c>
      <c r="N7" t="n">
        <v>16.14</v>
      </c>
      <c r="O7" t="n">
        <v>14268.39</v>
      </c>
      <c r="P7" t="n">
        <v>421.46</v>
      </c>
      <c r="Q7" t="n">
        <v>1189.1</v>
      </c>
      <c r="R7" t="n">
        <v>244.73</v>
      </c>
      <c r="S7" t="n">
        <v>152.24</v>
      </c>
      <c r="T7" t="n">
        <v>40034.26</v>
      </c>
      <c r="U7" t="n">
        <v>0.62</v>
      </c>
      <c r="V7" t="n">
        <v>0.84</v>
      </c>
      <c r="W7" t="n">
        <v>19.06</v>
      </c>
      <c r="X7" t="n">
        <v>2.36</v>
      </c>
      <c r="Y7" t="n">
        <v>2</v>
      </c>
      <c r="Z7" t="n">
        <v>10</v>
      </c>
      <c r="AA7" t="n">
        <v>351.061298632078</v>
      </c>
      <c r="AB7" t="n">
        <v>499.5351000135738</v>
      </c>
      <c r="AC7" t="n">
        <v>452.7415024888606</v>
      </c>
      <c r="AD7" t="n">
        <v>351061.298632078</v>
      </c>
      <c r="AE7" t="n">
        <v>499535.1000135738</v>
      </c>
      <c r="AF7" t="n">
        <v>9.806567727846001e-06</v>
      </c>
      <c r="AG7" t="n">
        <v>2.116666666666667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1.9929</v>
      </c>
      <c r="E8" t="n">
        <v>50.18</v>
      </c>
      <c r="F8" t="n">
        <v>47.19</v>
      </c>
      <c r="G8" t="n">
        <v>65.84</v>
      </c>
      <c r="H8" t="n">
        <v>1.07</v>
      </c>
      <c r="I8" t="n">
        <v>43</v>
      </c>
      <c r="J8" t="n">
        <v>115.08</v>
      </c>
      <c r="K8" t="n">
        <v>41.65</v>
      </c>
      <c r="L8" t="n">
        <v>7</v>
      </c>
      <c r="M8" t="n">
        <v>41</v>
      </c>
      <c r="N8" t="n">
        <v>16.43</v>
      </c>
      <c r="O8" t="n">
        <v>14426.96</v>
      </c>
      <c r="P8" t="n">
        <v>409.66</v>
      </c>
      <c r="Q8" t="n">
        <v>1189.13</v>
      </c>
      <c r="R8" t="n">
        <v>230.31</v>
      </c>
      <c r="S8" t="n">
        <v>152.24</v>
      </c>
      <c r="T8" t="n">
        <v>32868.88</v>
      </c>
      <c r="U8" t="n">
        <v>0.66</v>
      </c>
      <c r="V8" t="n">
        <v>0.84</v>
      </c>
      <c r="W8" t="n">
        <v>19.05</v>
      </c>
      <c r="X8" t="n">
        <v>1.93</v>
      </c>
      <c r="Y8" t="n">
        <v>2</v>
      </c>
      <c r="Z8" t="n">
        <v>10</v>
      </c>
      <c r="AA8" t="n">
        <v>340.0028636963328</v>
      </c>
      <c r="AB8" t="n">
        <v>483.7997386304031</v>
      </c>
      <c r="AC8" t="n">
        <v>438.4801399647288</v>
      </c>
      <c r="AD8" t="n">
        <v>340002.8636963328</v>
      </c>
      <c r="AE8" t="n">
        <v>483799.7386304031</v>
      </c>
      <c r="AF8" t="n">
        <v>9.928626714501268e-06</v>
      </c>
      <c r="AG8" t="n">
        <v>2.090833333333333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2.0097</v>
      </c>
      <c r="E9" t="n">
        <v>49.76</v>
      </c>
      <c r="F9" t="n">
        <v>46.9</v>
      </c>
      <c r="G9" t="n">
        <v>76.06</v>
      </c>
      <c r="H9" t="n">
        <v>1.21</v>
      </c>
      <c r="I9" t="n">
        <v>37</v>
      </c>
      <c r="J9" t="n">
        <v>116.37</v>
      </c>
      <c r="K9" t="n">
        <v>41.65</v>
      </c>
      <c r="L9" t="n">
        <v>8</v>
      </c>
      <c r="M9" t="n">
        <v>35</v>
      </c>
      <c r="N9" t="n">
        <v>16.72</v>
      </c>
      <c r="O9" t="n">
        <v>14585.96</v>
      </c>
      <c r="P9" t="n">
        <v>398.72</v>
      </c>
      <c r="Q9" t="n">
        <v>1189.16</v>
      </c>
      <c r="R9" t="n">
        <v>220.69</v>
      </c>
      <c r="S9" t="n">
        <v>152.24</v>
      </c>
      <c r="T9" t="n">
        <v>28086.69</v>
      </c>
      <c r="U9" t="n">
        <v>0.6899999999999999</v>
      </c>
      <c r="V9" t="n">
        <v>0.85</v>
      </c>
      <c r="W9" t="n">
        <v>19.04</v>
      </c>
      <c r="X9" t="n">
        <v>1.65</v>
      </c>
      <c r="Y9" t="n">
        <v>2</v>
      </c>
      <c r="Z9" t="n">
        <v>10</v>
      </c>
      <c r="AA9" t="n">
        <v>331.2062807720795</v>
      </c>
      <c r="AB9" t="n">
        <v>471.2828307628408</v>
      </c>
      <c r="AC9" t="n">
        <v>427.1357445972744</v>
      </c>
      <c r="AD9" t="n">
        <v>331206.2807720795</v>
      </c>
      <c r="AE9" t="n">
        <v>471282.8307628407</v>
      </c>
      <c r="AF9" t="n">
        <v>1.001232430535059e-05</v>
      </c>
      <c r="AG9" t="n">
        <v>2.073333333333333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2.0238</v>
      </c>
      <c r="E10" t="n">
        <v>49.41</v>
      </c>
      <c r="F10" t="n">
        <v>46.66</v>
      </c>
      <c r="G10" t="n">
        <v>87.5</v>
      </c>
      <c r="H10" t="n">
        <v>1.35</v>
      </c>
      <c r="I10" t="n">
        <v>32</v>
      </c>
      <c r="J10" t="n">
        <v>117.66</v>
      </c>
      <c r="K10" t="n">
        <v>41.65</v>
      </c>
      <c r="L10" t="n">
        <v>9</v>
      </c>
      <c r="M10" t="n">
        <v>30</v>
      </c>
      <c r="N10" t="n">
        <v>17.01</v>
      </c>
      <c r="O10" t="n">
        <v>14745.39</v>
      </c>
      <c r="P10" t="n">
        <v>388.4</v>
      </c>
      <c r="Q10" t="n">
        <v>1189.01</v>
      </c>
      <c r="R10" t="n">
        <v>212.81</v>
      </c>
      <c r="S10" t="n">
        <v>152.24</v>
      </c>
      <c r="T10" t="n">
        <v>24172.41</v>
      </c>
      <c r="U10" t="n">
        <v>0.72</v>
      </c>
      <c r="V10" t="n">
        <v>0.85</v>
      </c>
      <c r="W10" t="n">
        <v>19.03</v>
      </c>
      <c r="X10" t="n">
        <v>1.41</v>
      </c>
      <c r="Y10" t="n">
        <v>2</v>
      </c>
      <c r="Z10" t="n">
        <v>10</v>
      </c>
      <c r="AA10" t="n">
        <v>323.4026730288891</v>
      </c>
      <c r="AB10" t="n">
        <v>460.1788555036748</v>
      </c>
      <c r="AC10" t="n">
        <v>417.0719263744962</v>
      </c>
      <c r="AD10" t="n">
        <v>323402.6730288891</v>
      </c>
      <c r="AE10" t="n">
        <v>460178.8555036748</v>
      </c>
      <c r="AF10" t="n">
        <v>1.008257049767056e-05</v>
      </c>
      <c r="AG10" t="n">
        <v>2.05875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2.0349</v>
      </c>
      <c r="E11" t="n">
        <v>49.14</v>
      </c>
      <c r="F11" t="n">
        <v>46.48</v>
      </c>
      <c r="G11" t="n">
        <v>99.61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26</v>
      </c>
      <c r="N11" t="n">
        <v>17.31</v>
      </c>
      <c r="O11" t="n">
        <v>14905.25</v>
      </c>
      <c r="P11" t="n">
        <v>377.08</v>
      </c>
      <c r="Q11" t="n">
        <v>1189.06</v>
      </c>
      <c r="R11" t="n">
        <v>206.8</v>
      </c>
      <c r="S11" t="n">
        <v>152.24</v>
      </c>
      <c r="T11" t="n">
        <v>21186.08</v>
      </c>
      <c r="U11" t="n">
        <v>0.74</v>
      </c>
      <c r="V11" t="n">
        <v>0.86</v>
      </c>
      <c r="W11" t="n">
        <v>19.02</v>
      </c>
      <c r="X11" t="n">
        <v>1.23</v>
      </c>
      <c r="Y11" t="n">
        <v>2</v>
      </c>
      <c r="Z11" t="n">
        <v>10</v>
      </c>
      <c r="AA11" t="n">
        <v>315.848509830776</v>
      </c>
      <c r="AB11" t="n">
        <v>449.4298219776438</v>
      </c>
      <c r="AC11" t="n">
        <v>407.3298009688015</v>
      </c>
      <c r="AD11" t="n">
        <v>315848.509830776</v>
      </c>
      <c r="AE11" t="n">
        <v>449429.8219776438</v>
      </c>
      <c r="AF11" t="n">
        <v>1.013787069162458e-05</v>
      </c>
      <c r="AG11" t="n">
        <v>2.0475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2.0393</v>
      </c>
      <c r="E12" t="n">
        <v>49.04</v>
      </c>
      <c r="F12" t="n">
        <v>46.42</v>
      </c>
      <c r="G12" t="n">
        <v>107.13</v>
      </c>
      <c r="H12" t="n">
        <v>1.61</v>
      </c>
      <c r="I12" t="n">
        <v>26</v>
      </c>
      <c r="J12" t="n">
        <v>120.26</v>
      </c>
      <c r="K12" t="n">
        <v>41.65</v>
      </c>
      <c r="L12" t="n">
        <v>11</v>
      </c>
      <c r="M12" t="n">
        <v>12</v>
      </c>
      <c r="N12" t="n">
        <v>17.61</v>
      </c>
      <c r="O12" t="n">
        <v>15065.56</v>
      </c>
      <c r="P12" t="n">
        <v>369.77</v>
      </c>
      <c r="Q12" t="n">
        <v>1189.11</v>
      </c>
      <c r="R12" t="n">
        <v>204.03</v>
      </c>
      <c r="S12" t="n">
        <v>152.24</v>
      </c>
      <c r="T12" t="n">
        <v>19813.95</v>
      </c>
      <c r="U12" t="n">
        <v>0.75</v>
      </c>
      <c r="V12" t="n">
        <v>0.86</v>
      </c>
      <c r="W12" t="n">
        <v>19.04</v>
      </c>
      <c r="X12" t="n">
        <v>1.17</v>
      </c>
      <c r="Y12" t="n">
        <v>2</v>
      </c>
      <c r="Z12" t="n">
        <v>10</v>
      </c>
      <c r="AA12" t="n">
        <v>311.5766127198843</v>
      </c>
      <c r="AB12" t="n">
        <v>443.3512181587324</v>
      </c>
      <c r="AC12" t="n">
        <v>401.8206060675148</v>
      </c>
      <c r="AD12" t="n">
        <v>311576.6127198843</v>
      </c>
      <c r="AE12" t="n">
        <v>443351.2181587323</v>
      </c>
      <c r="AF12" t="n">
        <v>1.015979148922798e-05</v>
      </c>
      <c r="AG12" t="n">
        <v>2.043333333333333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2.0424</v>
      </c>
      <c r="E13" t="n">
        <v>48.96</v>
      </c>
      <c r="F13" t="n">
        <v>46.37</v>
      </c>
      <c r="G13" t="n">
        <v>111.29</v>
      </c>
      <c r="H13" t="n">
        <v>1.74</v>
      </c>
      <c r="I13" t="n">
        <v>25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370.27</v>
      </c>
      <c r="Q13" t="n">
        <v>1189.25</v>
      </c>
      <c r="R13" t="n">
        <v>201.9</v>
      </c>
      <c r="S13" t="n">
        <v>152.24</v>
      </c>
      <c r="T13" t="n">
        <v>18753.1</v>
      </c>
      <c r="U13" t="n">
        <v>0.75</v>
      </c>
      <c r="V13" t="n">
        <v>0.86</v>
      </c>
      <c r="W13" t="n">
        <v>19.05</v>
      </c>
      <c r="X13" t="n">
        <v>1.12</v>
      </c>
      <c r="Y13" t="n">
        <v>2</v>
      </c>
      <c r="Z13" t="n">
        <v>10</v>
      </c>
      <c r="AA13" t="n">
        <v>311.2148699642913</v>
      </c>
      <c r="AB13" t="n">
        <v>442.8364841100107</v>
      </c>
      <c r="AC13" t="n">
        <v>401.3540893670987</v>
      </c>
      <c r="AD13" t="n">
        <v>311214.8699642913</v>
      </c>
      <c r="AE13" t="n">
        <v>442836.4841100107</v>
      </c>
      <c r="AF13" t="n">
        <v>1.017523568753946e-05</v>
      </c>
      <c r="AG13" t="n">
        <v>2.04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1.5714</v>
      </c>
      <c r="E2" t="n">
        <v>63.64</v>
      </c>
      <c r="F2" t="n">
        <v>58.06</v>
      </c>
      <c r="G2" t="n">
        <v>12.81</v>
      </c>
      <c r="H2" t="n">
        <v>0.28</v>
      </c>
      <c r="I2" t="n">
        <v>272</v>
      </c>
      <c r="J2" t="n">
        <v>61.76</v>
      </c>
      <c r="K2" t="n">
        <v>28.92</v>
      </c>
      <c r="L2" t="n">
        <v>1</v>
      </c>
      <c r="M2" t="n">
        <v>270</v>
      </c>
      <c r="N2" t="n">
        <v>6.84</v>
      </c>
      <c r="O2" t="n">
        <v>7851.41</v>
      </c>
      <c r="P2" t="n">
        <v>374.33</v>
      </c>
      <c r="Q2" t="n">
        <v>1191.34</v>
      </c>
      <c r="R2" t="n">
        <v>597.99</v>
      </c>
      <c r="S2" t="n">
        <v>152.24</v>
      </c>
      <c r="T2" t="n">
        <v>215561.2</v>
      </c>
      <c r="U2" t="n">
        <v>0.25</v>
      </c>
      <c r="V2" t="n">
        <v>0.6899999999999999</v>
      </c>
      <c r="W2" t="n">
        <v>19.43</v>
      </c>
      <c r="X2" t="n">
        <v>12.78</v>
      </c>
      <c r="Y2" t="n">
        <v>2</v>
      </c>
      <c r="Z2" t="n">
        <v>10</v>
      </c>
      <c r="AA2" t="n">
        <v>397.9794099330602</v>
      </c>
      <c r="AB2" t="n">
        <v>566.2962141338367</v>
      </c>
      <c r="AC2" t="n">
        <v>513.2488164169851</v>
      </c>
      <c r="AD2" t="n">
        <v>397979.4099330602</v>
      </c>
      <c r="AE2" t="n">
        <v>566296.2141338367</v>
      </c>
      <c r="AF2" t="n">
        <v>1.035419393219289e-05</v>
      </c>
      <c r="AG2" t="n">
        <v>2.651666666666667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1.8592</v>
      </c>
      <c r="E3" t="n">
        <v>53.79</v>
      </c>
      <c r="F3" t="n">
        <v>50.42</v>
      </c>
      <c r="G3" t="n">
        <v>26.77</v>
      </c>
      <c r="H3" t="n">
        <v>0.55</v>
      </c>
      <c r="I3" t="n">
        <v>113</v>
      </c>
      <c r="J3" t="n">
        <v>62.92</v>
      </c>
      <c r="K3" t="n">
        <v>28.92</v>
      </c>
      <c r="L3" t="n">
        <v>2</v>
      </c>
      <c r="M3" t="n">
        <v>111</v>
      </c>
      <c r="N3" t="n">
        <v>7</v>
      </c>
      <c r="O3" t="n">
        <v>7994.37</v>
      </c>
      <c r="P3" t="n">
        <v>310.69</v>
      </c>
      <c r="Q3" t="n">
        <v>1189.88</v>
      </c>
      <c r="R3" t="n">
        <v>339.63</v>
      </c>
      <c r="S3" t="n">
        <v>152.24</v>
      </c>
      <c r="T3" t="n">
        <v>87176.03</v>
      </c>
      <c r="U3" t="n">
        <v>0.45</v>
      </c>
      <c r="V3" t="n">
        <v>0.79</v>
      </c>
      <c r="W3" t="n">
        <v>19.16</v>
      </c>
      <c r="X3" t="n">
        <v>5.16</v>
      </c>
      <c r="Y3" t="n">
        <v>2</v>
      </c>
      <c r="Z3" t="n">
        <v>10</v>
      </c>
      <c r="AA3" t="n">
        <v>287.8304997840137</v>
      </c>
      <c r="AB3" t="n">
        <v>409.5621991282258</v>
      </c>
      <c r="AC3" t="n">
        <v>371.196749519535</v>
      </c>
      <c r="AD3" t="n">
        <v>287830.4997840137</v>
      </c>
      <c r="AE3" t="n">
        <v>409562.1991282258</v>
      </c>
      <c r="AF3" t="n">
        <v>1.225055196559311e-05</v>
      </c>
      <c r="AG3" t="n">
        <v>2.24125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1.955</v>
      </c>
      <c r="E4" t="n">
        <v>51.15</v>
      </c>
      <c r="F4" t="n">
        <v>48.4</v>
      </c>
      <c r="G4" t="n">
        <v>42.08</v>
      </c>
      <c r="H4" t="n">
        <v>0.8100000000000001</v>
      </c>
      <c r="I4" t="n">
        <v>69</v>
      </c>
      <c r="J4" t="n">
        <v>64.08</v>
      </c>
      <c r="K4" t="n">
        <v>28.92</v>
      </c>
      <c r="L4" t="n">
        <v>3</v>
      </c>
      <c r="M4" t="n">
        <v>67</v>
      </c>
      <c r="N4" t="n">
        <v>7.16</v>
      </c>
      <c r="O4" t="n">
        <v>8137.65</v>
      </c>
      <c r="P4" t="n">
        <v>283.03</v>
      </c>
      <c r="Q4" t="n">
        <v>1189.42</v>
      </c>
      <c r="R4" t="n">
        <v>271.38</v>
      </c>
      <c r="S4" t="n">
        <v>152.24</v>
      </c>
      <c r="T4" t="n">
        <v>53270.26</v>
      </c>
      <c r="U4" t="n">
        <v>0.5600000000000001</v>
      </c>
      <c r="V4" t="n">
        <v>0.82</v>
      </c>
      <c r="W4" t="n">
        <v>19.09</v>
      </c>
      <c r="X4" t="n">
        <v>3.14</v>
      </c>
      <c r="Y4" t="n">
        <v>2</v>
      </c>
      <c r="Z4" t="n">
        <v>10</v>
      </c>
      <c r="AA4" t="n">
        <v>256.2291351641985</v>
      </c>
      <c r="AB4" t="n">
        <v>364.5957192073823</v>
      </c>
      <c r="AC4" t="n">
        <v>330.4424728321814</v>
      </c>
      <c r="AD4" t="n">
        <v>256229.1351641985</v>
      </c>
      <c r="AE4" t="n">
        <v>364595.7192073823</v>
      </c>
      <c r="AF4" t="n">
        <v>1.288179275641918e-05</v>
      </c>
      <c r="AG4" t="n">
        <v>2.13125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1.9981</v>
      </c>
      <c r="E5" t="n">
        <v>50.05</v>
      </c>
      <c r="F5" t="n">
        <v>47.56</v>
      </c>
      <c r="G5" t="n">
        <v>57.07</v>
      </c>
      <c r="H5" t="n">
        <v>1.07</v>
      </c>
      <c r="I5" t="n">
        <v>50</v>
      </c>
      <c r="J5" t="n">
        <v>65.25</v>
      </c>
      <c r="K5" t="n">
        <v>28.92</v>
      </c>
      <c r="L5" t="n">
        <v>4</v>
      </c>
      <c r="M5" t="n">
        <v>18</v>
      </c>
      <c r="N5" t="n">
        <v>7.33</v>
      </c>
      <c r="O5" t="n">
        <v>8281.25</v>
      </c>
      <c r="P5" t="n">
        <v>263.85</v>
      </c>
      <c r="Q5" t="n">
        <v>1189.42</v>
      </c>
      <c r="R5" t="n">
        <v>241.48</v>
      </c>
      <c r="S5" t="n">
        <v>152.24</v>
      </c>
      <c r="T5" t="n">
        <v>38417.66</v>
      </c>
      <c r="U5" t="n">
        <v>0.63</v>
      </c>
      <c r="V5" t="n">
        <v>0.84</v>
      </c>
      <c r="W5" t="n">
        <v>19.1</v>
      </c>
      <c r="X5" t="n">
        <v>2.3</v>
      </c>
      <c r="Y5" t="n">
        <v>2</v>
      </c>
      <c r="Z5" t="n">
        <v>10</v>
      </c>
      <c r="AA5" t="n">
        <v>239.8926928148333</v>
      </c>
      <c r="AB5" t="n">
        <v>341.3501310589475</v>
      </c>
      <c r="AC5" t="n">
        <v>309.3743987283321</v>
      </c>
      <c r="AD5" t="n">
        <v>239892.6928148333</v>
      </c>
      <c r="AE5" t="n">
        <v>341350.1310589475</v>
      </c>
      <c r="AF5" t="n">
        <v>1.316578522076785e-05</v>
      </c>
      <c r="AG5" t="n">
        <v>2.085416666666667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2.0012</v>
      </c>
      <c r="E6" t="n">
        <v>49.97</v>
      </c>
      <c r="F6" t="n">
        <v>47.49</v>
      </c>
      <c r="G6" t="n">
        <v>58.16</v>
      </c>
      <c r="H6" t="n">
        <v>1.31</v>
      </c>
      <c r="I6" t="n">
        <v>49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266.04</v>
      </c>
      <c r="Q6" t="n">
        <v>1189.9</v>
      </c>
      <c r="R6" t="n">
        <v>238.76</v>
      </c>
      <c r="S6" t="n">
        <v>152.24</v>
      </c>
      <c r="T6" t="n">
        <v>37060.33</v>
      </c>
      <c r="U6" t="n">
        <v>0.64</v>
      </c>
      <c r="V6" t="n">
        <v>0.84</v>
      </c>
      <c r="W6" t="n">
        <v>19.11</v>
      </c>
      <c r="X6" t="n">
        <v>2.24</v>
      </c>
      <c r="Y6" t="n">
        <v>2</v>
      </c>
      <c r="Z6" t="n">
        <v>10</v>
      </c>
      <c r="AA6" t="n">
        <v>240.4405220667409</v>
      </c>
      <c r="AB6" t="n">
        <v>342.1296528723981</v>
      </c>
      <c r="AC6" t="n">
        <v>310.0808993867141</v>
      </c>
      <c r="AD6" t="n">
        <v>240440.5220667409</v>
      </c>
      <c r="AE6" t="n">
        <v>342129.6528723981</v>
      </c>
      <c r="AF6" t="n">
        <v>1.318621159291358e-05</v>
      </c>
      <c r="AG6" t="n">
        <v>2.082083333333333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0.8629</v>
      </c>
      <c r="E2" t="n">
        <v>115.89</v>
      </c>
      <c r="F2" t="n">
        <v>86</v>
      </c>
      <c r="G2" t="n">
        <v>6.35</v>
      </c>
      <c r="H2" t="n">
        <v>0.11</v>
      </c>
      <c r="I2" t="n">
        <v>812</v>
      </c>
      <c r="J2" t="n">
        <v>167.88</v>
      </c>
      <c r="K2" t="n">
        <v>51.39</v>
      </c>
      <c r="L2" t="n">
        <v>1</v>
      </c>
      <c r="M2" t="n">
        <v>810</v>
      </c>
      <c r="N2" t="n">
        <v>30.49</v>
      </c>
      <c r="O2" t="n">
        <v>20939.59</v>
      </c>
      <c r="P2" t="n">
        <v>1104.36</v>
      </c>
      <c r="Q2" t="n">
        <v>1195.04</v>
      </c>
      <c r="R2" t="n">
        <v>1546.8</v>
      </c>
      <c r="S2" t="n">
        <v>152.24</v>
      </c>
      <c r="T2" t="n">
        <v>687266.97</v>
      </c>
      <c r="U2" t="n">
        <v>0.1</v>
      </c>
      <c r="V2" t="n">
        <v>0.46</v>
      </c>
      <c r="W2" t="n">
        <v>20.35</v>
      </c>
      <c r="X2" t="n">
        <v>40.64</v>
      </c>
      <c r="Y2" t="n">
        <v>2</v>
      </c>
      <c r="Z2" t="n">
        <v>10</v>
      </c>
      <c r="AA2" t="n">
        <v>1908.166956242366</v>
      </c>
      <c r="AB2" t="n">
        <v>2715.184997729953</v>
      </c>
      <c r="AC2" t="n">
        <v>2460.841961603517</v>
      </c>
      <c r="AD2" t="n">
        <v>1908166.956242366</v>
      </c>
      <c r="AE2" t="n">
        <v>2715184.997729953</v>
      </c>
      <c r="AF2" t="n">
        <v>3.470630841351881e-06</v>
      </c>
      <c r="AG2" t="n">
        <v>4.82875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1.4394</v>
      </c>
      <c r="E3" t="n">
        <v>69.47</v>
      </c>
      <c r="F3" t="n">
        <v>57.95</v>
      </c>
      <c r="G3" t="n">
        <v>12.88</v>
      </c>
      <c r="H3" t="n">
        <v>0.21</v>
      </c>
      <c r="I3" t="n">
        <v>270</v>
      </c>
      <c r="J3" t="n">
        <v>169.33</v>
      </c>
      <c r="K3" t="n">
        <v>51.39</v>
      </c>
      <c r="L3" t="n">
        <v>2</v>
      </c>
      <c r="M3" t="n">
        <v>268</v>
      </c>
      <c r="N3" t="n">
        <v>30.94</v>
      </c>
      <c r="O3" t="n">
        <v>21118.46</v>
      </c>
      <c r="P3" t="n">
        <v>743.03</v>
      </c>
      <c r="Q3" t="n">
        <v>1191.2</v>
      </c>
      <c r="R3" t="n">
        <v>594.12</v>
      </c>
      <c r="S3" t="n">
        <v>152.24</v>
      </c>
      <c r="T3" t="n">
        <v>213637.88</v>
      </c>
      <c r="U3" t="n">
        <v>0.26</v>
      </c>
      <c r="V3" t="n">
        <v>0.6899999999999999</v>
      </c>
      <c r="W3" t="n">
        <v>19.42</v>
      </c>
      <c r="X3" t="n">
        <v>12.66</v>
      </c>
      <c r="Y3" t="n">
        <v>2</v>
      </c>
      <c r="Z3" t="n">
        <v>10</v>
      </c>
      <c r="AA3" t="n">
        <v>780.4080762129773</v>
      </c>
      <c r="AB3" t="n">
        <v>1110.464833126285</v>
      </c>
      <c r="AC3" t="n">
        <v>1006.442824531986</v>
      </c>
      <c r="AD3" t="n">
        <v>780408.0762129773</v>
      </c>
      <c r="AE3" t="n">
        <v>1110464.833126285</v>
      </c>
      <c r="AF3" t="n">
        <v>5.789345269488815e-06</v>
      </c>
      <c r="AG3" t="n">
        <v>2.894583333333333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1.6483</v>
      </c>
      <c r="E4" t="n">
        <v>60.67</v>
      </c>
      <c r="F4" t="n">
        <v>52.77</v>
      </c>
      <c r="G4" t="n">
        <v>19.43</v>
      </c>
      <c r="H4" t="n">
        <v>0.31</v>
      </c>
      <c r="I4" t="n">
        <v>163</v>
      </c>
      <c r="J4" t="n">
        <v>170.79</v>
      </c>
      <c r="K4" t="n">
        <v>51.39</v>
      </c>
      <c r="L4" t="n">
        <v>3</v>
      </c>
      <c r="M4" t="n">
        <v>161</v>
      </c>
      <c r="N4" t="n">
        <v>31.4</v>
      </c>
      <c r="O4" t="n">
        <v>21297.94</v>
      </c>
      <c r="P4" t="n">
        <v>673.28</v>
      </c>
      <c r="Q4" t="n">
        <v>1190.22</v>
      </c>
      <c r="R4" t="n">
        <v>419.6</v>
      </c>
      <c r="S4" t="n">
        <v>152.24</v>
      </c>
      <c r="T4" t="n">
        <v>126913.84</v>
      </c>
      <c r="U4" t="n">
        <v>0.36</v>
      </c>
      <c r="V4" t="n">
        <v>0.75</v>
      </c>
      <c r="W4" t="n">
        <v>19.23</v>
      </c>
      <c r="X4" t="n">
        <v>7.5</v>
      </c>
      <c r="Y4" t="n">
        <v>2</v>
      </c>
      <c r="Z4" t="n">
        <v>10</v>
      </c>
      <c r="AA4" t="n">
        <v>621.2632641023209</v>
      </c>
      <c r="AB4" t="n">
        <v>884.0131566124393</v>
      </c>
      <c r="AC4" t="n">
        <v>801.2038488059713</v>
      </c>
      <c r="AD4" t="n">
        <v>621263.2641023209</v>
      </c>
      <c r="AE4" t="n">
        <v>884013.1566124393</v>
      </c>
      <c r="AF4" t="n">
        <v>6.629552457759075e-06</v>
      </c>
      <c r="AG4" t="n">
        <v>2.527916666666667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1.7558</v>
      </c>
      <c r="E5" t="n">
        <v>56.95</v>
      </c>
      <c r="F5" t="n">
        <v>50.62</v>
      </c>
      <c r="G5" t="n">
        <v>25.96</v>
      </c>
      <c r="H5" t="n">
        <v>0.41</v>
      </c>
      <c r="I5" t="n">
        <v>117</v>
      </c>
      <c r="J5" t="n">
        <v>172.25</v>
      </c>
      <c r="K5" t="n">
        <v>51.39</v>
      </c>
      <c r="L5" t="n">
        <v>4</v>
      </c>
      <c r="M5" t="n">
        <v>115</v>
      </c>
      <c r="N5" t="n">
        <v>31.86</v>
      </c>
      <c r="O5" t="n">
        <v>21478.05</v>
      </c>
      <c r="P5" t="n">
        <v>641.88</v>
      </c>
      <c r="Q5" t="n">
        <v>1190.13</v>
      </c>
      <c r="R5" t="n">
        <v>345.65</v>
      </c>
      <c r="S5" t="n">
        <v>152.24</v>
      </c>
      <c r="T5" t="n">
        <v>90169.55</v>
      </c>
      <c r="U5" t="n">
        <v>0.44</v>
      </c>
      <c r="V5" t="n">
        <v>0.79</v>
      </c>
      <c r="W5" t="n">
        <v>19.18</v>
      </c>
      <c r="X5" t="n">
        <v>5.35</v>
      </c>
      <c r="Y5" t="n">
        <v>2</v>
      </c>
      <c r="Z5" t="n">
        <v>10</v>
      </c>
      <c r="AA5" t="n">
        <v>558.3169733547587</v>
      </c>
      <c r="AB5" t="n">
        <v>794.4450903898207</v>
      </c>
      <c r="AC5" t="n">
        <v>720.0260078984161</v>
      </c>
      <c r="AD5" t="n">
        <v>558316.9733547587</v>
      </c>
      <c r="AE5" t="n">
        <v>794445.0903898207</v>
      </c>
      <c r="AF5" t="n">
        <v>7.061923318166222e-06</v>
      </c>
      <c r="AG5" t="n">
        <v>2.372916666666667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1.8232</v>
      </c>
      <c r="E6" t="n">
        <v>54.85</v>
      </c>
      <c r="F6" t="n">
        <v>49.39</v>
      </c>
      <c r="G6" t="n">
        <v>32.57</v>
      </c>
      <c r="H6" t="n">
        <v>0.51</v>
      </c>
      <c r="I6" t="n">
        <v>91</v>
      </c>
      <c r="J6" t="n">
        <v>173.71</v>
      </c>
      <c r="K6" t="n">
        <v>51.39</v>
      </c>
      <c r="L6" t="n">
        <v>5</v>
      </c>
      <c r="M6" t="n">
        <v>89</v>
      </c>
      <c r="N6" t="n">
        <v>32.32</v>
      </c>
      <c r="O6" t="n">
        <v>21658.78</v>
      </c>
      <c r="P6" t="n">
        <v>622.45</v>
      </c>
      <c r="Q6" t="n">
        <v>1189.39</v>
      </c>
      <c r="R6" t="n">
        <v>305.15</v>
      </c>
      <c r="S6" t="n">
        <v>152.24</v>
      </c>
      <c r="T6" t="n">
        <v>70046.53999999999</v>
      </c>
      <c r="U6" t="n">
        <v>0.5</v>
      </c>
      <c r="V6" t="n">
        <v>0.8100000000000001</v>
      </c>
      <c r="W6" t="n">
        <v>19.12</v>
      </c>
      <c r="X6" t="n">
        <v>4.13</v>
      </c>
      <c r="Y6" t="n">
        <v>2</v>
      </c>
      <c r="Z6" t="n">
        <v>10</v>
      </c>
      <c r="AA6" t="n">
        <v>523.2467059260257</v>
      </c>
      <c r="AB6" t="n">
        <v>744.5426100657781</v>
      </c>
      <c r="AC6" t="n">
        <v>674.7981071578893</v>
      </c>
      <c r="AD6" t="n">
        <v>523246.7059260258</v>
      </c>
      <c r="AE6" t="n">
        <v>744542.6100657781</v>
      </c>
      <c r="AF6" t="n">
        <v>7.333009792505214e-06</v>
      </c>
      <c r="AG6" t="n">
        <v>2.285416666666667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1.8693</v>
      </c>
      <c r="E7" t="n">
        <v>53.5</v>
      </c>
      <c r="F7" t="n">
        <v>48.62</v>
      </c>
      <c r="G7" t="n">
        <v>39.42</v>
      </c>
      <c r="H7" t="n">
        <v>0.61</v>
      </c>
      <c r="I7" t="n">
        <v>74</v>
      </c>
      <c r="J7" t="n">
        <v>175.18</v>
      </c>
      <c r="K7" t="n">
        <v>51.39</v>
      </c>
      <c r="L7" t="n">
        <v>6</v>
      </c>
      <c r="M7" t="n">
        <v>72</v>
      </c>
      <c r="N7" t="n">
        <v>32.79</v>
      </c>
      <c r="O7" t="n">
        <v>21840.16</v>
      </c>
      <c r="P7" t="n">
        <v>608.77</v>
      </c>
      <c r="Q7" t="n">
        <v>1189.38</v>
      </c>
      <c r="R7" t="n">
        <v>278.67</v>
      </c>
      <c r="S7" t="n">
        <v>152.24</v>
      </c>
      <c r="T7" t="n">
        <v>56893.44</v>
      </c>
      <c r="U7" t="n">
        <v>0.55</v>
      </c>
      <c r="V7" t="n">
        <v>0.82</v>
      </c>
      <c r="W7" t="n">
        <v>19.1</v>
      </c>
      <c r="X7" t="n">
        <v>3.36</v>
      </c>
      <c r="Y7" t="n">
        <v>2</v>
      </c>
      <c r="Z7" t="n">
        <v>10</v>
      </c>
      <c r="AA7" t="n">
        <v>500.7545309740153</v>
      </c>
      <c r="AB7" t="n">
        <v>712.5378550330851</v>
      </c>
      <c r="AC7" t="n">
        <v>645.7913749384867</v>
      </c>
      <c r="AD7" t="n">
        <v>500754.5309740152</v>
      </c>
      <c r="AE7" t="n">
        <v>712537.8550330851</v>
      </c>
      <c r="AF7" t="n">
        <v>7.518426505665861e-06</v>
      </c>
      <c r="AG7" t="n">
        <v>2.229166666666667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1.9012</v>
      </c>
      <c r="E8" t="n">
        <v>52.6</v>
      </c>
      <c r="F8" t="n">
        <v>48.09</v>
      </c>
      <c r="G8" t="n">
        <v>45.8</v>
      </c>
      <c r="H8" t="n">
        <v>0.7</v>
      </c>
      <c r="I8" t="n">
        <v>63</v>
      </c>
      <c r="J8" t="n">
        <v>176.66</v>
      </c>
      <c r="K8" t="n">
        <v>51.39</v>
      </c>
      <c r="L8" t="n">
        <v>7</v>
      </c>
      <c r="M8" t="n">
        <v>61</v>
      </c>
      <c r="N8" t="n">
        <v>33.27</v>
      </c>
      <c r="O8" t="n">
        <v>22022.17</v>
      </c>
      <c r="P8" t="n">
        <v>598.0599999999999</v>
      </c>
      <c r="Q8" t="n">
        <v>1189.13</v>
      </c>
      <c r="R8" t="n">
        <v>261.38</v>
      </c>
      <c r="S8" t="n">
        <v>152.24</v>
      </c>
      <c r="T8" t="n">
        <v>48303.51</v>
      </c>
      <c r="U8" t="n">
        <v>0.58</v>
      </c>
      <c r="V8" t="n">
        <v>0.83</v>
      </c>
      <c r="W8" t="n">
        <v>19.07</v>
      </c>
      <c r="X8" t="n">
        <v>2.83</v>
      </c>
      <c r="Y8" t="n">
        <v>2</v>
      </c>
      <c r="Z8" t="n">
        <v>10</v>
      </c>
      <c r="AA8" t="n">
        <v>485.2075578289483</v>
      </c>
      <c r="AB8" t="n">
        <v>690.4156250544656</v>
      </c>
      <c r="AC8" t="n">
        <v>625.741429221659</v>
      </c>
      <c r="AD8" t="n">
        <v>485207.5578289483</v>
      </c>
      <c r="AE8" t="n">
        <v>690415.6250544656</v>
      </c>
      <c r="AF8" t="n">
        <v>7.64673004470761e-06</v>
      </c>
      <c r="AG8" t="n">
        <v>2.191666666666667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1.9276</v>
      </c>
      <c r="E9" t="n">
        <v>51.88</v>
      </c>
      <c r="F9" t="n">
        <v>47.67</v>
      </c>
      <c r="G9" t="n">
        <v>52.97</v>
      </c>
      <c r="H9" t="n">
        <v>0.8</v>
      </c>
      <c r="I9" t="n">
        <v>54</v>
      </c>
      <c r="J9" t="n">
        <v>178.14</v>
      </c>
      <c r="K9" t="n">
        <v>51.39</v>
      </c>
      <c r="L9" t="n">
        <v>8</v>
      </c>
      <c r="M9" t="n">
        <v>52</v>
      </c>
      <c r="N9" t="n">
        <v>33.75</v>
      </c>
      <c r="O9" t="n">
        <v>22204.83</v>
      </c>
      <c r="P9" t="n">
        <v>589.12</v>
      </c>
      <c r="Q9" t="n">
        <v>1189.23</v>
      </c>
      <c r="R9" t="n">
        <v>247.34</v>
      </c>
      <c r="S9" t="n">
        <v>152.24</v>
      </c>
      <c r="T9" t="n">
        <v>41326.73</v>
      </c>
      <c r="U9" t="n">
        <v>0.62</v>
      </c>
      <c r="V9" t="n">
        <v>0.83</v>
      </c>
      <c r="W9" t="n">
        <v>19.05</v>
      </c>
      <c r="X9" t="n">
        <v>2.42</v>
      </c>
      <c r="Y9" t="n">
        <v>2</v>
      </c>
      <c r="Z9" t="n">
        <v>10</v>
      </c>
      <c r="AA9" t="n">
        <v>472.7537534229044</v>
      </c>
      <c r="AB9" t="n">
        <v>672.6947527915152</v>
      </c>
      <c r="AC9" t="n">
        <v>609.6805471464623</v>
      </c>
      <c r="AD9" t="n">
        <v>472753.7534229044</v>
      </c>
      <c r="AE9" t="n">
        <v>672694.7527915152</v>
      </c>
      <c r="AF9" t="n">
        <v>7.752912283914574e-06</v>
      </c>
      <c r="AG9" t="n">
        <v>2.161666666666667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1.9442</v>
      </c>
      <c r="E10" t="n">
        <v>51.44</v>
      </c>
      <c r="F10" t="n">
        <v>47.44</v>
      </c>
      <c r="G10" t="n">
        <v>59.29</v>
      </c>
      <c r="H10" t="n">
        <v>0.89</v>
      </c>
      <c r="I10" t="n">
        <v>48</v>
      </c>
      <c r="J10" t="n">
        <v>179.63</v>
      </c>
      <c r="K10" t="n">
        <v>51.39</v>
      </c>
      <c r="L10" t="n">
        <v>9</v>
      </c>
      <c r="M10" t="n">
        <v>46</v>
      </c>
      <c r="N10" t="n">
        <v>34.24</v>
      </c>
      <c r="O10" t="n">
        <v>22388.15</v>
      </c>
      <c r="P10" t="n">
        <v>582.05</v>
      </c>
      <c r="Q10" t="n">
        <v>1189.21</v>
      </c>
      <c r="R10" t="n">
        <v>238.83</v>
      </c>
      <c r="S10" t="n">
        <v>152.24</v>
      </c>
      <c r="T10" t="n">
        <v>37102.38</v>
      </c>
      <c r="U10" t="n">
        <v>0.64</v>
      </c>
      <c r="V10" t="n">
        <v>0.84</v>
      </c>
      <c r="W10" t="n">
        <v>19.06</v>
      </c>
      <c r="X10" t="n">
        <v>2.18</v>
      </c>
      <c r="Y10" t="n">
        <v>2</v>
      </c>
      <c r="Z10" t="n">
        <v>10</v>
      </c>
      <c r="AA10" t="n">
        <v>464.4910439353908</v>
      </c>
      <c r="AB10" t="n">
        <v>660.9375086113324</v>
      </c>
      <c r="AC10" t="n">
        <v>599.0246545072491</v>
      </c>
      <c r="AD10" t="n">
        <v>464491.0439353908</v>
      </c>
      <c r="AE10" t="n">
        <v>660937.5086113324</v>
      </c>
      <c r="AF10" t="n">
        <v>7.819678388870468e-06</v>
      </c>
      <c r="AG10" t="n">
        <v>2.143333333333333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1.9605</v>
      </c>
      <c r="E11" t="n">
        <v>51.01</v>
      </c>
      <c r="F11" t="n">
        <v>47.18</v>
      </c>
      <c r="G11" t="n">
        <v>65.83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41</v>
      </c>
      <c r="N11" t="n">
        <v>34.73</v>
      </c>
      <c r="O11" t="n">
        <v>22572.13</v>
      </c>
      <c r="P11" t="n">
        <v>574.6799999999999</v>
      </c>
      <c r="Q11" t="n">
        <v>1189.08</v>
      </c>
      <c r="R11" t="n">
        <v>230.3</v>
      </c>
      <c r="S11" t="n">
        <v>152.24</v>
      </c>
      <c r="T11" t="n">
        <v>32862.56</v>
      </c>
      <c r="U11" t="n">
        <v>0.66</v>
      </c>
      <c r="V11" t="n">
        <v>0.84</v>
      </c>
      <c r="W11" t="n">
        <v>19.04</v>
      </c>
      <c r="X11" t="n">
        <v>1.92</v>
      </c>
      <c r="Y11" t="n">
        <v>2</v>
      </c>
      <c r="Z11" t="n">
        <v>10</v>
      </c>
      <c r="AA11" t="n">
        <v>456.1922793974098</v>
      </c>
      <c r="AB11" t="n">
        <v>649.1289606750494</v>
      </c>
      <c r="AC11" t="n">
        <v>588.3222639550376</v>
      </c>
      <c r="AD11" t="n">
        <v>456192.2793974098</v>
      </c>
      <c r="AE11" t="n">
        <v>649128.9606750493</v>
      </c>
      <c r="AF11" t="n">
        <v>7.885237877471738e-06</v>
      </c>
      <c r="AG11" t="n">
        <v>2.125416666666667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1.9756</v>
      </c>
      <c r="E12" t="n">
        <v>50.62</v>
      </c>
      <c r="F12" t="n">
        <v>46.96</v>
      </c>
      <c r="G12" t="n">
        <v>74.14</v>
      </c>
      <c r="H12" t="n">
        <v>1.07</v>
      </c>
      <c r="I12" t="n">
        <v>38</v>
      </c>
      <c r="J12" t="n">
        <v>182.62</v>
      </c>
      <c r="K12" t="n">
        <v>51.39</v>
      </c>
      <c r="L12" t="n">
        <v>11</v>
      </c>
      <c r="M12" t="n">
        <v>36</v>
      </c>
      <c r="N12" t="n">
        <v>35.22</v>
      </c>
      <c r="O12" t="n">
        <v>22756.91</v>
      </c>
      <c r="P12" t="n">
        <v>568.15</v>
      </c>
      <c r="Q12" t="n">
        <v>1189.17</v>
      </c>
      <c r="R12" t="n">
        <v>222.62</v>
      </c>
      <c r="S12" t="n">
        <v>152.24</v>
      </c>
      <c r="T12" t="n">
        <v>29047.31</v>
      </c>
      <c r="U12" t="n">
        <v>0.68</v>
      </c>
      <c r="V12" t="n">
        <v>0.85</v>
      </c>
      <c r="W12" t="n">
        <v>19.04</v>
      </c>
      <c r="X12" t="n">
        <v>1.7</v>
      </c>
      <c r="Y12" t="n">
        <v>2</v>
      </c>
      <c r="Z12" t="n">
        <v>10</v>
      </c>
      <c r="AA12" t="n">
        <v>448.8386458860558</v>
      </c>
      <c r="AB12" t="n">
        <v>638.665266539751</v>
      </c>
      <c r="AC12" t="n">
        <v>578.8387489743947</v>
      </c>
      <c r="AD12" t="n">
        <v>448838.6458860558</v>
      </c>
      <c r="AE12" t="n">
        <v>638665.266539751</v>
      </c>
      <c r="AF12" t="n">
        <v>7.94597090065451e-06</v>
      </c>
      <c r="AG12" t="n">
        <v>2.109166666666666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1.9847</v>
      </c>
      <c r="E13" t="n">
        <v>50.39</v>
      </c>
      <c r="F13" t="n">
        <v>46.83</v>
      </c>
      <c r="G13" t="n">
        <v>80.27</v>
      </c>
      <c r="H13" t="n">
        <v>1.16</v>
      </c>
      <c r="I13" t="n">
        <v>35</v>
      </c>
      <c r="J13" t="n">
        <v>184.12</v>
      </c>
      <c r="K13" t="n">
        <v>51.39</v>
      </c>
      <c r="L13" t="n">
        <v>12</v>
      </c>
      <c r="M13" t="n">
        <v>33</v>
      </c>
      <c r="N13" t="n">
        <v>35.73</v>
      </c>
      <c r="O13" t="n">
        <v>22942.24</v>
      </c>
      <c r="P13" t="n">
        <v>562.1799999999999</v>
      </c>
      <c r="Q13" t="n">
        <v>1189.09</v>
      </c>
      <c r="R13" t="n">
        <v>218.59</v>
      </c>
      <c r="S13" t="n">
        <v>152.24</v>
      </c>
      <c r="T13" t="n">
        <v>27047.34</v>
      </c>
      <c r="U13" t="n">
        <v>0.7</v>
      </c>
      <c r="V13" t="n">
        <v>0.85</v>
      </c>
      <c r="W13" t="n">
        <v>19.03</v>
      </c>
      <c r="X13" t="n">
        <v>1.57</v>
      </c>
      <c r="Y13" t="n">
        <v>2</v>
      </c>
      <c r="Z13" t="n">
        <v>10</v>
      </c>
      <c r="AA13" t="n">
        <v>443.4843086458171</v>
      </c>
      <c r="AB13" t="n">
        <v>631.0464278946741</v>
      </c>
      <c r="AC13" t="n">
        <v>571.9335996559611</v>
      </c>
      <c r="AD13" t="n">
        <v>443484.3086458171</v>
      </c>
      <c r="AE13" t="n">
        <v>631046.4278946741</v>
      </c>
      <c r="AF13" t="n">
        <v>7.982571596744789e-06</v>
      </c>
      <c r="AG13" t="n">
        <v>2.099583333333333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1.9952</v>
      </c>
      <c r="E14" t="n">
        <v>50.12</v>
      </c>
      <c r="F14" t="n">
        <v>46.66</v>
      </c>
      <c r="G14" t="n">
        <v>87.48999999999999</v>
      </c>
      <c r="H14" t="n">
        <v>1.24</v>
      </c>
      <c r="I14" t="n">
        <v>32</v>
      </c>
      <c r="J14" t="n">
        <v>185.63</v>
      </c>
      <c r="K14" t="n">
        <v>51.39</v>
      </c>
      <c r="L14" t="n">
        <v>13</v>
      </c>
      <c r="M14" t="n">
        <v>30</v>
      </c>
      <c r="N14" t="n">
        <v>36.24</v>
      </c>
      <c r="O14" t="n">
        <v>23128.27</v>
      </c>
      <c r="P14" t="n">
        <v>556.47</v>
      </c>
      <c r="Q14" t="n">
        <v>1188.98</v>
      </c>
      <c r="R14" t="n">
        <v>212.84</v>
      </c>
      <c r="S14" t="n">
        <v>152.24</v>
      </c>
      <c r="T14" t="n">
        <v>24187.49</v>
      </c>
      <c r="U14" t="n">
        <v>0.72</v>
      </c>
      <c r="V14" t="n">
        <v>0.85</v>
      </c>
      <c r="W14" t="n">
        <v>19.03</v>
      </c>
      <c r="X14" t="n">
        <v>1.41</v>
      </c>
      <c r="Y14" t="n">
        <v>2</v>
      </c>
      <c r="Z14" t="n">
        <v>10</v>
      </c>
      <c r="AA14" t="n">
        <v>437.8688116455957</v>
      </c>
      <c r="AB14" t="n">
        <v>623.0559776041925</v>
      </c>
      <c r="AC14" t="n">
        <v>564.6916491504272</v>
      </c>
      <c r="AD14" t="n">
        <v>437868.8116455957</v>
      </c>
      <c r="AE14" t="n">
        <v>623055.9776041926</v>
      </c>
      <c r="AF14" t="n">
        <v>8.02480316915665e-06</v>
      </c>
      <c r="AG14" t="n">
        <v>2.088333333333333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2.0016</v>
      </c>
      <c r="E15" t="n">
        <v>49.96</v>
      </c>
      <c r="F15" t="n">
        <v>46.57</v>
      </c>
      <c r="G15" t="n">
        <v>93.14</v>
      </c>
      <c r="H15" t="n">
        <v>1.33</v>
      </c>
      <c r="I15" t="n">
        <v>30</v>
      </c>
      <c r="J15" t="n">
        <v>187.14</v>
      </c>
      <c r="K15" t="n">
        <v>51.39</v>
      </c>
      <c r="L15" t="n">
        <v>14</v>
      </c>
      <c r="M15" t="n">
        <v>28</v>
      </c>
      <c r="N15" t="n">
        <v>36.75</v>
      </c>
      <c r="O15" t="n">
        <v>23314.98</v>
      </c>
      <c r="P15" t="n">
        <v>549.92</v>
      </c>
      <c r="Q15" t="n">
        <v>1189.03</v>
      </c>
      <c r="R15" t="n">
        <v>209.51</v>
      </c>
      <c r="S15" t="n">
        <v>152.24</v>
      </c>
      <c r="T15" t="n">
        <v>22532.36</v>
      </c>
      <c r="U15" t="n">
        <v>0.73</v>
      </c>
      <c r="V15" t="n">
        <v>0.85</v>
      </c>
      <c r="W15" t="n">
        <v>19.03</v>
      </c>
      <c r="X15" t="n">
        <v>1.32</v>
      </c>
      <c r="Y15" t="n">
        <v>2</v>
      </c>
      <c r="Z15" t="n">
        <v>10</v>
      </c>
      <c r="AA15" t="n">
        <v>433.0443816913594</v>
      </c>
      <c r="AB15" t="n">
        <v>616.191159097885</v>
      </c>
      <c r="AC15" t="n">
        <v>558.4698876670508</v>
      </c>
      <c r="AD15" t="n">
        <v>433044.3816913594</v>
      </c>
      <c r="AE15" t="n">
        <v>616191.159097885</v>
      </c>
      <c r="AF15" t="n">
        <v>8.050544318055307e-06</v>
      </c>
      <c r="AG15" t="n">
        <v>2.081666666666667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2.0115</v>
      </c>
      <c r="E16" t="n">
        <v>49.71</v>
      </c>
      <c r="F16" t="n">
        <v>46.43</v>
      </c>
      <c r="G16" t="n">
        <v>103.17</v>
      </c>
      <c r="H16" t="n">
        <v>1.41</v>
      </c>
      <c r="I16" t="n">
        <v>27</v>
      </c>
      <c r="J16" t="n">
        <v>188.66</v>
      </c>
      <c r="K16" t="n">
        <v>51.39</v>
      </c>
      <c r="L16" t="n">
        <v>15</v>
      </c>
      <c r="M16" t="n">
        <v>25</v>
      </c>
      <c r="N16" t="n">
        <v>37.27</v>
      </c>
      <c r="O16" t="n">
        <v>23502.4</v>
      </c>
      <c r="P16" t="n">
        <v>543.5700000000001</v>
      </c>
      <c r="Q16" t="n">
        <v>1189.05</v>
      </c>
      <c r="R16" t="n">
        <v>204.83</v>
      </c>
      <c r="S16" t="n">
        <v>152.24</v>
      </c>
      <c r="T16" t="n">
        <v>20209.07</v>
      </c>
      <c r="U16" t="n">
        <v>0.74</v>
      </c>
      <c r="V16" t="n">
        <v>0.86</v>
      </c>
      <c r="W16" t="n">
        <v>19.02</v>
      </c>
      <c r="X16" t="n">
        <v>1.17</v>
      </c>
      <c r="Y16" t="n">
        <v>2</v>
      </c>
      <c r="Z16" t="n">
        <v>10</v>
      </c>
      <c r="AA16" t="n">
        <v>427.4456965233556</v>
      </c>
      <c r="AB16" t="n">
        <v>608.2246308413075</v>
      </c>
      <c r="AC16" t="n">
        <v>551.2496183157981</v>
      </c>
      <c r="AD16" t="n">
        <v>427445.6965233556</v>
      </c>
      <c r="AE16" t="n">
        <v>608224.6308413076</v>
      </c>
      <c r="AF16" t="n">
        <v>8.09036265775792e-06</v>
      </c>
      <c r="AG16" t="n">
        <v>2.07125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2.0139</v>
      </c>
      <c r="E17" t="n">
        <v>49.65</v>
      </c>
      <c r="F17" t="n">
        <v>46.4</v>
      </c>
      <c r="G17" t="n">
        <v>107.08</v>
      </c>
      <c r="H17" t="n">
        <v>1.49</v>
      </c>
      <c r="I17" t="n">
        <v>26</v>
      </c>
      <c r="J17" t="n">
        <v>190.19</v>
      </c>
      <c r="K17" t="n">
        <v>51.39</v>
      </c>
      <c r="L17" t="n">
        <v>16</v>
      </c>
      <c r="M17" t="n">
        <v>24</v>
      </c>
      <c r="N17" t="n">
        <v>37.79</v>
      </c>
      <c r="O17" t="n">
        <v>23690.52</v>
      </c>
      <c r="P17" t="n">
        <v>539.09</v>
      </c>
      <c r="Q17" t="n">
        <v>1188.95</v>
      </c>
      <c r="R17" t="n">
        <v>203.89</v>
      </c>
      <c r="S17" t="n">
        <v>152.24</v>
      </c>
      <c r="T17" t="n">
        <v>19741.36</v>
      </c>
      <c r="U17" t="n">
        <v>0.75</v>
      </c>
      <c r="V17" t="n">
        <v>0.86</v>
      </c>
      <c r="W17" t="n">
        <v>19.02</v>
      </c>
      <c r="X17" t="n">
        <v>1.15</v>
      </c>
      <c r="Y17" t="n">
        <v>2</v>
      </c>
      <c r="Z17" t="n">
        <v>10</v>
      </c>
      <c r="AA17" t="n">
        <v>424.7050656155287</v>
      </c>
      <c r="AB17" t="n">
        <v>604.3249092258058</v>
      </c>
      <c r="AC17" t="n">
        <v>547.7152003671043</v>
      </c>
      <c r="AD17" t="n">
        <v>424705.0656155287</v>
      </c>
      <c r="AE17" t="n">
        <v>604324.9092258058</v>
      </c>
      <c r="AF17" t="n">
        <v>8.100015588594918e-06</v>
      </c>
      <c r="AG17" t="n">
        <v>2.06875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2.0205</v>
      </c>
      <c r="E18" t="n">
        <v>49.49</v>
      </c>
      <c r="F18" t="n">
        <v>46.31</v>
      </c>
      <c r="G18" t="n">
        <v>115.77</v>
      </c>
      <c r="H18" t="n">
        <v>1.57</v>
      </c>
      <c r="I18" t="n">
        <v>24</v>
      </c>
      <c r="J18" t="n">
        <v>191.72</v>
      </c>
      <c r="K18" t="n">
        <v>51.39</v>
      </c>
      <c r="L18" t="n">
        <v>17</v>
      </c>
      <c r="M18" t="n">
        <v>22</v>
      </c>
      <c r="N18" t="n">
        <v>38.33</v>
      </c>
      <c r="O18" t="n">
        <v>23879.37</v>
      </c>
      <c r="P18" t="n">
        <v>534.4299999999999</v>
      </c>
      <c r="Q18" t="n">
        <v>1188.97</v>
      </c>
      <c r="R18" t="n">
        <v>200.64</v>
      </c>
      <c r="S18" t="n">
        <v>152.24</v>
      </c>
      <c r="T18" t="n">
        <v>18128.79</v>
      </c>
      <c r="U18" t="n">
        <v>0.76</v>
      </c>
      <c r="V18" t="n">
        <v>0.86</v>
      </c>
      <c r="W18" t="n">
        <v>19.02</v>
      </c>
      <c r="X18" t="n">
        <v>1.05</v>
      </c>
      <c r="Y18" t="n">
        <v>2</v>
      </c>
      <c r="Z18" t="n">
        <v>10</v>
      </c>
      <c r="AA18" t="n">
        <v>420.8258614935206</v>
      </c>
      <c r="AB18" t="n">
        <v>598.8050794222614</v>
      </c>
      <c r="AC18" t="n">
        <v>542.7124367201221</v>
      </c>
      <c r="AD18" t="n">
        <v>420825.8614935206</v>
      </c>
      <c r="AE18" t="n">
        <v>598805.0794222614</v>
      </c>
      <c r="AF18" t="n">
        <v>8.126561148396658e-06</v>
      </c>
      <c r="AG18" t="n">
        <v>2.062083333333333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2.0271</v>
      </c>
      <c r="E19" t="n">
        <v>49.33</v>
      </c>
      <c r="F19" t="n">
        <v>46.21</v>
      </c>
      <c r="G19" t="n">
        <v>126.04</v>
      </c>
      <c r="H19" t="n">
        <v>1.65</v>
      </c>
      <c r="I19" t="n">
        <v>22</v>
      </c>
      <c r="J19" t="n">
        <v>193.26</v>
      </c>
      <c r="K19" t="n">
        <v>51.39</v>
      </c>
      <c r="L19" t="n">
        <v>18</v>
      </c>
      <c r="M19" t="n">
        <v>20</v>
      </c>
      <c r="N19" t="n">
        <v>38.86</v>
      </c>
      <c r="O19" t="n">
        <v>24068.93</v>
      </c>
      <c r="P19" t="n">
        <v>528.09</v>
      </c>
      <c r="Q19" t="n">
        <v>1188.91</v>
      </c>
      <c r="R19" t="n">
        <v>197.65</v>
      </c>
      <c r="S19" t="n">
        <v>152.24</v>
      </c>
      <c r="T19" t="n">
        <v>16643.85</v>
      </c>
      <c r="U19" t="n">
        <v>0.77</v>
      </c>
      <c r="V19" t="n">
        <v>0.86</v>
      </c>
      <c r="W19" t="n">
        <v>19.01</v>
      </c>
      <c r="X19" t="n">
        <v>0.96</v>
      </c>
      <c r="Y19" t="n">
        <v>2</v>
      </c>
      <c r="Z19" t="n">
        <v>10</v>
      </c>
      <c r="AA19" t="n">
        <v>416.1435339797861</v>
      </c>
      <c r="AB19" t="n">
        <v>592.1424625175114</v>
      </c>
      <c r="AC19" t="n">
        <v>536.673935746152</v>
      </c>
      <c r="AD19" t="n">
        <v>416143.5339797862</v>
      </c>
      <c r="AE19" t="n">
        <v>592142.4625175113</v>
      </c>
      <c r="AF19" t="n">
        <v>8.153106708198399e-06</v>
      </c>
      <c r="AG19" t="n">
        <v>2.055416666666666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2.0301</v>
      </c>
      <c r="E20" t="n">
        <v>49.26</v>
      </c>
      <c r="F20" t="n">
        <v>46.17</v>
      </c>
      <c r="G20" t="n">
        <v>131.93</v>
      </c>
      <c r="H20" t="n">
        <v>1.73</v>
      </c>
      <c r="I20" t="n">
        <v>21</v>
      </c>
      <c r="J20" t="n">
        <v>194.8</v>
      </c>
      <c r="K20" t="n">
        <v>51.39</v>
      </c>
      <c r="L20" t="n">
        <v>19</v>
      </c>
      <c r="M20" t="n">
        <v>19</v>
      </c>
      <c r="N20" t="n">
        <v>39.41</v>
      </c>
      <c r="O20" t="n">
        <v>24259.23</v>
      </c>
      <c r="P20" t="n">
        <v>524.39</v>
      </c>
      <c r="Q20" t="n">
        <v>1188.98</v>
      </c>
      <c r="R20" t="n">
        <v>196.51</v>
      </c>
      <c r="S20" t="n">
        <v>152.24</v>
      </c>
      <c r="T20" t="n">
        <v>16078.62</v>
      </c>
      <c r="U20" t="n">
        <v>0.77</v>
      </c>
      <c r="V20" t="n">
        <v>0.86</v>
      </c>
      <c r="W20" t="n">
        <v>19</v>
      </c>
      <c r="X20" t="n">
        <v>0.92</v>
      </c>
      <c r="Y20" t="n">
        <v>2</v>
      </c>
      <c r="Z20" t="n">
        <v>10</v>
      </c>
      <c r="AA20" t="n">
        <v>413.6556218170849</v>
      </c>
      <c r="AB20" t="n">
        <v>588.6023415874556</v>
      </c>
      <c r="AC20" t="n">
        <v>533.465433142787</v>
      </c>
      <c r="AD20" t="n">
        <v>413655.6218170848</v>
      </c>
      <c r="AE20" t="n">
        <v>588602.3415874556</v>
      </c>
      <c r="AF20" t="n">
        <v>8.165172871744645e-06</v>
      </c>
      <c r="AG20" t="n">
        <v>2.0525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2.0339</v>
      </c>
      <c r="E21" t="n">
        <v>49.17</v>
      </c>
      <c r="F21" t="n">
        <v>46.12</v>
      </c>
      <c r="G21" t="n">
        <v>138.35</v>
      </c>
      <c r="H21" t="n">
        <v>1.81</v>
      </c>
      <c r="I21" t="n">
        <v>20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520.12</v>
      </c>
      <c r="Q21" t="n">
        <v>1189.05</v>
      </c>
      <c r="R21" t="n">
        <v>194.33</v>
      </c>
      <c r="S21" t="n">
        <v>152.24</v>
      </c>
      <c r="T21" t="n">
        <v>14992.61</v>
      </c>
      <c r="U21" t="n">
        <v>0.78</v>
      </c>
      <c r="V21" t="n">
        <v>0.86</v>
      </c>
      <c r="W21" t="n">
        <v>19.01</v>
      </c>
      <c r="X21" t="n">
        <v>0.86</v>
      </c>
      <c r="Y21" t="n">
        <v>2</v>
      </c>
      <c r="Z21" t="n">
        <v>10</v>
      </c>
      <c r="AA21" t="n">
        <v>410.7131665427838</v>
      </c>
      <c r="AB21" t="n">
        <v>584.4154383444587</v>
      </c>
      <c r="AC21" t="n">
        <v>529.6707351026324</v>
      </c>
      <c r="AD21" t="n">
        <v>410713.1665427838</v>
      </c>
      <c r="AE21" t="n">
        <v>584415.4383444587</v>
      </c>
      <c r="AF21" t="n">
        <v>8.180456678903223e-06</v>
      </c>
      <c r="AG21" t="n">
        <v>2.04875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2.037</v>
      </c>
      <c r="E22" t="n">
        <v>49.09</v>
      </c>
      <c r="F22" t="n">
        <v>46.08</v>
      </c>
      <c r="G22" t="n">
        <v>145.5</v>
      </c>
      <c r="H22" t="n">
        <v>1.88</v>
      </c>
      <c r="I22" t="n">
        <v>19</v>
      </c>
      <c r="J22" t="n">
        <v>197.9</v>
      </c>
      <c r="K22" t="n">
        <v>51.39</v>
      </c>
      <c r="L22" t="n">
        <v>21</v>
      </c>
      <c r="M22" t="n">
        <v>17</v>
      </c>
      <c r="N22" t="n">
        <v>40.51</v>
      </c>
      <c r="O22" t="n">
        <v>24642.07</v>
      </c>
      <c r="P22" t="n">
        <v>515.03</v>
      </c>
      <c r="Q22" t="n">
        <v>1188.86</v>
      </c>
      <c r="R22" t="n">
        <v>192.84</v>
      </c>
      <c r="S22" t="n">
        <v>152.24</v>
      </c>
      <c r="T22" t="n">
        <v>14251.33</v>
      </c>
      <c r="U22" t="n">
        <v>0.79</v>
      </c>
      <c r="V22" t="n">
        <v>0.86</v>
      </c>
      <c r="W22" t="n">
        <v>19.01</v>
      </c>
      <c r="X22" t="n">
        <v>0.83</v>
      </c>
      <c r="Y22" t="n">
        <v>2</v>
      </c>
      <c r="Z22" t="n">
        <v>10</v>
      </c>
      <c r="AA22" t="n">
        <v>407.5620314372684</v>
      </c>
      <c r="AB22" t="n">
        <v>579.9315986383348</v>
      </c>
      <c r="AC22" t="n">
        <v>525.6069159127204</v>
      </c>
      <c r="AD22" t="n">
        <v>407562.0314372684</v>
      </c>
      <c r="AE22" t="n">
        <v>579931.5986383348</v>
      </c>
      <c r="AF22" t="n">
        <v>8.19292504790101e-06</v>
      </c>
      <c r="AG22" t="n">
        <v>2.045416666666667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2.0408</v>
      </c>
      <c r="E23" t="n">
        <v>49</v>
      </c>
      <c r="F23" t="n">
        <v>46.02</v>
      </c>
      <c r="G23" t="n">
        <v>153.39</v>
      </c>
      <c r="H23" t="n">
        <v>1.96</v>
      </c>
      <c r="I23" t="n">
        <v>18</v>
      </c>
      <c r="J23" t="n">
        <v>199.46</v>
      </c>
      <c r="K23" t="n">
        <v>51.39</v>
      </c>
      <c r="L23" t="n">
        <v>22</v>
      </c>
      <c r="M23" t="n">
        <v>16</v>
      </c>
      <c r="N23" t="n">
        <v>41.07</v>
      </c>
      <c r="O23" t="n">
        <v>24834.62</v>
      </c>
      <c r="P23" t="n">
        <v>508.91</v>
      </c>
      <c r="Q23" t="n">
        <v>1188.91</v>
      </c>
      <c r="R23" t="n">
        <v>191.23</v>
      </c>
      <c r="S23" t="n">
        <v>152.24</v>
      </c>
      <c r="T23" t="n">
        <v>13452.35</v>
      </c>
      <c r="U23" t="n">
        <v>0.8</v>
      </c>
      <c r="V23" t="n">
        <v>0.86</v>
      </c>
      <c r="W23" t="n">
        <v>19</v>
      </c>
      <c r="X23" t="n">
        <v>0.77</v>
      </c>
      <c r="Y23" t="n">
        <v>2</v>
      </c>
      <c r="Z23" t="n">
        <v>10</v>
      </c>
      <c r="AA23" t="n">
        <v>403.7381222756736</v>
      </c>
      <c r="AB23" t="n">
        <v>574.4904496056071</v>
      </c>
      <c r="AC23" t="n">
        <v>520.6754626709442</v>
      </c>
      <c r="AD23" t="n">
        <v>403738.1222756736</v>
      </c>
      <c r="AE23" t="n">
        <v>574490.4496056071</v>
      </c>
      <c r="AF23" t="n">
        <v>8.208208855059588e-06</v>
      </c>
      <c r="AG23" t="n">
        <v>2.041666666666667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2.0437</v>
      </c>
      <c r="E24" t="n">
        <v>48.93</v>
      </c>
      <c r="F24" t="n">
        <v>45.98</v>
      </c>
      <c r="G24" t="n">
        <v>162.29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15</v>
      </c>
      <c r="N24" t="n">
        <v>41.64</v>
      </c>
      <c r="O24" t="n">
        <v>25027.94</v>
      </c>
      <c r="P24" t="n">
        <v>503.38</v>
      </c>
      <c r="Q24" t="n">
        <v>1189</v>
      </c>
      <c r="R24" t="n">
        <v>189.8</v>
      </c>
      <c r="S24" t="n">
        <v>152.24</v>
      </c>
      <c r="T24" t="n">
        <v>12744.22</v>
      </c>
      <c r="U24" t="n">
        <v>0.8</v>
      </c>
      <c r="V24" t="n">
        <v>0.86</v>
      </c>
      <c r="W24" t="n">
        <v>19</v>
      </c>
      <c r="X24" t="n">
        <v>0.73</v>
      </c>
      <c r="Y24" t="n">
        <v>2</v>
      </c>
      <c r="Z24" t="n">
        <v>10</v>
      </c>
      <c r="AA24" t="n">
        <v>400.4422104324011</v>
      </c>
      <c r="AB24" t="n">
        <v>569.8006029643499</v>
      </c>
      <c r="AC24" t="n">
        <v>516.4249340999841</v>
      </c>
      <c r="AD24" t="n">
        <v>400442.2104324011</v>
      </c>
      <c r="AE24" t="n">
        <v>569800.6029643499</v>
      </c>
      <c r="AF24" t="n">
        <v>8.219872813154293e-06</v>
      </c>
      <c r="AG24" t="n">
        <v>2.03875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2.0476</v>
      </c>
      <c r="E25" t="n">
        <v>48.84</v>
      </c>
      <c r="F25" t="n">
        <v>45.92</v>
      </c>
      <c r="G25" t="n">
        <v>172.21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12</v>
      </c>
      <c r="N25" t="n">
        <v>42.21</v>
      </c>
      <c r="O25" t="n">
        <v>25222.04</v>
      </c>
      <c r="P25" t="n">
        <v>497.24</v>
      </c>
      <c r="Q25" t="n">
        <v>1188.97</v>
      </c>
      <c r="R25" t="n">
        <v>187.92</v>
      </c>
      <c r="S25" t="n">
        <v>152.24</v>
      </c>
      <c r="T25" t="n">
        <v>11806.69</v>
      </c>
      <c r="U25" t="n">
        <v>0.8100000000000001</v>
      </c>
      <c r="V25" t="n">
        <v>0.87</v>
      </c>
      <c r="W25" t="n">
        <v>19</v>
      </c>
      <c r="X25" t="n">
        <v>0.67</v>
      </c>
      <c r="Y25" t="n">
        <v>2</v>
      </c>
      <c r="Z25" t="n">
        <v>10</v>
      </c>
      <c r="AA25" t="n">
        <v>396.6160953456646</v>
      </c>
      <c r="AB25" t="n">
        <v>564.3563150580393</v>
      </c>
      <c r="AC25" t="n">
        <v>511.4906360163898</v>
      </c>
      <c r="AD25" t="n">
        <v>396616.0953456646</v>
      </c>
      <c r="AE25" t="n">
        <v>564356.3150580393</v>
      </c>
      <c r="AF25" t="n">
        <v>8.235558825764414e-06</v>
      </c>
      <c r="AG25" t="n">
        <v>2.035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2.0465</v>
      </c>
      <c r="E26" t="n">
        <v>48.86</v>
      </c>
      <c r="F26" t="n">
        <v>45.95</v>
      </c>
      <c r="G26" t="n">
        <v>172.31</v>
      </c>
      <c r="H26" t="n">
        <v>2.17</v>
      </c>
      <c r="I26" t="n">
        <v>16</v>
      </c>
      <c r="J26" t="n">
        <v>204.19</v>
      </c>
      <c r="K26" t="n">
        <v>51.39</v>
      </c>
      <c r="L26" t="n">
        <v>25</v>
      </c>
      <c r="M26" t="n">
        <v>8</v>
      </c>
      <c r="N26" t="n">
        <v>42.79</v>
      </c>
      <c r="O26" t="n">
        <v>25417.05</v>
      </c>
      <c r="P26" t="n">
        <v>497.02</v>
      </c>
      <c r="Q26" t="n">
        <v>1188.93</v>
      </c>
      <c r="R26" t="n">
        <v>188.6</v>
      </c>
      <c r="S26" t="n">
        <v>152.24</v>
      </c>
      <c r="T26" t="n">
        <v>12146.64</v>
      </c>
      <c r="U26" t="n">
        <v>0.8100000000000001</v>
      </c>
      <c r="V26" t="n">
        <v>0.87</v>
      </c>
      <c r="W26" t="n">
        <v>19</v>
      </c>
      <c r="X26" t="n">
        <v>0.7</v>
      </c>
      <c r="Y26" t="n">
        <v>2</v>
      </c>
      <c r="Z26" t="n">
        <v>10</v>
      </c>
      <c r="AA26" t="n">
        <v>396.8146102164308</v>
      </c>
      <c r="AB26" t="n">
        <v>564.6387875100264</v>
      </c>
      <c r="AC26" t="n">
        <v>511.7466480610307</v>
      </c>
      <c r="AD26" t="n">
        <v>396814.6102164307</v>
      </c>
      <c r="AE26" t="n">
        <v>564638.7875100264</v>
      </c>
      <c r="AF26" t="n">
        <v>8.231134565797456e-06</v>
      </c>
      <c r="AG26" t="n">
        <v>2.035833333333333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2.0454</v>
      </c>
      <c r="E27" t="n">
        <v>48.89</v>
      </c>
      <c r="F27" t="n">
        <v>45.98</v>
      </c>
      <c r="G27" t="n">
        <v>172.41</v>
      </c>
      <c r="H27" t="n">
        <v>2.24</v>
      </c>
      <c r="I27" t="n">
        <v>16</v>
      </c>
      <c r="J27" t="n">
        <v>205.77</v>
      </c>
      <c r="K27" t="n">
        <v>51.39</v>
      </c>
      <c r="L27" t="n">
        <v>26</v>
      </c>
      <c r="M27" t="n">
        <v>1</v>
      </c>
      <c r="N27" t="n">
        <v>43.38</v>
      </c>
      <c r="O27" t="n">
        <v>25612.75</v>
      </c>
      <c r="P27" t="n">
        <v>495.17</v>
      </c>
      <c r="Q27" t="n">
        <v>1189.02</v>
      </c>
      <c r="R27" t="n">
        <v>189.16</v>
      </c>
      <c r="S27" t="n">
        <v>152.24</v>
      </c>
      <c r="T27" t="n">
        <v>12426.2</v>
      </c>
      <c r="U27" t="n">
        <v>0.8</v>
      </c>
      <c r="V27" t="n">
        <v>0.86</v>
      </c>
      <c r="W27" t="n">
        <v>19.02</v>
      </c>
      <c r="X27" t="n">
        <v>0.72</v>
      </c>
      <c r="Y27" t="n">
        <v>2</v>
      </c>
      <c r="Z27" t="n">
        <v>10</v>
      </c>
      <c r="AA27" t="n">
        <v>396.2512515695973</v>
      </c>
      <c r="AB27" t="n">
        <v>563.8371684791446</v>
      </c>
      <c r="AC27" t="n">
        <v>511.0201201264468</v>
      </c>
      <c r="AD27" t="n">
        <v>396251.2515695973</v>
      </c>
      <c r="AE27" t="n">
        <v>563837.1684791446</v>
      </c>
      <c r="AF27" t="n">
        <v>8.2267103058305e-06</v>
      </c>
      <c r="AG27" t="n">
        <v>2.037083333333333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2.0494</v>
      </c>
      <c r="E28" t="n">
        <v>48.79</v>
      </c>
      <c r="F28" t="n">
        <v>45.91</v>
      </c>
      <c r="G28" t="n">
        <v>183.66</v>
      </c>
      <c r="H28" t="n">
        <v>2.31</v>
      </c>
      <c r="I28" t="n">
        <v>15</v>
      </c>
      <c r="J28" t="n">
        <v>207.37</v>
      </c>
      <c r="K28" t="n">
        <v>51.39</v>
      </c>
      <c r="L28" t="n">
        <v>27</v>
      </c>
      <c r="M28" t="n">
        <v>0</v>
      </c>
      <c r="N28" t="n">
        <v>43.97</v>
      </c>
      <c r="O28" t="n">
        <v>25809.25</v>
      </c>
      <c r="P28" t="n">
        <v>497.4</v>
      </c>
      <c r="Q28" t="n">
        <v>1189.03</v>
      </c>
      <c r="R28" t="n">
        <v>187.09</v>
      </c>
      <c r="S28" t="n">
        <v>152.24</v>
      </c>
      <c r="T28" t="n">
        <v>11398.58</v>
      </c>
      <c r="U28" t="n">
        <v>0.8100000000000001</v>
      </c>
      <c r="V28" t="n">
        <v>0.87</v>
      </c>
      <c r="W28" t="n">
        <v>19.01</v>
      </c>
      <c r="X28" t="n">
        <v>0.66</v>
      </c>
      <c r="Y28" t="n">
        <v>2</v>
      </c>
      <c r="Z28" t="n">
        <v>10</v>
      </c>
      <c r="AA28" t="n">
        <v>396.3104819572338</v>
      </c>
      <c r="AB28" t="n">
        <v>563.9214490812138</v>
      </c>
      <c r="AC28" t="n">
        <v>511.0965058026693</v>
      </c>
      <c r="AD28" t="n">
        <v>396310.4819572339</v>
      </c>
      <c r="AE28" t="n">
        <v>563921.4490812138</v>
      </c>
      <c r="AF28" t="n">
        <v>8.242798523892159e-06</v>
      </c>
      <c r="AG28" t="n">
        <v>2.032916666666666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1.658</v>
      </c>
      <c r="E2" t="n">
        <v>60.32</v>
      </c>
      <c r="F2" t="n">
        <v>55.8</v>
      </c>
      <c r="G2" t="n">
        <v>14.82</v>
      </c>
      <c r="H2" t="n">
        <v>0.34</v>
      </c>
      <c r="I2" t="n">
        <v>226</v>
      </c>
      <c r="J2" t="n">
        <v>51.33</v>
      </c>
      <c r="K2" t="n">
        <v>24.83</v>
      </c>
      <c r="L2" t="n">
        <v>1</v>
      </c>
      <c r="M2" t="n">
        <v>224</v>
      </c>
      <c r="N2" t="n">
        <v>5.51</v>
      </c>
      <c r="O2" t="n">
        <v>6564.78</v>
      </c>
      <c r="P2" t="n">
        <v>310.46</v>
      </c>
      <c r="Q2" t="n">
        <v>1190.82</v>
      </c>
      <c r="R2" t="n">
        <v>522.21</v>
      </c>
      <c r="S2" t="n">
        <v>152.24</v>
      </c>
      <c r="T2" t="n">
        <v>177902.55</v>
      </c>
      <c r="U2" t="n">
        <v>0.29</v>
      </c>
      <c r="V2" t="n">
        <v>0.71</v>
      </c>
      <c r="W2" t="n">
        <v>19.33</v>
      </c>
      <c r="X2" t="n">
        <v>10.53</v>
      </c>
      <c r="Y2" t="n">
        <v>2</v>
      </c>
      <c r="Z2" t="n">
        <v>10</v>
      </c>
      <c r="AA2" t="n">
        <v>323.7180513458205</v>
      </c>
      <c r="AB2" t="n">
        <v>460.6276162748118</v>
      </c>
      <c r="AC2" t="n">
        <v>417.478649797489</v>
      </c>
      <c r="AD2" t="n">
        <v>323718.0513458205</v>
      </c>
      <c r="AE2" t="n">
        <v>460627.6162748119</v>
      </c>
      <c r="AF2" t="n">
        <v>1.195375833292558e-05</v>
      </c>
      <c r="AG2" t="n">
        <v>2.513333333333333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1.9053</v>
      </c>
      <c r="E3" t="n">
        <v>52.48</v>
      </c>
      <c r="F3" t="n">
        <v>49.59</v>
      </c>
      <c r="G3" t="n">
        <v>31.65</v>
      </c>
      <c r="H3" t="n">
        <v>0.66</v>
      </c>
      <c r="I3" t="n">
        <v>94</v>
      </c>
      <c r="J3" t="n">
        <v>52.47</v>
      </c>
      <c r="K3" t="n">
        <v>24.83</v>
      </c>
      <c r="L3" t="n">
        <v>2</v>
      </c>
      <c r="M3" t="n">
        <v>92</v>
      </c>
      <c r="N3" t="n">
        <v>5.64</v>
      </c>
      <c r="O3" t="n">
        <v>6705.1</v>
      </c>
      <c r="P3" t="n">
        <v>257.71</v>
      </c>
      <c r="Q3" t="n">
        <v>1189.81</v>
      </c>
      <c r="R3" t="n">
        <v>311.59</v>
      </c>
      <c r="S3" t="n">
        <v>152.24</v>
      </c>
      <c r="T3" t="n">
        <v>73251.71000000001</v>
      </c>
      <c r="U3" t="n">
        <v>0.49</v>
      </c>
      <c r="V3" t="n">
        <v>0.8</v>
      </c>
      <c r="W3" t="n">
        <v>19.12</v>
      </c>
      <c r="X3" t="n">
        <v>4.32</v>
      </c>
      <c r="Y3" t="n">
        <v>2</v>
      </c>
      <c r="Z3" t="n">
        <v>10</v>
      </c>
      <c r="AA3" t="n">
        <v>243.7433055483353</v>
      </c>
      <c r="AB3" t="n">
        <v>346.8292773631356</v>
      </c>
      <c r="AC3" t="n">
        <v>314.3402898740135</v>
      </c>
      <c r="AD3" t="n">
        <v>243743.3055483353</v>
      </c>
      <c r="AE3" t="n">
        <v>346829.2773631356</v>
      </c>
      <c r="AF3" t="n">
        <v>1.373672843891622e-05</v>
      </c>
      <c r="AG3" t="n">
        <v>2.186666666666667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1.9782</v>
      </c>
      <c r="E4" t="n">
        <v>50.55</v>
      </c>
      <c r="F4" t="n">
        <v>48.06</v>
      </c>
      <c r="G4" t="n">
        <v>47.27</v>
      </c>
      <c r="H4" t="n">
        <v>0.97</v>
      </c>
      <c r="I4" t="n">
        <v>61</v>
      </c>
      <c r="J4" t="n">
        <v>53.61</v>
      </c>
      <c r="K4" t="n">
        <v>24.83</v>
      </c>
      <c r="L4" t="n">
        <v>3</v>
      </c>
      <c r="M4" t="n">
        <v>7</v>
      </c>
      <c r="N4" t="n">
        <v>5.78</v>
      </c>
      <c r="O4" t="n">
        <v>6845.59</v>
      </c>
      <c r="P4" t="n">
        <v>233.71</v>
      </c>
      <c r="Q4" t="n">
        <v>1189.84</v>
      </c>
      <c r="R4" t="n">
        <v>257.64</v>
      </c>
      <c r="S4" t="n">
        <v>152.24</v>
      </c>
      <c r="T4" t="n">
        <v>46445.17</v>
      </c>
      <c r="U4" t="n">
        <v>0.59</v>
      </c>
      <c r="V4" t="n">
        <v>0.83</v>
      </c>
      <c r="W4" t="n">
        <v>19.14</v>
      </c>
      <c r="X4" t="n">
        <v>2.8</v>
      </c>
      <c r="Y4" t="n">
        <v>2</v>
      </c>
      <c r="Z4" t="n">
        <v>10</v>
      </c>
      <c r="AA4" t="n">
        <v>220.4399311673339</v>
      </c>
      <c r="AB4" t="n">
        <v>313.6702436062786</v>
      </c>
      <c r="AC4" t="n">
        <v>284.2874051743186</v>
      </c>
      <c r="AD4" t="n">
        <v>220439.9311673339</v>
      </c>
      <c r="AE4" t="n">
        <v>313670.2436062786</v>
      </c>
      <c r="AF4" t="n">
        <v>1.426231889878973e-05</v>
      </c>
      <c r="AG4" t="n">
        <v>2.10625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1.9775</v>
      </c>
      <c r="E5" t="n">
        <v>50.57</v>
      </c>
      <c r="F5" t="n">
        <v>48.08</v>
      </c>
      <c r="G5" t="n">
        <v>47.29</v>
      </c>
      <c r="H5" t="n">
        <v>1.27</v>
      </c>
      <c r="I5" t="n">
        <v>61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238.26</v>
      </c>
      <c r="Q5" t="n">
        <v>1189.9</v>
      </c>
      <c r="R5" t="n">
        <v>257.5</v>
      </c>
      <c r="S5" t="n">
        <v>152.24</v>
      </c>
      <c r="T5" t="n">
        <v>46372.66</v>
      </c>
      <c r="U5" t="n">
        <v>0.59</v>
      </c>
      <c r="V5" t="n">
        <v>0.83</v>
      </c>
      <c r="W5" t="n">
        <v>19.16</v>
      </c>
      <c r="X5" t="n">
        <v>2.82</v>
      </c>
      <c r="Y5" t="n">
        <v>2</v>
      </c>
      <c r="Z5" t="n">
        <v>10</v>
      </c>
      <c r="AA5" t="n">
        <v>222.7662245602403</v>
      </c>
      <c r="AB5" t="n">
        <v>316.9803925951145</v>
      </c>
      <c r="AC5" t="n">
        <v>287.2874782955604</v>
      </c>
      <c r="AD5" t="n">
        <v>222766.2245602403</v>
      </c>
      <c r="AE5" t="n">
        <v>316980.3925951145</v>
      </c>
      <c r="AF5" t="n">
        <v>1.425727207681564e-05</v>
      </c>
      <c r="AG5" t="n">
        <v>2.107083333333333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1.0676</v>
      </c>
      <c r="E2" t="n">
        <v>93.66</v>
      </c>
      <c r="F2" t="n">
        <v>74.95999999999999</v>
      </c>
      <c r="G2" t="n">
        <v>7.41</v>
      </c>
      <c r="H2" t="n">
        <v>0.13</v>
      </c>
      <c r="I2" t="n">
        <v>607</v>
      </c>
      <c r="J2" t="n">
        <v>133.21</v>
      </c>
      <c r="K2" t="n">
        <v>46.47</v>
      </c>
      <c r="L2" t="n">
        <v>1</v>
      </c>
      <c r="M2" t="n">
        <v>605</v>
      </c>
      <c r="N2" t="n">
        <v>20.75</v>
      </c>
      <c r="O2" t="n">
        <v>16663.42</v>
      </c>
      <c r="P2" t="n">
        <v>829.11</v>
      </c>
      <c r="Q2" t="n">
        <v>1193.97</v>
      </c>
      <c r="R2" t="n">
        <v>1170.69</v>
      </c>
      <c r="S2" t="n">
        <v>152.24</v>
      </c>
      <c r="T2" t="n">
        <v>500238.94</v>
      </c>
      <c r="U2" t="n">
        <v>0.13</v>
      </c>
      <c r="V2" t="n">
        <v>0.53</v>
      </c>
      <c r="W2" t="n">
        <v>20</v>
      </c>
      <c r="X2" t="n">
        <v>29.63</v>
      </c>
      <c r="Y2" t="n">
        <v>2</v>
      </c>
      <c r="Z2" t="n">
        <v>10</v>
      </c>
      <c r="AA2" t="n">
        <v>1183.751933581843</v>
      </c>
      <c r="AB2" t="n">
        <v>1684.394271990005</v>
      </c>
      <c r="AC2" t="n">
        <v>1526.609828745771</v>
      </c>
      <c r="AD2" t="n">
        <v>1183751.933581843</v>
      </c>
      <c r="AE2" t="n">
        <v>1684394.271990005</v>
      </c>
      <c r="AF2" t="n">
        <v>4.784660610879188e-06</v>
      </c>
      <c r="AG2" t="n">
        <v>3.9025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1.5666</v>
      </c>
      <c r="E3" t="n">
        <v>63.83</v>
      </c>
      <c r="F3" t="n">
        <v>55.61</v>
      </c>
      <c r="G3" t="n">
        <v>15.03</v>
      </c>
      <c r="H3" t="n">
        <v>0.26</v>
      </c>
      <c r="I3" t="n">
        <v>222</v>
      </c>
      <c r="J3" t="n">
        <v>134.55</v>
      </c>
      <c r="K3" t="n">
        <v>46.47</v>
      </c>
      <c r="L3" t="n">
        <v>2</v>
      </c>
      <c r="M3" t="n">
        <v>220</v>
      </c>
      <c r="N3" t="n">
        <v>21.09</v>
      </c>
      <c r="O3" t="n">
        <v>16828.84</v>
      </c>
      <c r="P3" t="n">
        <v>611.53</v>
      </c>
      <c r="Q3" t="n">
        <v>1190.57</v>
      </c>
      <c r="R3" t="n">
        <v>514.89</v>
      </c>
      <c r="S3" t="n">
        <v>152.24</v>
      </c>
      <c r="T3" t="n">
        <v>174261.01</v>
      </c>
      <c r="U3" t="n">
        <v>0.3</v>
      </c>
      <c r="V3" t="n">
        <v>0.72</v>
      </c>
      <c r="W3" t="n">
        <v>19.34</v>
      </c>
      <c r="X3" t="n">
        <v>10.33</v>
      </c>
      <c r="Y3" t="n">
        <v>2</v>
      </c>
      <c r="Z3" t="n">
        <v>10</v>
      </c>
      <c r="AA3" t="n">
        <v>603.8293016246887</v>
      </c>
      <c r="AB3" t="n">
        <v>859.20587587875</v>
      </c>
      <c r="AC3" t="n">
        <v>778.7203725663119</v>
      </c>
      <c r="AD3" t="n">
        <v>603829.3016246887</v>
      </c>
      <c r="AE3" t="n">
        <v>859205.87587875</v>
      </c>
      <c r="AF3" t="n">
        <v>7.021027831587988e-06</v>
      </c>
      <c r="AG3" t="n">
        <v>2.659583333333333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1.7437</v>
      </c>
      <c r="E4" t="n">
        <v>57.35</v>
      </c>
      <c r="F4" t="n">
        <v>51.47</v>
      </c>
      <c r="G4" t="n">
        <v>22.71</v>
      </c>
      <c r="H4" t="n">
        <v>0.39</v>
      </c>
      <c r="I4" t="n">
        <v>136</v>
      </c>
      <c r="J4" t="n">
        <v>135.9</v>
      </c>
      <c r="K4" t="n">
        <v>46.47</v>
      </c>
      <c r="L4" t="n">
        <v>3</v>
      </c>
      <c r="M4" t="n">
        <v>134</v>
      </c>
      <c r="N4" t="n">
        <v>21.43</v>
      </c>
      <c r="O4" t="n">
        <v>16994.64</v>
      </c>
      <c r="P4" t="n">
        <v>560.6799999999999</v>
      </c>
      <c r="Q4" t="n">
        <v>1189.62</v>
      </c>
      <c r="R4" t="n">
        <v>375.33</v>
      </c>
      <c r="S4" t="n">
        <v>152.24</v>
      </c>
      <c r="T4" t="n">
        <v>104912.9</v>
      </c>
      <c r="U4" t="n">
        <v>0.41</v>
      </c>
      <c r="V4" t="n">
        <v>0.77</v>
      </c>
      <c r="W4" t="n">
        <v>19.19</v>
      </c>
      <c r="X4" t="n">
        <v>6.2</v>
      </c>
      <c r="Y4" t="n">
        <v>2</v>
      </c>
      <c r="Z4" t="n">
        <v>10</v>
      </c>
      <c r="AA4" t="n">
        <v>501.118837850786</v>
      </c>
      <c r="AB4" t="n">
        <v>713.0562376427105</v>
      </c>
      <c r="AC4" t="n">
        <v>646.2611984234418</v>
      </c>
      <c r="AD4" t="n">
        <v>501118.837850786</v>
      </c>
      <c r="AE4" t="n">
        <v>713056.2376427104</v>
      </c>
      <c r="AF4" t="n">
        <v>7.814736518536943e-06</v>
      </c>
      <c r="AG4" t="n">
        <v>2.389583333333333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1.8323</v>
      </c>
      <c r="E5" t="n">
        <v>54.58</v>
      </c>
      <c r="F5" t="n">
        <v>49.73</v>
      </c>
      <c r="G5" t="n">
        <v>30.45</v>
      </c>
      <c r="H5" t="n">
        <v>0.52</v>
      </c>
      <c r="I5" t="n">
        <v>98</v>
      </c>
      <c r="J5" t="n">
        <v>137.25</v>
      </c>
      <c r="K5" t="n">
        <v>46.47</v>
      </c>
      <c r="L5" t="n">
        <v>4</v>
      </c>
      <c r="M5" t="n">
        <v>96</v>
      </c>
      <c r="N5" t="n">
        <v>21.78</v>
      </c>
      <c r="O5" t="n">
        <v>17160.92</v>
      </c>
      <c r="P5" t="n">
        <v>536.13</v>
      </c>
      <c r="Q5" t="n">
        <v>1189.53</v>
      </c>
      <c r="R5" t="n">
        <v>316.29</v>
      </c>
      <c r="S5" t="n">
        <v>152.24</v>
      </c>
      <c r="T5" t="n">
        <v>75583.35000000001</v>
      </c>
      <c r="U5" t="n">
        <v>0.48</v>
      </c>
      <c r="V5" t="n">
        <v>0.8</v>
      </c>
      <c r="W5" t="n">
        <v>19.13</v>
      </c>
      <c r="X5" t="n">
        <v>4.47</v>
      </c>
      <c r="Y5" t="n">
        <v>2</v>
      </c>
      <c r="Z5" t="n">
        <v>10</v>
      </c>
      <c r="AA5" t="n">
        <v>458.7208907017982</v>
      </c>
      <c r="AB5" t="n">
        <v>652.7269935706015</v>
      </c>
      <c r="AC5" t="n">
        <v>591.5832536614506</v>
      </c>
      <c r="AD5" t="n">
        <v>458720.8907017982</v>
      </c>
      <c r="AE5" t="n">
        <v>652726.9935706015</v>
      </c>
      <c r="AF5" t="n">
        <v>8.211814946903275e-06</v>
      </c>
      <c r="AG5" t="n">
        <v>2.274166666666666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1.8888</v>
      </c>
      <c r="E6" t="n">
        <v>52.94</v>
      </c>
      <c r="F6" t="n">
        <v>48.69</v>
      </c>
      <c r="G6" t="n">
        <v>38.44</v>
      </c>
      <c r="H6" t="n">
        <v>0.64</v>
      </c>
      <c r="I6" t="n">
        <v>76</v>
      </c>
      <c r="J6" t="n">
        <v>138.6</v>
      </c>
      <c r="K6" t="n">
        <v>46.47</v>
      </c>
      <c r="L6" t="n">
        <v>5</v>
      </c>
      <c r="M6" t="n">
        <v>74</v>
      </c>
      <c r="N6" t="n">
        <v>22.13</v>
      </c>
      <c r="O6" t="n">
        <v>17327.69</v>
      </c>
      <c r="P6" t="n">
        <v>519.62</v>
      </c>
      <c r="Q6" t="n">
        <v>1189.24</v>
      </c>
      <c r="R6" t="n">
        <v>281.29</v>
      </c>
      <c r="S6" t="n">
        <v>152.24</v>
      </c>
      <c r="T6" t="n">
        <v>58193.34</v>
      </c>
      <c r="U6" t="n">
        <v>0.54</v>
      </c>
      <c r="V6" t="n">
        <v>0.82</v>
      </c>
      <c r="W6" t="n">
        <v>19.1</v>
      </c>
      <c r="X6" t="n">
        <v>3.44</v>
      </c>
      <c r="Y6" t="n">
        <v>2</v>
      </c>
      <c r="Z6" t="n">
        <v>10</v>
      </c>
      <c r="AA6" t="n">
        <v>433.5298274312972</v>
      </c>
      <c r="AB6" t="n">
        <v>616.8819136390317</v>
      </c>
      <c r="AC6" t="n">
        <v>559.0959362646394</v>
      </c>
      <c r="AD6" t="n">
        <v>433529.8274312972</v>
      </c>
      <c r="AE6" t="n">
        <v>616881.9136390317</v>
      </c>
      <c r="AF6" t="n">
        <v>8.465030874698961e-06</v>
      </c>
      <c r="AG6" t="n">
        <v>2.205833333333333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1.9258</v>
      </c>
      <c r="E7" t="n">
        <v>51.93</v>
      </c>
      <c r="F7" t="n">
        <v>48.06</v>
      </c>
      <c r="G7" t="n">
        <v>46.51</v>
      </c>
      <c r="H7" t="n">
        <v>0.76</v>
      </c>
      <c r="I7" t="n">
        <v>62</v>
      </c>
      <c r="J7" t="n">
        <v>139.95</v>
      </c>
      <c r="K7" t="n">
        <v>46.47</v>
      </c>
      <c r="L7" t="n">
        <v>6</v>
      </c>
      <c r="M7" t="n">
        <v>60</v>
      </c>
      <c r="N7" t="n">
        <v>22.49</v>
      </c>
      <c r="O7" t="n">
        <v>17494.97</v>
      </c>
      <c r="P7" t="n">
        <v>507.06</v>
      </c>
      <c r="Q7" t="n">
        <v>1189.41</v>
      </c>
      <c r="R7" t="n">
        <v>259.86</v>
      </c>
      <c r="S7" t="n">
        <v>152.24</v>
      </c>
      <c r="T7" t="n">
        <v>47549.7</v>
      </c>
      <c r="U7" t="n">
        <v>0.59</v>
      </c>
      <c r="V7" t="n">
        <v>0.83</v>
      </c>
      <c r="W7" t="n">
        <v>19.08</v>
      </c>
      <c r="X7" t="n">
        <v>2.8</v>
      </c>
      <c r="Y7" t="n">
        <v>2</v>
      </c>
      <c r="Z7" t="n">
        <v>10</v>
      </c>
      <c r="AA7" t="n">
        <v>417.1156105819882</v>
      </c>
      <c r="AB7" t="n">
        <v>593.5256579440477</v>
      </c>
      <c r="AC7" t="n">
        <v>537.9275613184667</v>
      </c>
      <c r="AD7" t="n">
        <v>417115.6105819882</v>
      </c>
      <c r="AE7" t="n">
        <v>593525.6579440477</v>
      </c>
      <c r="AF7" t="n">
        <v>8.630853694671356e-06</v>
      </c>
      <c r="AG7" t="n">
        <v>2.16375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1.9526</v>
      </c>
      <c r="E8" t="n">
        <v>51.21</v>
      </c>
      <c r="F8" t="n">
        <v>47.62</v>
      </c>
      <c r="G8" t="n">
        <v>54.94</v>
      </c>
      <c r="H8" t="n">
        <v>0.88</v>
      </c>
      <c r="I8" t="n">
        <v>52</v>
      </c>
      <c r="J8" t="n">
        <v>141.31</v>
      </c>
      <c r="K8" t="n">
        <v>46.47</v>
      </c>
      <c r="L8" t="n">
        <v>7</v>
      </c>
      <c r="M8" t="n">
        <v>50</v>
      </c>
      <c r="N8" t="n">
        <v>22.85</v>
      </c>
      <c r="O8" t="n">
        <v>17662.75</v>
      </c>
      <c r="P8" t="n">
        <v>496.4</v>
      </c>
      <c r="Q8" t="n">
        <v>1189.27</v>
      </c>
      <c r="R8" t="n">
        <v>245.13</v>
      </c>
      <c r="S8" t="n">
        <v>152.24</v>
      </c>
      <c r="T8" t="n">
        <v>40234.99</v>
      </c>
      <c r="U8" t="n">
        <v>0.62</v>
      </c>
      <c r="V8" t="n">
        <v>0.84</v>
      </c>
      <c r="W8" t="n">
        <v>19.06</v>
      </c>
      <c r="X8" t="n">
        <v>2.36</v>
      </c>
      <c r="Y8" t="n">
        <v>2</v>
      </c>
      <c r="Z8" t="n">
        <v>10</v>
      </c>
      <c r="AA8" t="n">
        <v>404.8874341973791</v>
      </c>
      <c r="AB8" t="n">
        <v>576.1258382058115</v>
      </c>
      <c r="AC8" t="n">
        <v>522.1576573995823</v>
      </c>
      <c r="AD8" t="n">
        <v>404887.4341973791</v>
      </c>
      <c r="AE8" t="n">
        <v>576125.8382058116</v>
      </c>
      <c r="AF8" t="n">
        <v>8.750963196705416e-06</v>
      </c>
      <c r="AG8" t="n">
        <v>2.13375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1.9743</v>
      </c>
      <c r="E9" t="n">
        <v>50.65</v>
      </c>
      <c r="F9" t="n">
        <v>47.25</v>
      </c>
      <c r="G9" t="n">
        <v>62.99</v>
      </c>
      <c r="H9" t="n">
        <v>0.99</v>
      </c>
      <c r="I9" t="n">
        <v>45</v>
      </c>
      <c r="J9" t="n">
        <v>142.68</v>
      </c>
      <c r="K9" t="n">
        <v>46.47</v>
      </c>
      <c r="L9" t="n">
        <v>8</v>
      </c>
      <c r="M9" t="n">
        <v>43</v>
      </c>
      <c r="N9" t="n">
        <v>23.21</v>
      </c>
      <c r="O9" t="n">
        <v>17831.04</v>
      </c>
      <c r="P9" t="n">
        <v>486.56</v>
      </c>
      <c r="Q9" t="n">
        <v>1189.1</v>
      </c>
      <c r="R9" t="n">
        <v>232.69</v>
      </c>
      <c r="S9" t="n">
        <v>152.24</v>
      </c>
      <c r="T9" t="n">
        <v>34046.22</v>
      </c>
      <c r="U9" t="n">
        <v>0.65</v>
      </c>
      <c r="V9" t="n">
        <v>0.84</v>
      </c>
      <c r="W9" t="n">
        <v>19.04</v>
      </c>
      <c r="X9" t="n">
        <v>1.99</v>
      </c>
      <c r="Y9" t="n">
        <v>2</v>
      </c>
      <c r="Z9" t="n">
        <v>10</v>
      </c>
      <c r="AA9" t="n">
        <v>394.6052164041521</v>
      </c>
      <c r="AB9" t="n">
        <v>561.494978257094</v>
      </c>
      <c r="AC9" t="n">
        <v>508.8973329184663</v>
      </c>
      <c r="AD9" t="n">
        <v>394605.2164041522</v>
      </c>
      <c r="AE9" t="n">
        <v>561494.9782570939</v>
      </c>
      <c r="AF9" t="n">
        <v>8.848216039770308e-06</v>
      </c>
      <c r="AG9" t="n">
        <v>2.110416666666667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1.9863</v>
      </c>
      <c r="E10" t="n">
        <v>50.34</v>
      </c>
      <c r="F10" t="n">
        <v>47.08</v>
      </c>
      <c r="G10" t="n">
        <v>70.61</v>
      </c>
      <c r="H10" t="n">
        <v>1.11</v>
      </c>
      <c r="I10" t="n">
        <v>40</v>
      </c>
      <c r="J10" t="n">
        <v>144.05</v>
      </c>
      <c r="K10" t="n">
        <v>46.47</v>
      </c>
      <c r="L10" t="n">
        <v>9</v>
      </c>
      <c r="M10" t="n">
        <v>38</v>
      </c>
      <c r="N10" t="n">
        <v>23.58</v>
      </c>
      <c r="O10" t="n">
        <v>17999.83</v>
      </c>
      <c r="P10" t="n">
        <v>478.9</v>
      </c>
      <c r="Q10" t="n">
        <v>1189.28</v>
      </c>
      <c r="R10" t="n">
        <v>226.68</v>
      </c>
      <c r="S10" t="n">
        <v>152.24</v>
      </c>
      <c r="T10" t="n">
        <v>31066.92</v>
      </c>
      <c r="U10" t="n">
        <v>0.67</v>
      </c>
      <c r="V10" t="n">
        <v>0.84</v>
      </c>
      <c r="W10" t="n">
        <v>19.04</v>
      </c>
      <c r="X10" t="n">
        <v>1.82</v>
      </c>
      <c r="Y10" t="n">
        <v>2</v>
      </c>
      <c r="Z10" t="n">
        <v>10</v>
      </c>
      <c r="AA10" t="n">
        <v>388.0376432814513</v>
      </c>
      <c r="AB10" t="n">
        <v>552.1497917911455</v>
      </c>
      <c r="AC10" t="n">
        <v>500.4275501914526</v>
      </c>
      <c r="AD10" t="n">
        <v>388037.6432814513</v>
      </c>
      <c r="AE10" t="n">
        <v>552149.7917911455</v>
      </c>
      <c r="AF10" t="n">
        <v>8.90199641381541e-06</v>
      </c>
      <c r="AG10" t="n">
        <v>2.0975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2.002</v>
      </c>
      <c r="E11" t="n">
        <v>49.95</v>
      </c>
      <c r="F11" t="n">
        <v>46.82</v>
      </c>
      <c r="G11" t="n">
        <v>80.26000000000001</v>
      </c>
      <c r="H11" t="n">
        <v>1.22</v>
      </c>
      <c r="I11" t="n">
        <v>35</v>
      </c>
      <c r="J11" t="n">
        <v>145.42</v>
      </c>
      <c r="K11" t="n">
        <v>46.47</v>
      </c>
      <c r="L11" t="n">
        <v>10</v>
      </c>
      <c r="M11" t="n">
        <v>33</v>
      </c>
      <c r="N11" t="n">
        <v>23.95</v>
      </c>
      <c r="O11" t="n">
        <v>18169.15</v>
      </c>
      <c r="P11" t="n">
        <v>470.22</v>
      </c>
      <c r="Q11" t="n">
        <v>1188.98</v>
      </c>
      <c r="R11" t="n">
        <v>217.78</v>
      </c>
      <c r="S11" t="n">
        <v>152.24</v>
      </c>
      <c r="T11" t="n">
        <v>26643.46</v>
      </c>
      <c r="U11" t="n">
        <v>0.7</v>
      </c>
      <c r="V11" t="n">
        <v>0.85</v>
      </c>
      <c r="W11" t="n">
        <v>19.04</v>
      </c>
      <c r="X11" t="n">
        <v>1.57</v>
      </c>
      <c r="Y11" t="n">
        <v>2</v>
      </c>
      <c r="Z11" t="n">
        <v>10</v>
      </c>
      <c r="AA11" t="n">
        <v>380.1066894785658</v>
      </c>
      <c r="AB11" t="n">
        <v>540.8646122040915</v>
      </c>
      <c r="AC11" t="n">
        <v>490.199501828163</v>
      </c>
      <c r="AD11" t="n">
        <v>380106.6894785658</v>
      </c>
      <c r="AE11" t="n">
        <v>540864.6122040915</v>
      </c>
      <c r="AF11" t="n">
        <v>8.97235906985775e-06</v>
      </c>
      <c r="AG11" t="n">
        <v>2.08125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2.0108</v>
      </c>
      <c r="E12" t="n">
        <v>49.73</v>
      </c>
      <c r="F12" t="n">
        <v>46.68</v>
      </c>
      <c r="G12" t="n">
        <v>87.53</v>
      </c>
      <c r="H12" t="n">
        <v>1.33</v>
      </c>
      <c r="I12" t="n">
        <v>32</v>
      </c>
      <c r="J12" t="n">
        <v>146.8</v>
      </c>
      <c r="K12" t="n">
        <v>46.47</v>
      </c>
      <c r="L12" t="n">
        <v>11</v>
      </c>
      <c r="M12" t="n">
        <v>30</v>
      </c>
      <c r="N12" t="n">
        <v>24.33</v>
      </c>
      <c r="O12" t="n">
        <v>18338.99</v>
      </c>
      <c r="P12" t="n">
        <v>461.88</v>
      </c>
      <c r="Q12" t="n">
        <v>1189.16</v>
      </c>
      <c r="R12" t="n">
        <v>213.3</v>
      </c>
      <c r="S12" t="n">
        <v>152.24</v>
      </c>
      <c r="T12" t="n">
        <v>24419.28</v>
      </c>
      <c r="U12" t="n">
        <v>0.71</v>
      </c>
      <c r="V12" t="n">
        <v>0.85</v>
      </c>
      <c r="W12" t="n">
        <v>19.03</v>
      </c>
      <c r="X12" t="n">
        <v>1.43</v>
      </c>
      <c r="Y12" t="n">
        <v>2</v>
      </c>
      <c r="Z12" t="n">
        <v>10</v>
      </c>
      <c r="AA12" t="n">
        <v>374.0681996229151</v>
      </c>
      <c r="AB12" t="n">
        <v>532.2722733569243</v>
      </c>
      <c r="AC12" t="n">
        <v>482.4120442511995</v>
      </c>
      <c r="AD12" t="n">
        <v>374068.1996229151</v>
      </c>
      <c r="AE12" t="n">
        <v>532272.2733569243</v>
      </c>
      <c r="AF12" t="n">
        <v>9.01179801082416e-06</v>
      </c>
      <c r="AG12" t="n">
        <v>2.072083333333333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2.02</v>
      </c>
      <c r="E13" t="n">
        <v>49.5</v>
      </c>
      <c r="F13" t="n">
        <v>46.53</v>
      </c>
      <c r="G13" t="n">
        <v>96.28</v>
      </c>
      <c r="H13" t="n">
        <v>1.43</v>
      </c>
      <c r="I13" t="n">
        <v>29</v>
      </c>
      <c r="J13" t="n">
        <v>148.18</v>
      </c>
      <c r="K13" t="n">
        <v>46.47</v>
      </c>
      <c r="L13" t="n">
        <v>12</v>
      </c>
      <c r="M13" t="n">
        <v>27</v>
      </c>
      <c r="N13" t="n">
        <v>24.71</v>
      </c>
      <c r="O13" t="n">
        <v>18509.36</v>
      </c>
      <c r="P13" t="n">
        <v>455.04</v>
      </c>
      <c r="Q13" t="n">
        <v>1189.02</v>
      </c>
      <c r="R13" t="n">
        <v>208.45</v>
      </c>
      <c r="S13" t="n">
        <v>152.24</v>
      </c>
      <c r="T13" t="n">
        <v>22005.96</v>
      </c>
      <c r="U13" t="n">
        <v>0.73</v>
      </c>
      <c r="V13" t="n">
        <v>0.85</v>
      </c>
      <c r="W13" t="n">
        <v>19.02</v>
      </c>
      <c r="X13" t="n">
        <v>1.28</v>
      </c>
      <c r="Y13" t="n">
        <v>2</v>
      </c>
      <c r="Z13" t="n">
        <v>10</v>
      </c>
      <c r="AA13" t="n">
        <v>368.69498362035</v>
      </c>
      <c r="AB13" t="n">
        <v>524.6265715843435</v>
      </c>
      <c r="AC13" t="n">
        <v>475.4825481897497</v>
      </c>
      <c r="AD13" t="n">
        <v>368694.98362035</v>
      </c>
      <c r="AE13" t="n">
        <v>524626.5715843436</v>
      </c>
      <c r="AF13" t="n">
        <v>9.053029630925403e-06</v>
      </c>
      <c r="AG13" t="n">
        <v>2.0625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2.0289</v>
      </c>
      <c r="E14" t="n">
        <v>49.29</v>
      </c>
      <c r="F14" t="n">
        <v>46.4</v>
      </c>
      <c r="G14" t="n">
        <v>107.08</v>
      </c>
      <c r="H14" t="n">
        <v>1.54</v>
      </c>
      <c r="I14" t="n">
        <v>26</v>
      </c>
      <c r="J14" t="n">
        <v>149.56</v>
      </c>
      <c r="K14" t="n">
        <v>46.47</v>
      </c>
      <c r="L14" t="n">
        <v>13</v>
      </c>
      <c r="M14" t="n">
        <v>24</v>
      </c>
      <c r="N14" t="n">
        <v>25.1</v>
      </c>
      <c r="O14" t="n">
        <v>18680.25</v>
      </c>
      <c r="P14" t="n">
        <v>446.04</v>
      </c>
      <c r="Q14" t="n">
        <v>1189.06</v>
      </c>
      <c r="R14" t="n">
        <v>203.75</v>
      </c>
      <c r="S14" t="n">
        <v>152.24</v>
      </c>
      <c r="T14" t="n">
        <v>19670.23</v>
      </c>
      <c r="U14" t="n">
        <v>0.75</v>
      </c>
      <c r="V14" t="n">
        <v>0.86</v>
      </c>
      <c r="W14" t="n">
        <v>19.02</v>
      </c>
      <c r="X14" t="n">
        <v>1.15</v>
      </c>
      <c r="Y14" t="n">
        <v>2</v>
      </c>
      <c r="Z14" t="n">
        <v>10</v>
      </c>
      <c r="AA14" t="n">
        <v>362.4603162025921</v>
      </c>
      <c r="AB14" t="n">
        <v>515.7550861081131</v>
      </c>
      <c r="AC14" t="n">
        <v>467.4420928469569</v>
      </c>
      <c r="AD14" t="n">
        <v>362460.3162025921</v>
      </c>
      <c r="AE14" t="n">
        <v>515755.0861081131</v>
      </c>
      <c r="AF14" t="n">
        <v>9.092916741675521e-06</v>
      </c>
      <c r="AG14" t="n">
        <v>2.05375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2.0347</v>
      </c>
      <c r="E15" t="n">
        <v>49.15</v>
      </c>
      <c r="F15" t="n">
        <v>46.31</v>
      </c>
      <c r="G15" t="n">
        <v>115.79</v>
      </c>
      <c r="H15" t="n">
        <v>1.64</v>
      </c>
      <c r="I15" t="n">
        <v>24</v>
      </c>
      <c r="J15" t="n">
        <v>150.95</v>
      </c>
      <c r="K15" t="n">
        <v>46.47</v>
      </c>
      <c r="L15" t="n">
        <v>14</v>
      </c>
      <c r="M15" t="n">
        <v>22</v>
      </c>
      <c r="N15" t="n">
        <v>25.49</v>
      </c>
      <c r="O15" t="n">
        <v>18851.69</v>
      </c>
      <c r="P15" t="n">
        <v>439.07</v>
      </c>
      <c r="Q15" t="n">
        <v>1189.04</v>
      </c>
      <c r="R15" t="n">
        <v>200.93</v>
      </c>
      <c r="S15" t="n">
        <v>152.24</v>
      </c>
      <c r="T15" t="n">
        <v>18270.96</v>
      </c>
      <c r="U15" t="n">
        <v>0.76</v>
      </c>
      <c r="V15" t="n">
        <v>0.86</v>
      </c>
      <c r="W15" t="n">
        <v>19.02</v>
      </c>
      <c r="X15" t="n">
        <v>1.06</v>
      </c>
      <c r="Y15" t="n">
        <v>2</v>
      </c>
      <c r="Z15" t="n">
        <v>10</v>
      </c>
      <c r="AA15" t="n">
        <v>357.8881300404283</v>
      </c>
      <c r="AB15" t="n">
        <v>509.2491924630525</v>
      </c>
      <c r="AC15" t="n">
        <v>461.5456341920648</v>
      </c>
      <c r="AD15" t="n">
        <v>357888.1300404283</v>
      </c>
      <c r="AE15" t="n">
        <v>509249.1924630525</v>
      </c>
      <c r="AF15" t="n">
        <v>9.118910589130652e-06</v>
      </c>
      <c r="AG15" t="n">
        <v>2.047916666666667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2.0412</v>
      </c>
      <c r="E16" t="n">
        <v>48.99</v>
      </c>
      <c r="F16" t="n">
        <v>46.21</v>
      </c>
      <c r="G16" t="n">
        <v>126.03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20</v>
      </c>
      <c r="N16" t="n">
        <v>25.88</v>
      </c>
      <c r="O16" t="n">
        <v>19023.66</v>
      </c>
      <c r="P16" t="n">
        <v>432.31</v>
      </c>
      <c r="Q16" t="n">
        <v>1189.03</v>
      </c>
      <c r="R16" t="n">
        <v>197.77</v>
      </c>
      <c r="S16" t="n">
        <v>152.24</v>
      </c>
      <c r="T16" t="n">
        <v>16700.99</v>
      </c>
      <c r="U16" t="n">
        <v>0.77</v>
      </c>
      <c r="V16" t="n">
        <v>0.86</v>
      </c>
      <c r="W16" t="n">
        <v>19.01</v>
      </c>
      <c r="X16" t="n">
        <v>0.96</v>
      </c>
      <c r="Y16" t="n">
        <v>2</v>
      </c>
      <c r="Z16" t="n">
        <v>10</v>
      </c>
      <c r="AA16" t="n">
        <v>353.290912577608</v>
      </c>
      <c r="AB16" t="n">
        <v>502.707681068825</v>
      </c>
      <c r="AC16" t="n">
        <v>455.6168942554914</v>
      </c>
      <c r="AD16" t="n">
        <v>353290.912577608</v>
      </c>
      <c r="AE16" t="n">
        <v>502707.681068825</v>
      </c>
      <c r="AF16" t="n">
        <v>9.148041625071748e-06</v>
      </c>
      <c r="AG16" t="n">
        <v>2.04125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2.0487</v>
      </c>
      <c r="E17" t="n">
        <v>48.81</v>
      </c>
      <c r="F17" t="n">
        <v>46.09</v>
      </c>
      <c r="G17" t="n">
        <v>138.26</v>
      </c>
      <c r="H17" t="n">
        <v>1.84</v>
      </c>
      <c r="I17" t="n">
        <v>20</v>
      </c>
      <c r="J17" t="n">
        <v>153.75</v>
      </c>
      <c r="K17" t="n">
        <v>46.47</v>
      </c>
      <c r="L17" t="n">
        <v>16</v>
      </c>
      <c r="M17" t="n">
        <v>13</v>
      </c>
      <c r="N17" t="n">
        <v>26.28</v>
      </c>
      <c r="O17" t="n">
        <v>19196.18</v>
      </c>
      <c r="P17" t="n">
        <v>422.99</v>
      </c>
      <c r="Q17" t="n">
        <v>1189.04</v>
      </c>
      <c r="R17" t="n">
        <v>193.1</v>
      </c>
      <c r="S17" t="n">
        <v>152.24</v>
      </c>
      <c r="T17" t="n">
        <v>14378.96</v>
      </c>
      <c r="U17" t="n">
        <v>0.79</v>
      </c>
      <c r="V17" t="n">
        <v>0.86</v>
      </c>
      <c r="W17" t="n">
        <v>19.01</v>
      </c>
      <c r="X17" t="n">
        <v>0.83</v>
      </c>
      <c r="Y17" t="n">
        <v>2</v>
      </c>
      <c r="Z17" t="n">
        <v>10</v>
      </c>
      <c r="AA17" t="n">
        <v>347.2979340481871</v>
      </c>
      <c r="AB17" t="n">
        <v>494.1801015813152</v>
      </c>
      <c r="AC17" t="n">
        <v>447.8881297509281</v>
      </c>
      <c r="AD17" t="n">
        <v>347297.9340481871</v>
      </c>
      <c r="AE17" t="n">
        <v>494180.1015813152</v>
      </c>
      <c r="AF17" t="n">
        <v>9.181654358849938e-06</v>
      </c>
      <c r="AG17" t="n">
        <v>2.03375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2.0467</v>
      </c>
      <c r="E18" t="n">
        <v>48.86</v>
      </c>
      <c r="F18" t="n">
        <v>46.13</v>
      </c>
      <c r="G18" t="n">
        <v>138.4</v>
      </c>
      <c r="H18" t="n">
        <v>1.94</v>
      </c>
      <c r="I18" t="n">
        <v>20</v>
      </c>
      <c r="J18" t="n">
        <v>155.15</v>
      </c>
      <c r="K18" t="n">
        <v>46.47</v>
      </c>
      <c r="L18" t="n">
        <v>17</v>
      </c>
      <c r="M18" t="n">
        <v>4</v>
      </c>
      <c r="N18" t="n">
        <v>26.68</v>
      </c>
      <c r="O18" t="n">
        <v>19369.26</v>
      </c>
      <c r="P18" t="n">
        <v>424.81</v>
      </c>
      <c r="Q18" t="n">
        <v>1189.21</v>
      </c>
      <c r="R18" t="n">
        <v>194.43</v>
      </c>
      <c r="S18" t="n">
        <v>152.24</v>
      </c>
      <c r="T18" t="n">
        <v>15040.8</v>
      </c>
      <c r="U18" t="n">
        <v>0.78</v>
      </c>
      <c r="V18" t="n">
        <v>0.86</v>
      </c>
      <c r="W18" t="n">
        <v>19.02</v>
      </c>
      <c r="X18" t="n">
        <v>0.88</v>
      </c>
      <c r="Y18" t="n">
        <v>2</v>
      </c>
      <c r="Z18" t="n">
        <v>10</v>
      </c>
      <c r="AA18" t="n">
        <v>348.6021181319813</v>
      </c>
      <c r="AB18" t="n">
        <v>496.0358621828763</v>
      </c>
      <c r="AC18" t="n">
        <v>449.5700532894093</v>
      </c>
      <c r="AD18" t="n">
        <v>348602.1181319813</v>
      </c>
      <c r="AE18" t="n">
        <v>496035.8621828763</v>
      </c>
      <c r="AF18" t="n">
        <v>9.172690963175752e-06</v>
      </c>
      <c r="AG18" t="n">
        <v>2.035833333333333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2.046</v>
      </c>
      <c r="E19" t="n">
        <v>48.87</v>
      </c>
      <c r="F19" t="n">
        <v>46.15</v>
      </c>
      <c r="G19" t="n">
        <v>138.45</v>
      </c>
      <c r="H19" t="n">
        <v>2.04</v>
      </c>
      <c r="I19" t="n">
        <v>20</v>
      </c>
      <c r="J19" t="n">
        <v>156.56</v>
      </c>
      <c r="K19" t="n">
        <v>46.47</v>
      </c>
      <c r="L19" t="n">
        <v>18</v>
      </c>
      <c r="M19" t="n">
        <v>0</v>
      </c>
      <c r="N19" t="n">
        <v>27.09</v>
      </c>
      <c r="O19" t="n">
        <v>19542.89</v>
      </c>
      <c r="P19" t="n">
        <v>426.37</v>
      </c>
      <c r="Q19" t="n">
        <v>1189.17</v>
      </c>
      <c r="R19" t="n">
        <v>194.67</v>
      </c>
      <c r="S19" t="n">
        <v>152.24</v>
      </c>
      <c r="T19" t="n">
        <v>15160.51</v>
      </c>
      <c r="U19" t="n">
        <v>0.78</v>
      </c>
      <c r="V19" t="n">
        <v>0.86</v>
      </c>
      <c r="W19" t="n">
        <v>19.03</v>
      </c>
      <c r="X19" t="n">
        <v>0.9</v>
      </c>
      <c r="Y19" t="n">
        <v>2</v>
      </c>
      <c r="Z19" t="n">
        <v>10</v>
      </c>
      <c r="AA19" t="n">
        <v>349.5063924254177</v>
      </c>
      <c r="AB19" t="n">
        <v>497.3225797771298</v>
      </c>
      <c r="AC19" t="n">
        <v>450.7362385222095</v>
      </c>
      <c r="AD19" t="n">
        <v>349506.3924254177</v>
      </c>
      <c r="AE19" t="n">
        <v>497322.5797771298</v>
      </c>
      <c r="AF19" t="n">
        <v>9.169553774689789e-06</v>
      </c>
      <c r="AG19" t="n">
        <v>2.03625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0.9621</v>
      </c>
      <c r="E2" t="n">
        <v>103.93</v>
      </c>
      <c r="F2" t="n">
        <v>80.15000000000001</v>
      </c>
      <c r="G2" t="n">
        <v>6.83</v>
      </c>
      <c r="H2" t="n">
        <v>0.12</v>
      </c>
      <c r="I2" t="n">
        <v>704</v>
      </c>
      <c r="J2" t="n">
        <v>150.44</v>
      </c>
      <c r="K2" t="n">
        <v>49.1</v>
      </c>
      <c r="L2" t="n">
        <v>1</v>
      </c>
      <c r="M2" t="n">
        <v>702</v>
      </c>
      <c r="N2" t="n">
        <v>25.34</v>
      </c>
      <c r="O2" t="n">
        <v>18787.76</v>
      </c>
      <c r="P2" t="n">
        <v>959.3200000000001</v>
      </c>
      <c r="Q2" t="n">
        <v>1194.27</v>
      </c>
      <c r="R2" t="n">
        <v>1348.14</v>
      </c>
      <c r="S2" t="n">
        <v>152.24</v>
      </c>
      <c r="T2" t="n">
        <v>588475.51</v>
      </c>
      <c r="U2" t="n">
        <v>0.11</v>
      </c>
      <c r="V2" t="n">
        <v>0.5</v>
      </c>
      <c r="W2" t="n">
        <v>20.14</v>
      </c>
      <c r="X2" t="n">
        <v>34.8</v>
      </c>
      <c r="Y2" t="n">
        <v>2</v>
      </c>
      <c r="Z2" t="n">
        <v>10</v>
      </c>
      <c r="AA2" t="n">
        <v>1502.26875259697</v>
      </c>
      <c r="AB2" t="n">
        <v>2137.620906947356</v>
      </c>
      <c r="AC2" t="n">
        <v>1937.380778921129</v>
      </c>
      <c r="AD2" t="n">
        <v>1502268.752596969</v>
      </c>
      <c r="AE2" t="n">
        <v>2137620.906947356</v>
      </c>
      <c r="AF2" t="n">
        <v>4.069999065754465e-06</v>
      </c>
      <c r="AG2" t="n">
        <v>4.330416666666667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1.5015</v>
      </c>
      <c r="E3" t="n">
        <v>66.59999999999999</v>
      </c>
      <c r="F3" t="n">
        <v>56.81</v>
      </c>
      <c r="G3" t="n">
        <v>13.86</v>
      </c>
      <c r="H3" t="n">
        <v>0.23</v>
      </c>
      <c r="I3" t="n">
        <v>246</v>
      </c>
      <c r="J3" t="n">
        <v>151.83</v>
      </c>
      <c r="K3" t="n">
        <v>49.1</v>
      </c>
      <c r="L3" t="n">
        <v>2</v>
      </c>
      <c r="M3" t="n">
        <v>244</v>
      </c>
      <c r="N3" t="n">
        <v>25.73</v>
      </c>
      <c r="O3" t="n">
        <v>18959.54</v>
      </c>
      <c r="P3" t="n">
        <v>677.62</v>
      </c>
      <c r="Q3" t="n">
        <v>1190.77</v>
      </c>
      <c r="R3" t="n">
        <v>555.98</v>
      </c>
      <c r="S3" t="n">
        <v>152.24</v>
      </c>
      <c r="T3" t="n">
        <v>194686.45</v>
      </c>
      <c r="U3" t="n">
        <v>0.27</v>
      </c>
      <c r="V3" t="n">
        <v>0.7</v>
      </c>
      <c r="W3" t="n">
        <v>19.37</v>
      </c>
      <c r="X3" t="n">
        <v>11.53</v>
      </c>
      <c r="Y3" t="n">
        <v>2</v>
      </c>
      <c r="Z3" t="n">
        <v>10</v>
      </c>
      <c r="AA3" t="n">
        <v>689.649807975448</v>
      </c>
      <c r="AB3" t="n">
        <v>981.3223136353487</v>
      </c>
      <c r="AC3" t="n">
        <v>889.3976393029154</v>
      </c>
      <c r="AD3" t="n">
        <v>689649.807975448</v>
      </c>
      <c r="AE3" t="n">
        <v>981322.3136353487</v>
      </c>
      <c r="AF3" t="n">
        <v>6.351838267571282e-06</v>
      </c>
      <c r="AG3" t="n">
        <v>2.775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1.6934</v>
      </c>
      <c r="E4" t="n">
        <v>59.05</v>
      </c>
      <c r="F4" t="n">
        <v>52.19</v>
      </c>
      <c r="G4" t="n">
        <v>20.88</v>
      </c>
      <c r="H4" t="n">
        <v>0.35</v>
      </c>
      <c r="I4" t="n">
        <v>150</v>
      </c>
      <c r="J4" t="n">
        <v>153.23</v>
      </c>
      <c r="K4" t="n">
        <v>49.1</v>
      </c>
      <c r="L4" t="n">
        <v>3</v>
      </c>
      <c r="M4" t="n">
        <v>148</v>
      </c>
      <c r="N4" t="n">
        <v>26.13</v>
      </c>
      <c r="O4" t="n">
        <v>19131.85</v>
      </c>
      <c r="P4" t="n">
        <v>618.29</v>
      </c>
      <c r="Q4" t="n">
        <v>1190.09</v>
      </c>
      <c r="R4" t="n">
        <v>400.01</v>
      </c>
      <c r="S4" t="n">
        <v>152.24</v>
      </c>
      <c r="T4" t="n">
        <v>117181.78</v>
      </c>
      <c r="U4" t="n">
        <v>0.38</v>
      </c>
      <c r="V4" t="n">
        <v>0.76</v>
      </c>
      <c r="W4" t="n">
        <v>19.21</v>
      </c>
      <c r="X4" t="n">
        <v>6.92</v>
      </c>
      <c r="Y4" t="n">
        <v>2</v>
      </c>
      <c r="Z4" t="n">
        <v>10</v>
      </c>
      <c r="AA4" t="n">
        <v>561.5717964219153</v>
      </c>
      <c r="AB4" t="n">
        <v>799.0764706436808</v>
      </c>
      <c r="AC4" t="n">
        <v>724.2235468795058</v>
      </c>
      <c r="AD4" t="n">
        <v>561571.7964219153</v>
      </c>
      <c r="AE4" t="n">
        <v>799076.4706436808</v>
      </c>
      <c r="AF4" t="n">
        <v>7.163638309893579e-06</v>
      </c>
      <c r="AG4" t="n">
        <v>2.460416666666667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1.7955</v>
      </c>
      <c r="E5" t="n">
        <v>55.7</v>
      </c>
      <c r="F5" t="n">
        <v>50.15</v>
      </c>
      <c r="G5" t="n">
        <v>28.12</v>
      </c>
      <c r="H5" t="n">
        <v>0.46</v>
      </c>
      <c r="I5" t="n">
        <v>107</v>
      </c>
      <c r="J5" t="n">
        <v>154.63</v>
      </c>
      <c r="K5" t="n">
        <v>49.1</v>
      </c>
      <c r="L5" t="n">
        <v>4</v>
      </c>
      <c r="M5" t="n">
        <v>105</v>
      </c>
      <c r="N5" t="n">
        <v>26.53</v>
      </c>
      <c r="O5" t="n">
        <v>19304.72</v>
      </c>
      <c r="P5" t="n">
        <v>589.45</v>
      </c>
      <c r="Q5" t="n">
        <v>1189.48</v>
      </c>
      <c r="R5" t="n">
        <v>330.54</v>
      </c>
      <c r="S5" t="n">
        <v>152.24</v>
      </c>
      <c r="T5" t="n">
        <v>82665.09</v>
      </c>
      <c r="U5" t="n">
        <v>0.46</v>
      </c>
      <c r="V5" t="n">
        <v>0.79</v>
      </c>
      <c r="W5" t="n">
        <v>19.15</v>
      </c>
      <c r="X5" t="n">
        <v>4.89</v>
      </c>
      <c r="Y5" t="n">
        <v>2</v>
      </c>
      <c r="Z5" t="n">
        <v>10</v>
      </c>
      <c r="AA5" t="n">
        <v>507.4917463624452</v>
      </c>
      <c r="AB5" t="n">
        <v>722.1244303006723</v>
      </c>
      <c r="AC5" t="n">
        <v>654.4799345417082</v>
      </c>
      <c r="AD5" t="n">
        <v>507491.7463624452</v>
      </c>
      <c r="AE5" t="n">
        <v>722124.4303006723</v>
      </c>
      <c r="AF5" t="n">
        <v>7.595554851431393e-06</v>
      </c>
      <c r="AG5" t="n">
        <v>2.320833333333333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1.8541</v>
      </c>
      <c r="E6" t="n">
        <v>53.93</v>
      </c>
      <c r="F6" t="n">
        <v>49.09</v>
      </c>
      <c r="G6" t="n">
        <v>35.06</v>
      </c>
      <c r="H6" t="n">
        <v>0.57</v>
      </c>
      <c r="I6" t="n">
        <v>84</v>
      </c>
      <c r="J6" t="n">
        <v>156.03</v>
      </c>
      <c r="K6" t="n">
        <v>49.1</v>
      </c>
      <c r="L6" t="n">
        <v>5</v>
      </c>
      <c r="M6" t="n">
        <v>82</v>
      </c>
      <c r="N6" t="n">
        <v>26.94</v>
      </c>
      <c r="O6" t="n">
        <v>19478.15</v>
      </c>
      <c r="P6" t="n">
        <v>572.29</v>
      </c>
      <c r="Q6" t="n">
        <v>1189.6</v>
      </c>
      <c r="R6" t="n">
        <v>294.8</v>
      </c>
      <c r="S6" t="n">
        <v>152.24</v>
      </c>
      <c r="T6" t="n">
        <v>64906.62</v>
      </c>
      <c r="U6" t="n">
        <v>0.52</v>
      </c>
      <c r="V6" t="n">
        <v>0.8100000000000001</v>
      </c>
      <c r="W6" t="n">
        <v>19.11</v>
      </c>
      <c r="X6" t="n">
        <v>3.83</v>
      </c>
      <c r="Y6" t="n">
        <v>2</v>
      </c>
      <c r="Z6" t="n">
        <v>10</v>
      </c>
      <c r="AA6" t="n">
        <v>479.1794308040286</v>
      </c>
      <c r="AB6" t="n">
        <v>681.8380317736847</v>
      </c>
      <c r="AC6" t="n">
        <v>617.9673359305715</v>
      </c>
      <c r="AD6" t="n">
        <v>479179.4308040286</v>
      </c>
      <c r="AE6" t="n">
        <v>681838.0317736848</v>
      </c>
      <c r="AF6" t="n">
        <v>7.843452102500108e-06</v>
      </c>
      <c r="AG6" t="n">
        <v>2.247083333333333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1.8972</v>
      </c>
      <c r="E7" t="n">
        <v>52.71</v>
      </c>
      <c r="F7" t="n">
        <v>48.35</v>
      </c>
      <c r="G7" t="n">
        <v>42.67</v>
      </c>
      <c r="H7" t="n">
        <v>0.67</v>
      </c>
      <c r="I7" t="n">
        <v>68</v>
      </c>
      <c r="J7" t="n">
        <v>157.44</v>
      </c>
      <c r="K7" t="n">
        <v>49.1</v>
      </c>
      <c r="L7" t="n">
        <v>6</v>
      </c>
      <c r="M7" t="n">
        <v>66</v>
      </c>
      <c r="N7" t="n">
        <v>27.35</v>
      </c>
      <c r="O7" t="n">
        <v>19652.13</v>
      </c>
      <c r="P7" t="n">
        <v>559.01</v>
      </c>
      <c r="Q7" t="n">
        <v>1189.61</v>
      </c>
      <c r="R7" t="n">
        <v>269.61</v>
      </c>
      <c r="S7" t="n">
        <v>152.24</v>
      </c>
      <c r="T7" t="n">
        <v>52393</v>
      </c>
      <c r="U7" t="n">
        <v>0.5600000000000001</v>
      </c>
      <c r="V7" t="n">
        <v>0.82</v>
      </c>
      <c r="W7" t="n">
        <v>19.09</v>
      </c>
      <c r="X7" t="n">
        <v>3.09</v>
      </c>
      <c r="Y7" t="n">
        <v>2</v>
      </c>
      <c r="Z7" t="n">
        <v>10</v>
      </c>
      <c r="AA7" t="n">
        <v>459.2680420960955</v>
      </c>
      <c r="AB7" t="n">
        <v>653.505550841192</v>
      </c>
      <c r="AC7" t="n">
        <v>592.2888801298433</v>
      </c>
      <c r="AD7" t="n">
        <v>459268.0420960956</v>
      </c>
      <c r="AE7" t="n">
        <v>653505.550841192</v>
      </c>
      <c r="AF7" t="n">
        <v>8.025779261562595e-06</v>
      </c>
      <c r="AG7" t="n">
        <v>2.19625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1.9261</v>
      </c>
      <c r="E8" t="n">
        <v>51.92</v>
      </c>
      <c r="F8" t="n">
        <v>47.87</v>
      </c>
      <c r="G8" t="n">
        <v>49.52</v>
      </c>
      <c r="H8" t="n">
        <v>0.78</v>
      </c>
      <c r="I8" t="n">
        <v>58</v>
      </c>
      <c r="J8" t="n">
        <v>158.86</v>
      </c>
      <c r="K8" t="n">
        <v>49.1</v>
      </c>
      <c r="L8" t="n">
        <v>7</v>
      </c>
      <c r="M8" t="n">
        <v>56</v>
      </c>
      <c r="N8" t="n">
        <v>27.77</v>
      </c>
      <c r="O8" t="n">
        <v>19826.68</v>
      </c>
      <c r="P8" t="n">
        <v>548.63</v>
      </c>
      <c r="Q8" t="n">
        <v>1189.17</v>
      </c>
      <c r="R8" t="n">
        <v>253.69</v>
      </c>
      <c r="S8" t="n">
        <v>152.24</v>
      </c>
      <c r="T8" t="n">
        <v>44481.14</v>
      </c>
      <c r="U8" t="n">
        <v>0.6</v>
      </c>
      <c r="V8" t="n">
        <v>0.83</v>
      </c>
      <c r="W8" t="n">
        <v>19.07</v>
      </c>
      <c r="X8" t="n">
        <v>2.62</v>
      </c>
      <c r="Y8" t="n">
        <v>2</v>
      </c>
      <c r="Z8" t="n">
        <v>10</v>
      </c>
      <c r="AA8" t="n">
        <v>445.7285365156655</v>
      </c>
      <c r="AB8" t="n">
        <v>634.2398035182083</v>
      </c>
      <c r="AC8" t="n">
        <v>574.8278380743842</v>
      </c>
      <c r="AD8" t="n">
        <v>445728.5365156655</v>
      </c>
      <c r="AE8" t="n">
        <v>634239.8035182083</v>
      </c>
      <c r="AF8" t="n">
        <v>8.14803575569034e-06</v>
      </c>
      <c r="AG8" t="n">
        <v>2.163333333333334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1.9489</v>
      </c>
      <c r="E9" t="n">
        <v>51.31</v>
      </c>
      <c r="F9" t="n">
        <v>47.51</v>
      </c>
      <c r="G9" t="n">
        <v>57.01</v>
      </c>
      <c r="H9" t="n">
        <v>0.88</v>
      </c>
      <c r="I9" t="n">
        <v>50</v>
      </c>
      <c r="J9" t="n">
        <v>160.28</v>
      </c>
      <c r="K9" t="n">
        <v>49.1</v>
      </c>
      <c r="L9" t="n">
        <v>8</v>
      </c>
      <c r="M9" t="n">
        <v>48</v>
      </c>
      <c r="N9" t="n">
        <v>28.19</v>
      </c>
      <c r="O9" t="n">
        <v>20001.93</v>
      </c>
      <c r="P9" t="n">
        <v>539.53</v>
      </c>
      <c r="Q9" t="n">
        <v>1189.21</v>
      </c>
      <c r="R9" t="n">
        <v>241.58</v>
      </c>
      <c r="S9" t="n">
        <v>152.24</v>
      </c>
      <c r="T9" t="n">
        <v>38469.49</v>
      </c>
      <c r="U9" t="n">
        <v>0.63</v>
      </c>
      <c r="V9" t="n">
        <v>0.84</v>
      </c>
      <c r="W9" t="n">
        <v>19.05</v>
      </c>
      <c r="X9" t="n">
        <v>2.25</v>
      </c>
      <c r="Y9" t="n">
        <v>2</v>
      </c>
      <c r="Z9" t="n">
        <v>10</v>
      </c>
      <c r="AA9" t="n">
        <v>434.9366900719032</v>
      </c>
      <c r="AB9" t="n">
        <v>618.8837784775055</v>
      </c>
      <c r="AC9" t="n">
        <v>560.9102778288769</v>
      </c>
      <c r="AD9" t="n">
        <v>434936.6900719032</v>
      </c>
      <c r="AE9" t="n">
        <v>618883.7784775055</v>
      </c>
      <c r="AF9" t="n">
        <v>8.244487245867247e-06</v>
      </c>
      <c r="AG9" t="n">
        <v>2.137916666666667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1.9662</v>
      </c>
      <c r="E10" t="n">
        <v>50.86</v>
      </c>
      <c r="F10" t="n">
        <v>47.24</v>
      </c>
      <c r="G10" t="n">
        <v>64.42</v>
      </c>
      <c r="H10" t="n">
        <v>0.99</v>
      </c>
      <c r="I10" t="n">
        <v>44</v>
      </c>
      <c r="J10" t="n">
        <v>161.71</v>
      </c>
      <c r="K10" t="n">
        <v>49.1</v>
      </c>
      <c r="L10" t="n">
        <v>9</v>
      </c>
      <c r="M10" t="n">
        <v>42</v>
      </c>
      <c r="N10" t="n">
        <v>28.61</v>
      </c>
      <c r="O10" t="n">
        <v>20177.64</v>
      </c>
      <c r="P10" t="n">
        <v>531.7</v>
      </c>
      <c r="Q10" t="n">
        <v>1189.18</v>
      </c>
      <c r="R10" t="n">
        <v>232.13</v>
      </c>
      <c r="S10" t="n">
        <v>152.24</v>
      </c>
      <c r="T10" t="n">
        <v>33774.37</v>
      </c>
      <c r="U10" t="n">
        <v>0.66</v>
      </c>
      <c r="V10" t="n">
        <v>0.84</v>
      </c>
      <c r="W10" t="n">
        <v>19.05</v>
      </c>
      <c r="X10" t="n">
        <v>1.99</v>
      </c>
      <c r="Y10" t="n">
        <v>2</v>
      </c>
      <c r="Z10" t="n">
        <v>10</v>
      </c>
      <c r="AA10" t="n">
        <v>426.4737089324937</v>
      </c>
      <c r="AB10" t="n">
        <v>606.8415620715368</v>
      </c>
      <c r="AC10" t="n">
        <v>549.996107535766</v>
      </c>
      <c r="AD10" t="n">
        <v>426473.7089324936</v>
      </c>
      <c r="AE10" t="n">
        <v>606841.5620715368</v>
      </c>
      <c r="AF10" t="n">
        <v>8.317671929203233e-06</v>
      </c>
      <c r="AG10" t="n">
        <v>2.119166666666667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1.9821</v>
      </c>
      <c r="E11" t="n">
        <v>50.45</v>
      </c>
      <c r="F11" t="n">
        <v>46.98</v>
      </c>
      <c r="G11" t="n">
        <v>72.28</v>
      </c>
      <c r="H11" t="n">
        <v>1.09</v>
      </c>
      <c r="I11" t="n">
        <v>39</v>
      </c>
      <c r="J11" t="n">
        <v>163.13</v>
      </c>
      <c r="K11" t="n">
        <v>49.1</v>
      </c>
      <c r="L11" t="n">
        <v>10</v>
      </c>
      <c r="M11" t="n">
        <v>37</v>
      </c>
      <c r="N11" t="n">
        <v>29.04</v>
      </c>
      <c r="O11" t="n">
        <v>20353.94</v>
      </c>
      <c r="P11" t="n">
        <v>523.6799999999999</v>
      </c>
      <c r="Q11" t="n">
        <v>1189.22</v>
      </c>
      <c r="R11" t="n">
        <v>223.77</v>
      </c>
      <c r="S11" t="n">
        <v>152.24</v>
      </c>
      <c r="T11" t="n">
        <v>29615.45</v>
      </c>
      <c r="U11" t="n">
        <v>0.68</v>
      </c>
      <c r="V11" t="n">
        <v>0.85</v>
      </c>
      <c r="W11" t="n">
        <v>19.03</v>
      </c>
      <c r="X11" t="n">
        <v>1.73</v>
      </c>
      <c r="Y11" t="n">
        <v>2</v>
      </c>
      <c r="Z11" t="n">
        <v>10</v>
      </c>
      <c r="AA11" t="n">
        <v>418.3891651247419</v>
      </c>
      <c r="AB11" t="n">
        <v>595.3378349010809</v>
      </c>
      <c r="AC11" t="n">
        <v>539.5699838795252</v>
      </c>
      <c r="AD11" t="n">
        <v>418389.1651247418</v>
      </c>
      <c r="AE11" t="n">
        <v>595337.8349010809</v>
      </c>
      <c r="AF11" t="n">
        <v>8.384934152616075e-06</v>
      </c>
      <c r="AG11" t="n">
        <v>2.102083333333333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1.9938</v>
      </c>
      <c r="E12" t="n">
        <v>50.15</v>
      </c>
      <c r="F12" t="n">
        <v>46.81</v>
      </c>
      <c r="G12" t="n">
        <v>80.23999999999999</v>
      </c>
      <c r="H12" t="n">
        <v>1.18</v>
      </c>
      <c r="I12" t="n">
        <v>35</v>
      </c>
      <c r="J12" t="n">
        <v>164.57</v>
      </c>
      <c r="K12" t="n">
        <v>49.1</v>
      </c>
      <c r="L12" t="n">
        <v>11</v>
      </c>
      <c r="M12" t="n">
        <v>33</v>
      </c>
      <c r="N12" t="n">
        <v>29.47</v>
      </c>
      <c r="O12" t="n">
        <v>20530.82</v>
      </c>
      <c r="P12" t="n">
        <v>516.95</v>
      </c>
      <c r="Q12" t="n">
        <v>1189</v>
      </c>
      <c r="R12" t="n">
        <v>217.69</v>
      </c>
      <c r="S12" t="n">
        <v>152.24</v>
      </c>
      <c r="T12" t="n">
        <v>26597.34</v>
      </c>
      <c r="U12" t="n">
        <v>0.7</v>
      </c>
      <c r="V12" t="n">
        <v>0.85</v>
      </c>
      <c r="W12" t="n">
        <v>19.03</v>
      </c>
      <c r="X12" t="n">
        <v>1.56</v>
      </c>
      <c r="Y12" t="n">
        <v>2</v>
      </c>
      <c r="Z12" t="n">
        <v>10</v>
      </c>
      <c r="AA12" t="n">
        <v>412.1858211008415</v>
      </c>
      <c r="AB12" t="n">
        <v>586.5109203722731</v>
      </c>
      <c r="AC12" t="n">
        <v>531.5699243321486</v>
      </c>
      <c r="AD12" t="n">
        <v>412185.8211008415</v>
      </c>
      <c r="AE12" t="n">
        <v>586510.9203722731</v>
      </c>
      <c r="AF12" t="n">
        <v>8.434428996259488e-06</v>
      </c>
      <c r="AG12" t="n">
        <v>2.089583333333333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2.0032</v>
      </c>
      <c r="E13" t="n">
        <v>49.92</v>
      </c>
      <c r="F13" t="n">
        <v>46.66</v>
      </c>
      <c r="G13" t="n">
        <v>87.5</v>
      </c>
      <c r="H13" t="n">
        <v>1.28</v>
      </c>
      <c r="I13" t="n">
        <v>32</v>
      </c>
      <c r="J13" t="n">
        <v>166.01</v>
      </c>
      <c r="K13" t="n">
        <v>49.1</v>
      </c>
      <c r="L13" t="n">
        <v>12</v>
      </c>
      <c r="M13" t="n">
        <v>30</v>
      </c>
      <c r="N13" t="n">
        <v>29.91</v>
      </c>
      <c r="O13" t="n">
        <v>20708.3</v>
      </c>
      <c r="P13" t="n">
        <v>510.53</v>
      </c>
      <c r="Q13" t="n">
        <v>1189.22</v>
      </c>
      <c r="R13" t="n">
        <v>213.23</v>
      </c>
      <c r="S13" t="n">
        <v>152.24</v>
      </c>
      <c r="T13" t="n">
        <v>24384.32</v>
      </c>
      <c r="U13" t="n">
        <v>0.71</v>
      </c>
      <c r="V13" t="n">
        <v>0.85</v>
      </c>
      <c r="W13" t="n">
        <v>19.02</v>
      </c>
      <c r="X13" t="n">
        <v>1.41</v>
      </c>
      <c r="Y13" t="n">
        <v>2</v>
      </c>
      <c r="Z13" t="n">
        <v>10</v>
      </c>
      <c r="AA13" t="n">
        <v>406.7316916960941</v>
      </c>
      <c r="AB13" t="n">
        <v>578.7500846199313</v>
      </c>
      <c r="AC13" t="n">
        <v>524.5360793851389</v>
      </c>
      <c r="AD13" t="n">
        <v>406731.6916960941</v>
      </c>
      <c r="AE13" t="n">
        <v>578750.0846199313</v>
      </c>
      <c r="AF13" t="n">
        <v>8.474194084314879e-06</v>
      </c>
      <c r="AG13" t="n">
        <v>2.08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2.0124</v>
      </c>
      <c r="E14" t="n">
        <v>49.69</v>
      </c>
      <c r="F14" t="n">
        <v>46.53</v>
      </c>
      <c r="G14" t="n">
        <v>96.27</v>
      </c>
      <c r="H14" t="n">
        <v>1.38</v>
      </c>
      <c r="I14" t="n">
        <v>29</v>
      </c>
      <c r="J14" t="n">
        <v>167.45</v>
      </c>
      <c r="K14" t="n">
        <v>49.1</v>
      </c>
      <c r="L14" t="n">
        <v>13</v>
      </c>
      <c r="M14" t="n">
        <v>27</v>
      </c>
      <c r="N14" t="n">
        <v>30.36</v>
      </c>
      <c r="O14" t="n">
        <v>20886.38</v>
      </c>
      <c r="P14" t="n">
        <v>503.5</v>
      </c>
      <c r="Q14" t="n">
        <v>1188.97</v>
      </c>
      <c r="R14" t="n">
        <v>208.55</v>
      </c>
      <c r="S14" t="n">
        <v>152.24</v>
      </c>
      <c r="T14" t="n">
        <v>22060.11</v>
      </c>
      <c r="U14" t="n">
        <v>0.73</v>
      </c>
      <c r="V14" t="n">
        <v>0.85</v>
      </c>
      <c r="W14" t="n">
        <v>19.01</v>
      </c>
      <c r="X14" t="n">
        <v>1.28</v>
      </c>
      <c r="Y14" t="n">
        <v>2</v>
      </c>
      <c r="Z14" t="n">
        <v>10</v>
      </c>
      <c r="AA14" t="n">
        <v>401.1332020946707</v>
      </c>
      <c r="AB14" t="n">
        <v>570.7838346405996</v>
      </c>
      <c r="AC14" t="n">
        <v>517.3160622437076</v>
      </c>
      <c r="AD14" t="n">
        <v>401133.2020946707</v>
      </c>
      <c r="AE14" t="n">
        <v>570783.8346405996</v>
      </c>
      <c r="AF14" t="n">
        <v>8.513113106666965e-06</v>
      </c>
      <c r="AG14" t="n">
        <v>2.070416666666667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2.0181</v>
      </c>
      <c r="E15" t="n">
        <v>49.55</v>
      </c>
      <c r="F15" t="n">
        <v>46.45</v>
      </c>
      <c r="G15" t="n">
        <v>103.22</v>
      </c>
      <c r="H15" t="n">
        <v>1.47</v>
      </c>
      <c r="I15" t="n">
        <v>27</v>
      </c>
      <c r="J15" t="n">
        <v>168.9</v>
      </c>
      <c r="K15" t="n">
        <v>49.1</v>
      </c>
      <c r="L15" t="n">
        <v>14</v>
      </c>
      <c r="M15" t="n">
        <v>25</v>
      </c>
      <c r="N15" t="n">
        <v>30.81</v>
      </c>
      <c r="O15" t="n">
        <v>21065.06</v>
      </c>
      <c r="P15" t="n">
        <v>497.91</v>
      </c>
      <c r="Q15" t="n">
        <v>1188.94</v>
      </c>
      <c r="R15" t="n">
        <v>205.54</v>
      </c>
      <c r="S15" t="n">
        <v>152.24</v>
      </c>
      <c r="T15" t="n">
        <v>20562.9</v>
      </c>
      <c r="U15" t="n">
        <v>0.74</v>
      </c>
      <c r="V15" t="n">
        <v>0.86</v>
      </c>
      <c r="W15" t="n">
        <v>19.02</v>
      </c>
      <c r="X15" t="n">
        <v>1.2</v>
      </c>
      <c r="Y15" t="n">
        <v>2</v>
      </c>
      <c r="Z15" t="n">
        <v>10</v>
      </c>
      <c r="AA15" t="n">
        <v>397.1042055286854</v>
      </c>
      <c r="AB15" t="n">
        <v>565.0508609109801</v>
      </c>
      <c r="AC15" t="n">
        <v>512.120120777319</v>
      </c>
      <c r="AD15" t="n">
        <v>397104.2055286854</v>
      </c>
      <c r="AE15" t="n">
        <v>565050.86091098</v>
      </c>
      <c r="AF15" t="n">
        <v>8.53722597921119e-06</v>
      </c>
      <c r="AG15" t="n">
        <v>2.064583333333333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2.0248</v>
      </c>
      <c r="E16" t="n">
        <v>49.39</v>
      </c>
      <c r="F16" t="n">
        <v>46.35</v>
      </c>
      <c r="G16" t="n">
        <v>111.23</v>
      </c>
      <c r="H16" t="n">
        <v>1.56</v>
      </c>
      <c r="I16" t="n">
        <v>25</v>
      </c>
      <c r="J16" t="n">
        <v>170.35</v>
      </c>
      <c r="K16" t="n">
        <v>49.1</v>
      </c>
      <c r="L16" t="n">
        <v>15</v>
      </c>
      <c r="M16" t="n">
        <v>23</v>
      </c>
      <c r="N16" t="n">
        <v>31.26</v>
      </c>
      <c r="O16" t="n">
        <v>21244.37</v>
      </c>
      <c r="P16" t="n">
        <v>490.92</v>
      </c>
      <c r="Q16" t="n">
        <v>1188.89</v>
      </c>
      <c r="R16" t="n">
        <v>202.53</v>
      </c>
      <c r="S16" t="n">
        <v>152.24</v>
      </c>
      <c r="T16" t="n">
        <v>19068.23</v>
      </c>
      <c r="U16" t="n">
        <v>0.75</v>
      </c>
      <c r="V16" t="n">
        <v>0.86</v>
      </c>
      <c r="W16" t="n">
        <v>19.01</v>
      </c>
      <c r="X16" t="n">
        <v>1.1</v>
      </c>
      <c r="Y16" t="n">
        <v>2</v>
      </c>
      <c r="Z16" t="n">
        <v>10</v>
      </c>
      <c r="AA16" t="n">
        <v>392.1821251046715</v>
      </c>
      <c r="AB16" t="n">
        <v>558.0470927757135</v>
      </c>
      <c r="AC16" t="n">
        <v>505.7724256732953</v>
      </c>
      <c r="AD16" t="n">
        <v>392182.1251046715</v>
      </c>
      <c r="AE16" t="n">
        <v>558047.0927757135</v>
      </c>
      <c r="AF16" t="n">
        <v>8.565569180271949e-06</v>
      </c>
      <c r="AG16" t="n">
        <v>2.057916666666667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2.0308</v>
      </c>
      <c r="E17" t="n">
        <v>49.24</v>
      </c>
      <c r="F17" t="n">
        <v>46.26</v>
      </c>
      <c r="G17" t="n">
        <v>120.68</v>
      </c>
      <c r="H17" t="n">
        <v>1.65</v>
      </c>
      <c r="I17" t="n">
        <v>23</v>
      </c>
      <c r="J17" t="n">
        <v>171.81</v>
      </c>
      <c r="K17" t="n">
        <v>49.1</v>
      </c>
      <c r="L17" t="n">
        <v>16</v>
      </c>
      <c r="M17" t="n">
        <v>21</v>
      </c>
      <c r="N17" t="n">
        <v>31.72</v>
      </c>
      <c r="O17" t="n">
        <v>21424.29</v>
      </c>
      <c r="P17" t="n">
        <v>484.83</v>
      </c>
      <c r="Q17" t="n">
        <v>1189.05</v>
      </c>
      <c r="R17" t="n">
        <v>199.33</v>
      </c>
      <c r="S17" t="n">
        <v>152.24</v>
      </c>
      <c r="T17" t="n">
        <v>17477.94</v>
      </c>
      <c r="U17" t="n">
        <v>0.76</v>
      </c>
      <c r="V17" t="n">
        <v>0.86</v>
      </c>
      <c r="W17" t="n">
        <v>19.01</v>
      </c>
      <c r="X17" t="n">
        <v>1.01</v>
      </c>
      <c r="Y17" t="n">
        <v>2</v>
      </c>
      <c r="Z17" t="n">
        <v>10</v>
      </c>
      <c r="AA17" t="n">
        <v>387.8777026800985</v>
      </c>
      <c r="AB17" t="n">
        <v>551.9222077635005</v>
      </c>
      <c r="AC17" t="n">
        <v>500.2212849367874</v>
      </c>
      <c r="AD17" t="n">
        <v>387877.7026800985</v>
      </c>
      <c r="AE17" t="n">
        <v>551922.2077635005</v>
      </c>
      <c r="AF17" t="n">
        <v>8.590951151371136e-06</v>
      </c>
      <c r="AG17" t="n">
        <v>2.051666666666667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2.0334</v>
      </c>
      <c r="E18" t="n">
        <v>49.18</v>
      </c>
      <c r="F18" t="n">
        <v>46.23</v>
      </c>
      <c r="G18" t="n">
        <v>126.08</v>
      </c>
      <c r="H18" t="n">
        <v>1.74</v>
      </c>
      <c r="I18" t="n">
        <v>22</v>
      </c>
      <c r="J18" t="n">
        <v>173.28</v>
      </c>
      <c r="K18" t="n">
        <v>49.1</v>
      </c>
      <c r="L18" t="n">
        <v>17</v>
      </c>
      <c r="M18" t="n">
        <v>20</v>
      </c>
      <c r="N18" t="n">
        <v>32.18</v>
      </c>
      <c r="O18" t="n">
        <v>21604.83</v>
      </c>
      <c r="P18" t="n">
        <v>477.88</v>
      </c>
      <c r="Q18" t="n">
        <v>1188.98</v>
      </c>
      <c r="R18" t="n">
        <v>198.27</v>
      </c>
      <c r="S18" t="n">
        <v>152.24</v>
      </c>
      <c r="T18" t="n">
        <v>16952.41</v>
      </c>
      <c r="U18" t="n">
        <v>0.77</v>
      </c>
      <c r="V18" t="n">
        <v>0.86</v>
      </c>
      <c r="W18" t="n">
        <v>19.01</v>
      </c>
      <c r="X18" t="n">
        <v>0.98</v>
      </c>
      <c r="Y18" t="n">
        <v>2</v>
      </c>
      <c r="Z18" t="n">
        <v>10</v>
      </c>
      <c r="AA18" t="n">
        <v>384.0101304424583</v>
      </c>
      <c r="AB18" t="n">
        <v>546.4189292988353</v>
      </c>
      <c r="AC18" t="n">
        <v>495.2335221937101</v>
      </c>
      <c r="AD18" t="n">
        <v>384010.1304424583</v>
      </c>
      <c r="AE18" t="n">
        <v>546418.9292988353</v>
      </c>
      <c r="AF18" t="n">
        <v>8.601950005514115e-06</v>
      </c>
      <c r="AG18" t="n">
        <v>2.049166666666667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2.0409</v>
      </c>
      <c r="E19" t="n">
        <v>49</v>
      </c>
      <c r="F19" t="n">
        <v>46.11</v>
      </c>
      <c r="G19" t="n">
        <v>138.34</v>
      </c>
      <c r="H19" t="n">
        <v>1.83</v>
      </c>
      <c r="I19" t="n">
        <v>20</v>
      </c>
      <c r="J19" t="n">
        <v>174.75</v>
      </c>
      <c r="K19" t="n">
        <v>49.1</v>
      </c>
      <c r="L19" t="n">
        <v>18</v>
      </c>
      <c r="M19" t="n">
        <v>18</v>
      </c>
      <c r="N19" t="n">
        <v>32.65</v>
      </c>
      <c r="O19" t="n">
        <v>21786.02</v>
      </c>
      <c r="P19" t="n">
        <v>472.36</v>
      </c>
      <c r="Q19" t="n">
        <v>1188.96</v>
      </c>
      <c r="R19" t="n">
        <v>194.26</v>
      </c>
      <c r="S19" t="n">
        <v>152.24</v>
      </c>
      <c r="T19" t="n">
        <v>14956.33</v>
      </c>
      <c r="U19" t="n">
        <v>0.78</v>
      </c>
      <c r="V19" t="n">
        <v>0.86</v>
      </c>
      <c r="W19" t="n">
        <v>19.01</v>
      </c>
      <c r="X19" t="n">
        <v>0.86</v>
      </c>
      <c r="Y19" t="n">
        <v>2</v>
      </c>
      <c r="Z19" t="n">
        <v>10</v>
      </c>
      <c r="AA19" t="n">
        <v>379.6526207684708</v>
      </c>
      <c r="AB19" t="n">
        <v>540.2185049305351</v>
      </c>
      <c r="AC19" t="n">
        <v>489.6139181969208</v>
      </c>
      <c r="AD19" t="n">
        <v>379652.6207684708</v>
      </c>
      <c r="AE19" t="n">
        <v>540218.5049305351</v>
      </c>
      <c r="AF19" t="n">
        <v>8.633677469388099e-06</v>
      </c>
      <c r="AG19" t="n">
        <v>2.041666666666667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2.0441</v>
      </c>
      <c r="E20" t="n">
        <v>48.92</v>
      </c>
      <c r="F20" t="n">
        <v>46.06</v>
      </c>
      <c r="G20" t="n">
        <v>145.46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16</v>
      </c>
      <c r="N20" t="n">
        <v>33.13</v>
      </c>
      <c r="O20" t="n">
        <v>21967.84</v>
      </c>
      <c r="P20" t="n">
        <v>466.44</v>
      </c>
      <c r="Q20" t="n">
        <v>1188.98</v>
      </c>
      <c r="R20" t="n">
        <v>192.75</v>
      </c>
      <c r="S20" t="n">
        <v>152.24</v>
      </c>
      <c r="T20" t="n">
        <v>14205.3</v>
      </c>
      <c r="U20" t="n">
        <v>0.79</v>
      </c>
      <c r="V20" t="n">
        <v>0.86</v>
      </c>
      <c r="W20" t="n">
        <v>19</v>
      </c>
      <c r="X20" t="n">
        <v>0.8100000000000001</v>
      </c>
      <c r="Y20" t="n">
        <v>2</v>
      </c>
      <c r="Z20" t="n">
        <v>10</v>
      </c>
      <c r="AA20" t="n">
        <v>376.1281992844041</v>
      </c>
      <c r="AB20" t="n">
        <v>535.203505426479</v>
      </c>
      <c r="AC20" t="n">
        <v>485.0686952278329</v>
      </c>
      <c r="AD20" t="n">
        <v>376128.1992844041</v>
      </c>
      <c r="AE20" t="n">
        <v>535203.5054264789</v>
      </c>
      <c r="AF20" t="n">
        <v>8.647214520640996e-06</v>
      </c>
      <c r="AG20" t="n">
        <v>2.038333333333334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2.0463</v>
      </c>
      <c r="E21" t="n">
        <v>48.87</v>
      </c>
      <c r="F21" t="n">
        <v>46.04</v>
      </c>
      <c r="G21" t="n">
        <v>153.47</v>
      </c>
      <c r="H21" t="n">
        <v>2</v>
      </c>
      <c r="I21" t="n">
        <v>18</v>
      </c>
      <c r="J21" t="n">
        <v>177.7</v>
      </c>
      <c r="K21" t="n">
        <v>49.1</v>
      </c>
      <c r="L21" t="n">
        <v>20</v>
      </c>
      <c r="M21" t="n">
        <v>11</v>
      </c>
      <c r="N21" t="n">
        <v>33.61</v>
      </c>
      <c r="O21" t="n">
        <v>22150.3</v>
      </c>
      <c r="P21" t="n">
        <v>461.52</v>
      </c>
      <c r="Q21" t="n">
        <v>1189.03</v>
      </c>
      <c r="R21" t="n">
        <v>191.67</v>
      </c>
      <c r="S21" t="n">
        <v>152.24</v>
      </c>
      <c r="T21" t="n">
        <v>13674.8</v>
      </c>
      <c r="U21" t="n">
        <v>0.79</v>
      </c>
      <c r="V21" t="n">
        <v>0.86</v>
      </c>
      <c r="W21" t="n">
        <v>19.01</v>
      </c>
      <c r="X21" t="n">
        <v>0.79</v>
      </c>
      <c r="Y21" t="n">
        <v>2</v>
      </c>
      <c r="Z21" t="n">
        <v>10</v>
      </c>
      <c r="AA21" t="n">
        <v>373.3561508902211</v>
      </c>
      <c r="AB21" t="n">
        <v>531.2590789766642</v>
      </c>
      <c r="AC21" t="n">
        <v>481.4937601385922</v>
      </c>
      <c r="AD21" t="n">
        <v>373356.1508902211</v>
      </c>
      <c r="AE21" t="n">
        <v>531259.0789766642</v>
      </c>
      <c r="AF21" t="n">
        <v>8.656521243377365e-06</v>
      </c>
      <c r="AG21" t="n">
        <v>2.03625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2.0502</v>
      </c>
      <c r="E22" t="n">
        <v>48.77</v>
      </c>
      <c r="F22" t="n">
        <v>45.98</v>
      </c>
      <c r="G22" t="n">
        <v>162.28</v>
      </c>
      <c r="H22" t="n">
        <v>2.08</v>
      </c>
      <c r="I22" t="n">
        <v>17</v>
      </c>
      <c r="J22" t="n">
        <v>179.18</v>
      </c>
      <c r="K22" t="n">
        <v>49.1</v>
      </c>
      <c r="L22" t="n">
        <v>21</v>
      </c>
      <c r="M22" t="n">
        <v>4</v>
      </c>
      <c r="N22" t="n">
        <v>34.09</v>
      </c>
      <c r="O22" t="n">
        <v>22333.43</v>
      </c>
      <c r="P22" t="n">
        <v>457.23</v>
      </c>
      <c r="Q22" t="n">
        <v>1188.99</v>
      </c>
      <c r="R22" t="n">
        <v>189.11</v>
      </c>
      <c r="S22" t="n">
        <v>152.24</v>
      </c>
      <c r="T22" t="n">
        <v>12399.73</v>
      </c>
      <c r="U22" t="n">
        <v>0.8</v>
      </c>
      <c r="V22" t="n">
        <v>0.86</v>
      </c>
      <c r="W22" t="n">
        <v>19.02</v>
      </c>
      <c r="X22" t="n">
        <v>0.73</v>
      </c>
      <c r="Y22" t="n">
        <v>2</v>
      </c>
      <c r="Z22" t="n">
        <v>10</v>
      </c>
      <c r="AA22" t="n">
        <v>370.4588611608822</v>
      </c>
      <c r="AB22" t="n">
        <v>527.1364430713307</v>
      </c>
      <c r="AC22" t="n">
        <v>477.7573092386565</v>
      </c>
      <c r="AD22" t="n">
        <v>370458.8611608822</v>
      </c>
      <c r="AE22" t="n">
        <v>527136.4430713308</v>
      </c>
      <c r="AF22" t="n">
        <v>8.673019524591835e-06</v>
      </c>
      <c r="AG22" t="n">
        <v>2.032083333333333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2.0502</v>
      </c>
      <c r="E23" t="n">
        <v>48.78</v>
      </c>
      <c r="F23" t="n">
        <v>45.98</v>
      </c>
      <c r="G23" t="n">
        <v>162.28</v>
      </c>
      <c r="H23" t="n">
        <v>2.16</v>
      </c>
      <c r="I23" t="n">
        <v>17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460.18</v>
      </c>
      <c r="Q23" t="n">
        <v>1189.17</v>
      </c>
      <c r="R23" t="n">
        <v>189.1</v>
      </c>
      <c r="S23" t="n">
        <v>152.24</v>
      </c>
      <c r="T23" t="n">
        <v>12394.36</v>
      </c>
      <c r="U23" t="n">
        <v>0.8100000000000001</v>
      </c>
      <c r="V23" t="n">
        <v>0.86</v>
      </c>
      <c r="W23" t="n">
        <v>19.02</v>
      </c>
      <c r="X23" t="n">
        <v>0.73</v>
      </c>
      <c r="Y23" t="n">
        <v>2</v>
      </c>
      <c r="Z23" t="n">
        <v>10</v>
      </c>
      <c r="AA23" t="n">
        <v>371.8466583649067</v>
      </c>
      <c r="AB23" t="n">
        <v>529.111179158197</v>
      </c>
      <c r="AC23" t="n">
        <v>479.5470633179243</v>
      </c>
      <c r="AD23" t="n">
        <v>371846.6583649067</v>
      </c>
      <c r="AE23" t="n">
        <v>529111.179158197</v>
      </c>
      <c r="AF23" t="n">
        <v>8.673019524591835e-06</v>
      </c>
      <c r="AG23" t="n">
        <v>2.0325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0.7679</v>
      </c>
      <c r="E2" t="n">
        <v>130.23</v>
      </c>
      <c r="F2" t="n">
        <v>92.88</v>
      </c>
      <c r="G2" t="n">
        <v>5.95</v>
      </c>
      <c r="H2" t="n">
        <v>0.1</v>
      </c>
      <c r="I2" t="n">
        <v>937</v>
      </c>
      <c r="J2" t="n">
        <v>185.69</v>
      </c>
      <c r="K2" t="n">
        <v>53.44</v>
      </c>
      <c r="L2" t="n">
        <v>1</v>
      </c>
      <c r="M2" t="n">
        <v>935</v>
      </c>
      <c r="N2" t="n">
        <v>36.26</v>
      </c>
      <c r="O2" t="n">
        <v>23136.14</v>
      </c>
      <c r="P2" t="n">
        <v>1271.44</v>
      </c>
      <c r="Q2" t="n">
        <v>1196.23</v>
      </c>
      <c r="R2" t="n">
        <v>1781.88</v>
      </c>
      <c r="S2" t="n">
        <v>152.24</v>
      </c>
      <c r="T2" t="n">
        <v>804184.41</v>
      </c>
      <c r="U2" t="n">
        <v>0.09</v>
      </c>
      <c r="V2" t="n">
        <v>0.43</v>
      </c>
      <c r="W2" t="n">
        <v>20.53</v>
      </c>
      <c r="X2" t="n">
        <v>47.51</v>
      </c>
      <c r="Y2" t="n">
        <v>2</v>
      </c>
      <c r="Z2" t="n">
        <v>10</v>
      </c>
      <c r="AA2" t="n">
        <v>2444.851577568817</v>
      </c>
      <c r="AB2" t="n">
        <v>3478.848799563902</v>
      </c>
      <c r="AC2" t="n">
        <v>3152.97009640163</v>
      </c>
      <c r="AD2" t="n">
        <v>2444851.577568816</v>
      </c>
      <c r="AE2" t="n">
        <v>3478848.799563901</v>
      </c>
      <c r="AF2" t="n">
        <v>2.953031352183139e-06</v>
      </c>
      <c r="AG2" t="n">
        <v>5.42625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1.3796</v>
      </c>
      <c r="E3" t="n">
        <v>72.48</v>
      </c>
      <c r="F3" t="n">
        <v>59.07</v>
      </c>
      <c r="G3" t="n">
        <v>12.06</v>
      </c>
      <c r="H3" t="n">
        <v>0.19</v>
      </c>
      <c r="I3" t="n">
        <v>294</v>
      </c>
      <c r="J3" t="n">
        <v>187.21</v>
      </c>
      <c r="K3" t="n">
        <v>53.44</v>
      </c>
      <c r="L3" t="n">
        <v>2</v>
      </c>
      <c r="M3" t="n">
        <v>292</v>
      </c>
      <c r="N3" t="n">
        <v>36.77</v>
      </c>
      <c r="O3" t="n">
        <v>23322.88</v>
      </c>
      <c r="P3" t="n">
        <v>808.6</v>
      </c>
      <c r="Q3" t="n">
        <v>1190.98</v>
      </c>
      <c r="R3" t="n">
        <v>633.26</v>
      </c>
      <c r="S3" t="n">
        <v>152.24</v>
      </c>
      <c r="T3" t="n">
        <v>233086.88</v>
      </c>
      <c r="U3" t="n">
        <v>0.24</v>
      </c>
      <c r="V3" t="n">
        <v>0.67</v>
      </c>
      <c r="W3" t="n">
        <v>19.43</v>
      </c>
      <c r="X3" t="n">
        <v>13.79</v>
      </c>
      <c r="Y3" t="n">
        <v>2</v>
      </c>
      <c r="Z3" t="n">
        <v>10</v>
      </c>
      <c r="AA3" t="n">
        <v>877.6136878188061</v>
      </c>
      <c r="AB3" t="n">
        <v>1248.781460748353</v>
      </c>
      <c r="AC3" t="n">
        <v>1131.802739795383</v>
      </c>
      <c r="AD3" t="n">
        <v>877613.687818806</v>
      </c>
      <c r="AE3" t="n">
        <v>1248781.460748353</v>
      </c>
      <c r="AF3" t="n">
        <v>5.305380978606405e-06</v>
      </c>
      <c r="AG3" t="n">
        <v>3.02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1.6016</v>
      </c>
      <c r="E4" t="n">
        <v>62.44</v>
      </c>
      <c r="F4" t="n">
        <v>53.42</v>
      </c>
      <c r="G4" t="n">
        <v>18.21</v>
      </c>
      <c r="H4" t="n">
        <v>0.28</v>
      </c>
      <c r="I4" t="n">
        <v>176</v>
      </c>
      <c r="J4" t="n">
        <v>188.73</v>
      </c>
      <c r="K4" t="n">
        <v>53.44</v>
      </c>
      <c r="L4" t="n">
        <v>3</v>
      </c>
      <c r="M4" t="n">
        <v>174</v>
      </c>
      <c r="N4" t="n">
        <v>37.29</v>
      </c>
      <c r="O4" t="n">
        <v>23510.33</v>
      </c>
      <c r="P4" t="n">
        <v>728.39</v>
      </c>
      <c r="Q4" t="n">
        <v>1190.41</v>
      </c>
      <c r="R4" t="n">
        <v>440.96</v>
      </c>
      <c r="S4" t="n">
        <v>152.24</v>
      </c>
      <c r="T4" t="n">
        <v>137528.34</v>
      </c>
      <c r="U4" t="n">
        <v>0.35</v>
      </c>
      <c r="V4" t="n">
        <v>0.74</v>
      </c>
      <c r="W4" t="n">
        <v>19.26</v>
      </c>
      <c r="X4" t="n">
        <v>8.140000000000001</v>
      </c>
      <c r="Y4" t="n">
        <v>2</v>
      </c>
      <c r="Z4" t="n">
        <v>10</v>
      </c>
      <c r="AA4" t="n">
        <v>684.7465667491567</v>
      </c>
      <c r="AB4" t="n">
        <v>974.3453523299848</v>
      </c>
      <c r="AC4" t="n">
        <v>883.0742399179462</v>
      </c>
      <c r="AD4" t="n">
        <v>684746.5667491567</v>
      </c>
      <c r="AE4" t="n">
        <v>974345.3523299849</v>
      </c>
      <c r="AF4" t="n">
        <v>6.15910276553785e-06</v>
      </c>
      <c r="AG4" t="n">
        <v>2.601666666666667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1.7188</v>
      </c>
      <c r="E5" t="n">
        <v>58.18</v>
      </c>
      <c r="F5" t="n">
        <v>51.02</v>
      </c>
      <c r="G5" t="n">
        <v>24.3</v>
      </c>
      <c r="H5" t="n">
        <v>0.37</v>
      </c>
      <c r="I5" t="n">
        <v>126</v>
      </c>
      <c r="J5" t="n">
        <v>190.25</v>
      </c>
      <c r="K5" t="n">
        <v>53.44</v>
      </c>
      <c r="L5" t="n">
        <v>4</v>
      </c>
      <c r="M5" t="n">
        <v>124</v>
      </c>
      <c r="N5" t="n">
        <v>37.82</v>
      </c>
      <c r="O5" t="n">
        <v>23698.48</v>
      </c>
      <c r="P5" t="n">
        <v>692.58</v>
      </c>
      <c r="Q5" t="n">
        <v>1189.86</v>
      </c>
      <c r="R5" t="n">
        <v>359.86</v>
      </c>
      <c r="S5" t="n">
        <v>152.24</v>
      </c>
      <c r="T5" t="n">
        <v>97228.28999999999</v>
      </c>
      <c r="U5" t="n">
        <v>0.42</v>
      </c>
      <c r="V5" t="n">
        <v>0.78</v>
      </c>
      <c r="W5" t="n">
        <v>19.18</v>
      </c>
      <c r="X5" t="n">
        <v>5.76</v>
      </c>
      <c r="Y5" t="n">
        <v>2</v>
      </c>
      <c r="Z5" t="n">
        <v>10</v>
      </c>
      <c r="AA5" t="n">
        <v>608.8390091894735</v>
      </c>
      <c r="AB5" t="n">
        <v>866.3343311632414</v>
      </c>
      <c r="AC5" t="n">
        <v>785.1810748389589</v>
      </c>
      <c r="AD5" t="n">
        <v>608839.0091894735</v>
      </c>
      <c r="AE5" t="n">
        <v>866334.3311632414</v>
      </c>
      <c r="AF5" t="n">
        <v>6.609806339539496e-06</v>
      </c>
      <c r="AG5" t="n">
        <v>2.424166666666667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1.7915</v>
      </c>
      <c r="E6" t="n">
        <v>55.82</v>
      </c>
      <c r="F6" t="n">
        <v>49.7</v>
      </c>
      <c r="G6" t="n">
        <v>30.43</v>
      </c>
      <c r="H6" t="n">
        <v>0.46</v>
      </c>
      <c r="I6" t="n">
        <v>98</v>
      </c>
      <c r="J6" t="n">
        <v>191.78</v>
      </c>
      <c r="K6" t="n">
        <v>53.44</v>
      </c>
      <c r="L6" t="n">
        <v>5</v>
      </c>
      <c r="M6" t="n">
        <v>96</v>
      </c>
      <c r="N6" t="n">
        <v>38.35</v>
      </c>
      <c r="O6" t="n">
        <v>23887.36</v>
      </c>
      <c r="P6" t="n">
        <v>671.62</v>
      </c>
      <c r="Q6" t="n">
        <v>1189.41</v>
      </c>
      <c r="R6" t="n">
        <v>315.48</v>
      </c>
      <c r="S6" t="n">
        <v>152.24</v>
      </c>
      <c r="T6" t="n">
        <v>75179.39999999999</v>
      </c>
      <c r="U6" t="n">
        <v>0.48</v>
      </c>
      <c r="V6" t="n">
        <v>0.8</v>
      </c>
      <c r="W6" t="n">
        <v>19.13</v>
      </c>
      <c r="X6" t="n">
        <v>4.44</v>
      </c>
      <c r="Y6" t="n">
        <v>2</v>
      </c>
      <c r="Z6" t="n">
        <v>10</v>
      </c>
      <c r="AA6" t="n">
        <v>568.0992696913833</v>
      </c>
      <c r="AB6" t="n">
        <v>808.3645978887118</v>
      </c>
      <c r="AC6" t="n">
        <v>732.6416153678019</v>
      </c>
      <c r="AD6" t="n">
        <v>568099.2696913832</v>
      </c>
      <c r="AE6" t="n">
        <v>808364.5978887118</v>
      </c>
      <c r="AF6" t="n">
        <v>6.889380996791371e-06</v>
      </c>
      <c r="AG6" t="n">
        <v>2.325833333333333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1.8401</v>
      </c>
      <c r="E7" t="n">
        <v>54.34</v>
      </c>
      <c r="F7" t="n">
        <v>48.9</v>
      </c>
      <c r="G7" t="n">
        <v>36.67</v>
      </c>
      <c r="H7" t="n">
        <v>0.55</v>
      </c>
      <c r="I7" t="n">
        <v>80</v>
      </c>
      <c r="J7" t="n">
        <v>193.32</v>
      </c>
      <c r="K7" t="n">
        <v>53.44</v>
      </c>
      <c r="L7" t="n">
        <v>6</v>
      </c>
      <c r="M7" t="n">
        <v>78</v>
      </c>
      <c r="N7" t="n">
        <v>38.89</v>
      </c>
      <c r="O7" t="n">
        <v>24076.95</v>
      </c>
      <c r="P7" t="n">
        <v>657.3</v>
      </c>
      <c r="Q7" t="n">
        <v>1189.69</v>
      </c>
      <c r="R7" t="n">
        <v>288.18</v>
      </c>
      <c r="S7" t="n">
        <v>152.24</v>
      </c>
      <c r="T7" t="n">
        <v>61619.38</v>
      </c>
      <c r="U7" t="n">
        <v>0.53</v>
      </c>
      <c r="V7" t="n">
        <v>0.8100000000000001</v>
      </c>
      <c r="W7" t="n">
        <v>19.11</v>
      </c>
      <c r="X7" t="n">
        <v>3.64</v>
      </c>
      <c r="Y7" t="n">
        <v>2</v>
      </c>
      <c r="Z7" t="n">
        <v>10</v>
      </c>
      <c r="AA7" t="n">
        <v>542.7907880434715</v>
      </c>
      <c r="AB7" t="n">
        <v>772.3524400107375</v>
      </c>
      <c r="AC7" t="n">
        <v>700.0028709330393</v>
      </c>
      <c r="AD7" t="n">
        <v>542790.7880434715</v>
      </c>
      <c r="AE7" t="n">
        <v>772352.4400107375</v>
      </c>
      <c r="AF7" t="n">
        <v>7.07627684744393e-06</v>
      </c>
      <c r="AG7" t="n">
        <v>2.264166666666667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1.8743</v>
      </c>
      <c r="E8" t="n">
        <v>53.35</v>
      </c>
      <c r="F8" t="n">
        <v>48.35</v>
      </c>
      <c r="G8" t="n">
        <v>42.67</v>
      </c>
      <c r="H8" t="n">
        <v>0.64</v>
      </c>
      <c r="I8" t="n">
        <v>68</v>
      </c>
      <c r="J8" t="n">
        <v>194.86</v>
      </c>
      <c r="K8" t="n">
        <v>53.44</v>
      </c>
      <c r="L8" t="n">
        <v>7</v>
      </c>
      <c r="M8" t="n">
        <v>66</v>
      </c>
      <c r="N8" t="n">
        <v>39.43</v>
      </c>
      <c r="O8" t="n">
        <v>24267.28</v>
      </c>
      <c r="P8" t="n">
        <v>646.74</v>
      </c>
      <c r="Q8" t="n">
        <v>1189.31</v>
      </c>
      <c r="R8" t="n">
        <v>269.83</v>
      </c>
      <c r="S8" t="n">
        <v>152.24</v>
      </c>
      <c r="T8" t="n">
        <v>52502.87</v>
      </c>
      <c r="U8" t="n">
        <v>0.5600000000000001</v>
      </c>
      <c r="V8" t="n">
        <v>0.82</v>
      </c>
      <c r="W8" t="n">
        <v>19.09</v>
      </c>
      <c r="X8" t="n">
        <v>3.1</v>
      </c>
      <c r="Y8" t="n">
        <v>2</v>
      </c>
      <c r="Z8" t="n">
        <v>10</v>
      </c>
      <c r="AA8" t="n">
        <v>525.5679035647881</v>
      </c>
      <c r="AB8" t="n">
        <v>747.8455081612074</v>
      </c>
      <c r="AC8" t="n">
        <v>677.7916086080404</v>
      </c>
      <c r="AD8" t="n">
        <v>525567.9035647882</v>
      </c>
      <c r="AE8" t="n">
        <v>747845.5081612073</v>
      </c>
      <c r="AF8" t="n">
        <v>7.20779614975499e-06</v>
      </c>
      <c r="AG8" t="n">
        <v>2.222916666666667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1.9059</v>
      </c>
      <c r="E9" t="n">
        <v>52.47</v>
      </c>
      <c r="F9" t="n">
        <v>47.84</v>
      </c>
      <c r="G9" t="n">
        <v>49.49</v>
      </c>
      <c r="H9" t="n">
        <v>0.72</v>
      </c>
      <c r="I9" t="n">
        <v>58</v>
      </c>
      <c r="J9" t="n">
        <v>196.41</v>
      </c>
      <c r="K9" t="n">
        <v>53.44</v>
      </c>
      <c r="L9" t="n">
        <v>8</v>
      </c>
      <c r="M9" t="n">
        <v>56</v>
      </c>
      <c r="N9" t="n">
        <v>39.98</v>
      </c>
      <c r="O9" t="n">
        <v>24458.36</v>
      </c>
      <c r="P9" t="n">
        <v>635.92</v>
      </c>
      <c r="Q9" t="n">
        <v>1189.19</v>
      </c>
      <c r="R9" t="n">
        <v>252.84</v>
      </c>
      <c r="S9" t="n">
        <v>152.24</v>
      </c>
      <c r="T9" t="n">
        <v>44059.81</v>
      </c>
      <c r="U9" t="n">
        <v>0.6</v>
      </c>
      <c r="V9" t="n">
        <v>0.83</v>
      </c>
      <c r="W9" t="n">
        <v>19.06</v>
      </c>
      <c r="X9" t="n">
        <v>2.59</v>
      </c>
      <c r="Y9" t="n">
        <v>2</v>
      </c>
      <c r="Z9" t="n">
        <v>10</v>
      </c>
      <c r="AA9" t="n">
        <v>509.6626332681045</v>
      </c>
      <c r="AB9" t="n">
        <v>725.2134469816979</v>
      </c>
      <c r="AC9" t="n">
        <v>657.2795897678221</v>
      </c>
      <c r="AD9" t="n">
        <v>509662.6332681045</v>
      </c>
      <c r="AE9" t="n">
        <v>725213.4469816979</v>
      </c>
      <c r="AF9" t="n">
        <v>7.329316908615502e-06</v>
      </c>
      <c r="AG9" t="n">
        <v>2.18625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1.9234</v>
      </c>
      <c r="E10" t="n">
        <v>51.99</v>
      </c>
      <c r="F10" t="n">
        <v>47.59</v>
      </c>
      <c r="G10" t="n">
        <v>54.91</v>
      </c>
      <c r="H10" t="n">
        <v>0.8100000000000001</v>
      </c>
      <c r="I10" t="n">
        <v>52</v>
      </c>
      <c r="J10" t="n">
        <v>197.97</v>
      </c>
      <c r="K10" t="n">
        <v>53.44</v>
      </c>
      <c r="L10" t="n">
        <v>9</v>
      </c>
      <c r="M10" t="n">
        <v>50</v>
      </c>
      <c r="N10" t="n">
        <v>40.53</v>
      </c>
      <c r="O10" t="n">
        <v>24650.18</v>
      </c>
      <c r="P10" t="n">
        <v>629.48</v>
      </c>
      <c r="Q10" t="n">
        <v>1189.23</v>
      </c>
      <c r="R10" t="n">
        <v>244.43</v>
      </c>
      <c r="S10" t="n">
        <v>152.24</v>
      </c>
      <c r="T10" t="n">
        <v>39883.38</v>
      </c>
      <c r="U10" t="n">
        <v>0.62</v>
      </c>
      <c r="V10" t="n">
        <v>0.84</v>
      </c>
      <c r="W10" t="n">
        <v>19.05</v>
      </c>
      <c r="X10" t="n">
        <v>2.33</v>
      </c>
      <c r="Y10" t="n">
        <v>2</v>
      </c>
      <c r="Z10" t="n">
        <v>10</v>
      </c>
      <c r="AA10" t="n">
        <v>500.9639839011952</v>
      </c>
      <c r="AB10" t="n">
        <v>712.8358915564354</v>
      </c>
      <c r="AC10" t="n">
        <v>646.0614931011031</v>
      </c>
      <c r="AD10" t="n">
        <v>500963.9839011952</v>
      </c>
      <c r="AE10" t="n">
        <v>712835.8915564354</v>
      </c>
      <c r="AF10" t="n">
        <v>7.396614797224963e-06</v>
      </c>
      <c r="AG10" t="n">
        <v>2.16625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1.9416</v>
      </c>
      <c r="E11" t="n">
        <v>51.5</v>
      </c>
      <c r="F11" t="n">
        <v>47.32</v>
      </c>
      <c r="G11" t="n">
        <v>61.73</v>
      </c>
      <c r="H11" t="n">
        <v>0.89</v>
      </c>
      <c r="I11" t="n">
        <v>46</v>
      </c>
      <c r="J11" t="n">
        <v>199.53</v>
      </c>
      <c r="K11" t="n">
        <v>53.44</v>
      </c>
      <c r="L11" t="n">
        <v>10</v>
      </c>
      <c r="M11" t="n">
        <v>44</v>
      </c>
      <c r="N11" t="n">
        <v>41.1</v>
      </c>
      <c r="O11" t="n">
        <v>24842.77</v>
      </c>
      <c r="P11" t="n">
        <v>622.8099999999999</v>
      </c>
      <c r="Q11" t="n">
        <v>1189.41</v>
      </c>
      <c r="R11" t="n">
        <v>234.93</v>
      </c>
      <c r="S11" t="n">
        <v>152.24</v>
      </c>
      <c r="T11" t="n">
        <v>35162.95</v>
      </c>
      <c r="U11" t="n">
        <v>0.65</v>
      </c>
      <c r="V11" t="n">
        <v>0.84</v>
      </c>
      <c r="W11" t="n">
        <v>19.05</v>
      </c>
      <c r="X11" t="n">
        <v>2.07</v>
      </c>
      <c r="Y11" t="n">
        <v>2</v>
      </c>
      <c r="Z11" t="n">
        <v>10</v>
      </c>
      <c r="AA11" t="n">
        <v>492.0635408282403</v>
      </c>
      <c r="AB11" t="n">
        <v>700.1711981312719</v>
      </c>
      <c r="AC11" t="n">
        <v>634.5831558837339</v>
      </c>
      <c r="AD11" t="n">
        <v>492063.5408282403</v>
      </c>
      <c r="AE11" t="n">
        <v>700171.1981312719</v>
      </c>
      <c r="AF11" t="n">
        <v>7.466604601378802e-06</v>
      </c>
      <c r="AG11" t="n">
        <v>2.145833333333333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1.9543</v>
      </c>
      <c r="E12" t="n">
        <v>51.17</v>
      </c>
      <c r="F12" t="n">
        <v>47.14</v>
      </c>
      <c r="G12" t="n">
        <v>67.34</v>
      </c>
      <c r="H12" t="n">
        <v>0.97</v>
      </c>
      <c r="I12" t="n">
        <v>42</v>
      </c>
      <c r="J12" t="n">
        <v>201.1</v>
      </c>
      <c r="K12" t="n">
        <v>53.44</v>
      </c>
      <c r="L12" t="n">
        <v>11</v>
      </c>
      <c r="M12" t="n">
        <v>40</v>
      </c>
      <c r="N12" t="n">
        <v>41.66</v>
      </c>
      <c r="O12" t="n">
        <v>25036.12</v>
      </c>
      <c r="P12" t="n">
        <v>617.14</v>
      </c>
      <c r="Q12" t="n">
        <v>1189.1</v>
      </c>
      <c r="R12" t="n">
        <v>228.79</v>
      </c>
      <c r="S12" t="n">
        <v>152.24</v>
      </c>
      <c r="T12" t="n">
        <v>32114.31</v>
      </c>
      <c r="U12" t="n">
        <v>0.67</v>
      </c>
      <c r="V12" t="n">
        <v>0.84</v>
      </c>
      <c r="W12" t="n">
        <v>19.05</v>
      </c>
      <c r="X12" t="n">
        <v>1.88</v>
      </c>
      <c r="Y12" t="n">
        <v>2</v>
      </c>
      <c r="Z12" t="n">
        <v>10</v>
      </c>
      <c r="AA12" t="n">
        <v>485.4823006467385</v>
      </c>
      <c r="AB12" t="n">
        <v>690.8065644188947</v>
      </c>
      <c r="AC12" t="n">
        <v>626.095747617361</v>
      </c>
      <c r="AD12" t="n">
        <v>485482.3006467385</v>
      </c>
      <c r="AE12" t="n">
        <v>690806.5644188947</v>
      </c>
      <c r="AF12" t="n">
        <v>7.515443640541096e-06</v>
      </c>
      <c r="AG12" t="n">
        <v>2.132083333333334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1.9671</v>
      </c>
      <c r="E13" t="n">
        <v>50.84</v>
      </c>
      <c r="F13" t="n">
        <v>46.95</v>
      </c>
      <c r="G13" t="n">
        <v>74.14</v>
      </c>
      <c r="H13" t="n">
        <v>1.05</v>
      </c>
      <c r="I13" t="n">
        <v>38</v>
      </c>
      <c r="J13" t="n">
        <v>202.67</v>
      </c>
      <c r="K13" t="n">
        <v>53.44</v>
      </c>
      <c r="L13" t="n">
        <v>12</v>
      </c>
      <c r="M13" t="n">
        <v>36</v>
      </c>
      <c r="N13" t="n">
        <v>42.24</v>
      </c>
      <c r="O13" t="n">
        <v>25230.25</v>
      </c>
      <c r="P13" t="n">
        <v>611.17</v>
      </c>
      <c r="Q13" t="n">
        <v>1189.1</v>
      </c>
      <c r="R13" t="n">
        <v>222.77</v>
      </c>
      <c r="S13" t="n">
        <v>152.24</v>
      </c>
      <c r="T13" t="n">
        <v>29124.57</v>
      </c>
      <c r="U13" t="n">
        <v>0.68</v>
      </c>
      <c r="V13" t="n">
        <v>0.85</v>
      </c>
      <c r="W13" t="n">
        <v>19.03</v>
      </c>
      <c r="X13" t="n">
        <v>1.7</v>
      </c>
      <c r="Y13" t="n">
        <v>2</v>
      </c>
      <c r="Z13" t="n">
        <v>10</v>
      </c>
      <c r="AA13" t="n">
        <v>478.7809852845966</v>
      </c>
      <c r="AB13" t="n">
        <v>681.2710723190966</v>
      </c>
      <c r="AC13" t="n">
        <v>617.4534860022812</v>
      </c>
      <c r="AD13" t="n">
        <v>478780.9852845966</v>
      </c>
      <c r="AE13" t="n">
        <v>681271.0723190965</v>
      </c>
      <c r="AF13" t="n">
        <v>7.564667239066874e-06</v>
      </c>
      <c r="AG13" t="n">
        <v>2.118333333333334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1.9765</v>
      </c>
      <c r="E14" t="n">
        <v>50.59</v>
      </c>
      <c r="F14" t="n">
        <v>46.82</v>
      </c>
      <c r="G14" t="n">
        <v>80.27</v>
      </c>
      <c r="H14" t="n">
        <v>1.13</v>
      </c>
      <c r="I14" t="n">
        <v>35</v>
      </c>
      <c r="J14" t="n">
        <v>204.25</v>
      </c>
      <c r="K14" t="n">
        <v>53.44</v>
      </c>
      <c r="L14" t="n">
        <v>13</v>
      </c>
      <c r="M14" t="n">
        <v>33</v>
      </c>
      <c r="N14" t="n">
        <v>42.82</v>
      </c>
      <c r="O14" t="n">
        <v>25425.3</v>
      </c>
      <c r="P14" t="n">
        <v>606.37</v>
      </c>
      <c r="Q14" t="n">
        <v>1189.07</v>
      </c>
      <c r="R14" t="n">
        <v>218.14</v>
      </c>
      <c r="S14" t="n">
        <v>152.24</v>
      </c>
      <c r="T14" t="n">
        <v>26823.04</v>
      </c>
      <c r="U14" t="n">
        <v>0.7</v>
      </c>
      <c r="V14" t="n">
        <v>0.85</v>
      </c>
      <c r="W14" t="n">
        <v>19.04</v>
      </c>
      <c r="X14" t="n">
        <v>1.57</v>
      </c>
      <c r="Y14" t="n">
        <v>2</v>
      </c>
      <c r="Z14" t="n">
        <v>10</v>
      </c>
      <c r="AA14" t="n">
        <v>473.7400062193149</v>
      </c>
      <c r="AB14" t="n">
        <v>674.0981199277203</v>
      </c>
      <c r="AC14" t="n">
        <v>610.9524548577956</v>
      </c>
      <c r="AD14" t="n">
        <v>473740.0062193149</v>
      </c>
      <c r="AE14" t="n">
        <v>674098.1199277203</v>
      </c>
      <c r="AF14" t="n">
        <v>7.600815819234241e-06</v>
      </c>
      <c r="AG14" t="n">
        <v>2.107916666666667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1.9871</v>
      </c>
      <c r="E15" t="n">
        <v>50.32</v>
      </c>
      <c r="F15" t="n">
        <v>46.66</v>
      </c>
      <c r="G15" t="n">
        <v>87.5</v>
      </c>
      <c r="H15" t="n">
        <v>1.21</v>
      </c>
      <c r="I15" t="n">
        <v>32</v>
      </c>
      <c r="J15" t="n">
        <v>205.84</v>
      </c>
      <c r="K15" t="n">
        <v>53.44</v>
      </c>
      <c r="L15" t="n">
        <v>14</v>
      </c>
      <c r="M15" t="n">
        <v>30</v>
      </c>
      <c r="N15" t="n">
        <v>43.4</v>
      </c>
      <c r="O15" t="n">
        <v>25621.03</v>
      </c>
      <c r="P15" t="n">
        <v>601.1</v>
      </c>
      <c r="Q15" t="n">
        <v>1189.19</v>
      </c>
      <c r="R15" t="n">
        <v>212.87</v>
      </c>
      <c r="S15" t="n">
        <v>152.24</v>
      </c>
      <c r="T15" t="n">
        <v>24201.78</v>
      </c>
      <c r="U15" t="n">
        <v>0.72</v>
      </c>
      <c r="V15" t="n">
        <v>0.85</v>
      </c>
      <c r="W15" t="n">
        <v>19.03</v>
      </c>
      <c r="X15" t="n">
        <v>1.41</v>
      </c>
      <c r="Y15" t="n">
        <v>2</v>
      </c>
      <c r="Z15" t="n">
        <v>10</v>
      </c>
      <c r="AA15" t="n">
        <v>468.1412955497156</v>
      </c>
      <c r="AB15" t="n">
        <v>666.1315553841953</v>
      </c>
      <c r="AC15" t="n">
        <v>603.7321526187512</v>
      </c>
      <c r="AD15" t="n">
        <v>468141.2955497156</v>
      </c>
      <c r="AE15" t="n">
        <v>666131.5553841953</v>
      </c>
      <c r="AF15" t="n">
        <v>7.641579111763401e-06</v>
      </c>
      <c r="AG15" t="n">
        <v>2.096666666666667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1.9936</v>
      </c>
      <c r="E16" t="n">
        <v>50.16</v>
      </c>
      <c r="F16" t="n">
        <v>46.58</v>
      </c>
      <c r="G16" t="n">
        <v>93.15000000000001</v>
      </c>
      <c r="H16" t="n">
        <v>1.28</v>
      </c>
      <c r="I16" t="n">
        <v>30</v>
      </c>
      <c r="J16" t="n">
        <v>207.43</v>
      </c>
      <c r="K16" t="n">
        <v>53.44</v>
      </c>
      <c r="L16" t="n">
        <v>15</v>
      </c>
      <c r="M16" t="n">
        <v>28</v>
      </c>
      <c r="N16" t="n">
        <v>44</v>
      </c>
      <c r="O16" t="n">
        <v>25817.56</v>
      </c>
      <c r="P16" t="n">
        <v>595.6799999999999</v>
      </c>
      <c r="Q16" t="n">
        <v>1189.01</v>
      </c>
      <c r="R16" t="n">
        <v>209.84</v>
      </c>
      <c r="S16" t="n">
        <v>152.24</v>
      </c>
      <c r="T16" t="n">
        <v>22697.08</v>
      </c>
      <c r="U16" t="n">
        <v>0.73</v>
      </c>
      <c r="V16" t="n">
        <v>0.85</v>
      </c>
      <c r="W16" t="n">
        <v>19.02</v>
      </c>
      <c r="X16" t="n">
        <v>1.32</v>
      </c>
      <c r="Y16" t="n">
        <v>2</v>
      </c>
      <c r="Z16" t="n">
        <v>10</v>
      </c>
      <c r="AA16" t="n">
        <v>463.7435300272564</v>
      </c>
      <c r="AB16" t="n">
        <v>659.8738498249137</v>
      </c>
      <c r="AC16" t="n">
        <v>598.0606332060725</v>
      </c>
      <c r="AD16" t="n">
        <v>463743.5300272564</v>
      </c>
      <c r="AE16" t="n">
        <v>659873.8498249137</v>
      </c>
      <c r="AF16" t="n">
        <v>7.666575470389771e-06</v>
      </c>
      <c r="AG16" t="n">
        <v>2.09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2.0003</v>
      </c>
      <c r="E17" t="n">
        <v>49.99</v>
      </c>
      <c r="F17" t="n">
        <v>46.48</v>
      </c>
      <c r="G17" t="n">
        <v>99.61</v>
      </c>
      <c r="H17" t="n">
        <v>1.36</v>
      </c>
      <c r="I17" t="n">
        <v>28</v>
      </c>
      <c r="J17" t="n">
        <v>209.03</v>
      </c>
      <c r="K17" t="n">
        <v>53.44</v>
      </c>
      <c r="L17" t="n">
        <v>16</v>
      </c>
      <c r="M17" t="n">
        <v>26</v>
      </c>
      <c r="N17" t="n">
        <v>44.6</v>
      </c>
      <c r="O17" t="n">
        <v>26014.91</v>
      </c>
      <c r="P17" t="n">
        <v>591</v>
      </c>
      <c r="Q17" t="n">
        <v>1188.97</v>
      </c>
      <c r="R17" t="n">
        <v>206.73</v>
      </c>
      <c r="S17" t="n">
        <v>152.24</v>
      </c>
      <c r="T17" t="n">
        <v>21155.08</v>
      </c>
      <c r="U17" t="n">
        <v>0.74</v>
      </c>
      <c r="V17" t="n">
        <v>0.86</v>
      </c>
      <c r="W17" t="n">
        <v>19.02</v>
      </c>
      <c r="X17" t="n">
        <v>1.23</v>
      </c>
      <c r="Y17" t="n">
        <v>2</v>
      </c>
      <c r="Z17" t="n">
        <v>10</v>
      </c>
      <c r="AA17" t="n">
        <v>459.6159984087087</v>
      </c>
      <c r="AB17" t="n">
        <v>654.0006677683466</v>
      </c>
      <c r="AC17" t="n">
        <v>592.7376173286937</v>
      </c>
      <c r="AD17" t="n">
        <v>459615.9984087087</v>
      </c>
      <c r="AE17" t="n">
        <v>654000.6677683466</v>
      </c>
      <c r="AF17" t="n">
        <v>7.692340947743108e-06</v>
      </c>
      <c r="AG17" t="n">
        <v>2.082916666666667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2.0066</v>
      </c>
      <c r="E18" t="n">
        <v>49.84</v>
      </c>
      <c r="F18" t="n">
        <v>46.4</v>
      </c>
      <c r="G18" t="n">
        <v>107.08</v>
      </c>
      <c r="H18" t="n">
        <v>1.43</v>
      </c>
      <c r="I18" t="n">
        <v>26</v>
      </c>
      <c r="J18" t="n">
        <v>210.64</v>
      </c>
      <c r="K18" t="n">
        <v>53.44</v>
      </c>
      <c r="L18" t="n">
        <v>17</v>
      </c>
      <c r="M18" t="n">
        <v>24</v>
      </c>
      <c r="N18" t="n">
        <v>45.21</v>
      </c>
      <c r="O18" t="n">
        <v>26213.09</v>
      </c>
      <c r="P18" t="n">
        <v>586.74</v>
      </c>
      <c r="Q18" t="n">
        <v>1188.98</v>
      </c>
      <c r="R18" t="n">
        <v>204</v>
      </c>
      <c r="S18" t="n">
        <v>152.24</v>
      </c>
      <c r="T18" t="n">
        <v>19795.89</v>
      </c>
      <c r="U18" t="n">
        <v>0.75</v>
      </c>
      <c r="V18" t="n">
        <v>0.86</v>
      </c>
      <c r="W18" t="n">
        <v>19.02</v>
      </c>
      <c r="X18" t="n">
        <v>1.15</v>
      </c>
      <c r="Y18" t="n">
        <v>2</v>
      </c>
      <c r="Z18" t="n">
        <v>10</v>
      </c>
      <c r="AA18" t="n">
        <v>455.8771182661998</v>
      </c>
      <c r="AB18" t="n">
        <v>648.6805089436484</v>
      </c>
      <c r="AC18" t="n">
        <v>587.9158206227017</v>
      </c>
      <c r="AD18" t="n">
        <v>455877.1182661998</v>
      </c>
      <c r="AE18" t="n">
        <v>648680.5089436484</v>
      </c>
      <c r="AF18" t="n">
        <v>7.716568187642515e-06</v>
      </c>
      <c r="AG18" t="n">
        <v>2.076666666666667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2.0101</v>
      </c>
      <c r="E19" t="n">
        <v>49.75</v>
      </c>
      <c r="F19" t="n">
        <v>46.35</v>
      </c>
      <c r="G19" t="n">
        <v>111.24</v>
      </c>
      <c r="H19" t="n">
        <v>1.51</v>
      </c>
      <c r="I19" t="n">
        <v>25</v>
      </c>
      <c r="J19" t="n">
        <v>212.25</v>
      </c>
      <c r="K19" t="n">
        <v>53.44</v>
      </c>
      <c r="L19" t="n">
        <v>18</v>
      </c>
      <c r="M19" t="n">
        <v>23</v>
      </c>
      <c r="N19" t="n">
        <v>45.82</v>
      </c>
      <c r="O19" t="n">
        <v>26412.11</v>
      </c>
      <c r="P19" t="n">
        <v>581.5599999999999</v>
      </c>
      <c r="Q19" t="n">
        <v>1189.01</v>
      </c>
      <c r="R19" t="n">
        <v>202.32</v>
      </c>
      <c r="S19" t="n">
        <v>152.24</v>
      </c>
      <c r="T19" t="n">
        <v>18964.89</v>
      </c>
      <c r="U19" t="n">
        <v>0.75</v>
      </c>
      <c r="V19" t="n">
        <v>0.86</v>
      </c>
      <c r="W19" t="n">
        <v>19.01</v>
      </c>
      <c r="X19" t="n">
        <v>1.1</v>
      </c>
      <c r="Y19" t="n">
        <v>2</v>
      </c>
      <c r="Z19" t="n">
        <v>10</v>
      </c>
      <c r="AA19" t="n">
        <v>452.4430862097908</v>
      </c>
      <c r="AB19" t="n">
        <v>643.7941271253368</v>
      </c>
      <c r="AC19" t="n">
        <v>583.4871671685281</v>
      </c>
      <c r="AD19" t="n">
        <v>452443.0862097908</v>
      </c>
      <c r="AE19" t="n">
        <v>643794.1271253368</v>
      </c>
      <c r="AF19" t="n">
        <v>7.730027765364407e-06</v>
      </c>
      <c r="AG19" t="n">
        <v>2.072916666666667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2.0174</v>
      </c>
      <c r="E20" t="n">
        <v>49.57</v>
      </c>
      <c r="F20" t="n">
        <v>46.24</v>
      </c>
      <c r="G20" t="n">
        <v>120.64</v>
      </c>
      <c r="H20" t="n">
        <v>1.58</v>
      </c>
      <c r="I20" t="n">
        <v>23</v>
      </c>
      <c r="J20" t="n">
        <v>213.87</v>
      </c>
      <c r="K20" t="n">
        <v>53.44</v>
      </c>
      <c r="L20" t="n">
        <v>19</v>
      </c>
      <c r="M20" t="n">
        <v>21</v>
      </c>
      <c r="N20" t="n">
        <v>46.44</v>
      </c>
      <c r="O20" t="n">
        <v>26611.98</v>
      </c>
      <c r="P20" t="n">
        <v>578.01</v>
      </c>
      <c r="Q20" t="n">
        <v>1188.96</v>
      </c>
      <c r="R20" t="n">
        <v>198.79</v>
      </c>
      <c r="S20" t="n">
        <v>152.24</v>
      </c>
      <c r="T20" t="n">
        <v>17210.16</v>
      </c>
      <c r="U20" t="n">
        <v>0.77</v>
      </c>
      <c r="V20" t="n">
        <v>0.86</v>
      </c>
      <c r="W20" t="n">
        <v>19.01</v>
      </c>
      <c r="X20" t="n">
        <v>0.99</v>
      </c>
      <c r="Y20" t="n">
        <v>2</v>
      </c>
      <c r="Z20" t="n">
        <v>10</v>
      </c>
      <c r="AA20" t="n">
        <v>448.7608228406241</v>
      </c>
      <c r="AB20" t="n">
        <v>638.5545299164477</v>
      </c>
      <c r="AC20" t="n">
        <v>578.7383855260331</v>
      </c>
      <c r="AD20" t="n">
        <v>448760.8228406241</v>
      </c>
      <c r="AE20" t="n">
        <v>638554.5299164477</v>
      </c>
      <c r="AF20" t="n">
        <v>7.758100598898638e-06</v>
      </c>
      <c r="AG20" t="n">
        <v>2.065416666666667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2.0205</v>
      </c>
      <c r="E21" t="n">
        <v>49.49</v>
      </c>
      <c r="F21" t="n">
        <v>46.21</v>
      </c>
      <c r="G21" t="n">
        <v>126.01</v>
      </c>
      <c r="H21" t="n">
        <v>1.65</v>
      </c>
      <c r="I21" t="n">
        <v>22</v>
      </c>
      <c r="J21" t="n">
        <v>215.5</v>
      </c>
      <c r="K21" t="n">
        <v>53.44</v>
      </c>
      <c r="L21" t="n">
        <v>20</v>
      </c>
      <c r="M21" t="n">
        <v>20</v>
      </c>
      <c r="N21" t="n">
        <v>47.07</v>
      </c>
      <c r="O21" t="n">
        <v>26812.71</v>
      </c>
      <c r="P21" t="n">
        <v>575.02</v>
      </c>
      <c r="Q21" t="n">
        <v>1188.95</v>
      </c>
      <c r="R21" t="n">
        <v>197.5</v>
      </c>
      <c r="S21" t="n">
        <v>152.24</v>
      </c>
      <c r="T21" t="n">
        <v>16566.55</v>
      </c>
      <c r="U21" t="n">
        <v>0.77</v>
      </c>
      <c r="V21" t="n">
        <v>0.86</v>
      </c>
      <c r="W21" t="n">
        <v>19.01</v>
      </c>
      <c r="X21" t="n">
        <v>0.95</v>
      </c>
      <c r="Y21" t="n">
        <v>2</v>
      </c>
      <c r="Z21" t="n">
        <v>10</v>
      </c>
      <c r="AA21" t="n">
        <v>446.5523530677568</v>
      </c>
      <c r="AB21" t="n">
        <v>635.4120355054575</v>
      </c>
      <c r="AC21" t="n">
        <v>575.8902620585216</v>
      </c>
      <c r="AD21" t="n">
        <v>446552.3530677568</v>
      </c>
      <c r="AE21" t="n">
        <v>635412.0355054575</v>
      </c>
      <c r="AF21" t="n">
        <v>7.770021939166601e-06</v>
      </c>
      <c r="AG21" t="n">
        <v>2.062083333333333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2.0231</v>
      </c>
      <c r="E22" t="n">
        <v>49.43</v>
      </c>
      <c r="F22" t="n">
        <v>46.18</v>
      </c>
      <c r="G22" t="n">
        <v>131.94</v>
      </c>
      <c r="H22" t="n">
        <v>1.72</v>
      </c>
      <c r="I22" t="n">
        <v>21</v>
      </c>
      <c r="J22" t="n">
        <v>217.14</v>
      </c>
      <c r="K22" t="n">
        <v>53.44</v>
      </c>
      <c r="L22" t="n">
        <v>21</v>
      </c>
      <c r="M22" t="n">
        <v>19</v>
      </c>
      <c r="N22" t="n">
        <v>47.7</v>
      </c>
      <c r="O22" t="n">
        <v>27014.3</v>
      </c>
      <c r="P22" t="n">
        <v>570.36</v>
      </c>
      <c r="Q22" t="n">
        <v>1189.05</v>
      </c>
      <c r="R22" t="n">
        <v>196.55</v>
      </c>
      <c r="S22" t="n">
        <v>152.24</v>
      </c>
      <c r="T22" t="n">
        <v>16099.4</v>
      </c>
      <c r="U22" t="n">
        <v>0.77</v>
      </c>
      <c r="V22" t="n">
        <v>0.86</v>
      </c>
      <c r="W22" t="n">
        <v>19.01</v>
      </c>
      <c r="X22" t="n">
        <v>0.93</v>
      </c>
      <c r="Y22" t="n">
        <v>2</v>
      </c>
      <c r="Z22" t="n">
        <v>10</v>
      </c>
      <c r="AA22" t="n">
        <v>443.669539041434</v>
      </c>
      <c r="AB22" t="n">
        <v>631.3099974893876</v>
      </c>
      <c r="AC22" t="n">
        <v>572.1724795551266</v>
      </c>
      <c r="AD22" t="n">
        <v>443669.539041434</v>
      </c>
      <c r="AE22" t="n">
        <v>631309.9974893875</v>
      </c>
      <c r="AF22" t="n">
        <v>7.780020482617147e-06</v>
      </c>
      <c r="AG22" t="n">
        <v>2.059583333333333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2.0272</v>
      </c>
      <c r="E23" t="n">
        <v>49.33</v>
      </c>
      <c r="F23" t="n">
        <v>46.12</v>
      </c>
      <c r="G23" t="n">
        <v>138.35</v>
      </c>
      <c r="H23" t="n">
        <v>1.79</v>
      </c>
      <c r="I23" t="n">
        <v>20</v>
      </c>
      <c r="J23" t="n">
        <v>218.78</v>
      </c>
      <c r="K23" t="n">
        <v>53.44</v>
      </c>
      <c r="L23" t="n">
        <v>22</v>
      </c>
      <c r="M23" t="n">
        <v>18</v>
      </c>
      <c r="N23" t="n">
        <v>48.34</v>
      </c>
      <c r="O23" t="n">
        <v>27216.79</v>
      </c>
      <c r="P23" t="n">
        <v>566.5599999999999</v>
      </c>
      <c r="Q23" t="n">
        <v>1188.97</v>
      </c>
      <c r="R23" t="n">
        <v>194.38</v>
      </c>
      <c r="S23" t="n">
        <v>152.24</v>
      </c>
      <c r="T23" t="n">
        <v>15016.38</v>
      </c>
      <c r="U23" t="n">
        <v>0.78</v>
      </c>
      <c r="V23" t="n">
        <v>0.86</v>
      </c>
      <c r="W23" t="n">
        <v>19.01</v>
      </c>
      <c r="X23" t="n">
        <v>0.86</v>
      </c>
      <c r="Y23" t="n">
        <v>2</v>
      </c>
      <c r="Z23" t="n">
        <v>10</v>
      </c>
      <c r="AA23" t="n">
        <v>440.7781829126413</v>
      </c>
      <c r="AB23" t="n">
        <v>627.1958046729216</v>
      </c>
      <c r="AC23" t="n">
        <v>568.4436808436747</v>
      </c>
      <c r="AD23" t="n">
        <v>440778.1829126413</v>
      </c>
      <c r="AE23" t="n">
        <v>627195.8046729215</v>
      </c>
      <c r="AF23" t="n">
        <v>7.795787416519936e-06</v>
      </c>
      <c r="AG23" t="n">
        <v>2.055416666666666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2.0303</v>
      </c>
      <c r="E24" t="n">
        <v>49.25</v>
      </c>
      <c r="F24" t="n">
        <v>46.08</v>
      </c>
      <c r="G24" t="n">
        <v>145.51</v>
      </c>
      <c r="H24" t="n">
        <v>1.85</v>
      </c>
      <c r="I24" t="n">
        <v>19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562.46</v>
      </c>
      <c r="Q24" t="n">
        <v>1188.92</v>
      </c>
      <c r="R24" t="n">
        <v>193.15</v>
      </c>
      <c r="S24" t="n">
        <v>152.24</v>
      </c>
      <c r="T24" t="n">
        <v>14405.96</v>
      </c>
      <c r="U24" t="n">
        <v>0.79</v>
      </c>
      <c r="V24" t="n">
        <v>0.86</v>
      </c>
      <c r="W24" t="n">
        <v>19</v>
      </c>
      <c r="X24" t="n">
        <v>0.83</v>
      </c>
      <c r="Y24" t="n">
        <v>2</v>
      </c>
      <c r="Z24" t="n">
        <v>10</v>
      </c>
      <c r="AA24" t="n">
        <v>438.0341432138516</v>
      </c>
      <c r="AB24" t="n">
        <v>623.2912325918712</v>
      </c>
      <c r="AC24" t="n">
        <v>564.9048667933648</v>
      </c>
      <c r="AD24" t="n">
        <v>438034.1432138516</v>
      </c>
      <c r="AE24" t="n">
        <v>623291.2325918712</v>
      </c>
      <c r="AF24" t="n">
        <v>7.807708756787897e-06</v>
      </c>
      <c r="AG24" t="n">
        <v>2.052083333333333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2.0336</v>
      </c>
      <c r="E25" t="n">
        <v>49.18</v>
      </c>
      <c r="F25" t="n">
        <v>46.04</v>
      </c>
      <c r="G25" t="n">
        <v>153.45</v>
      </c>
      <c r="H25" t="n">
        <v>1.92</v>
      </c>
      <c r="I25" t="n">
        <v>18</v>
      </c>
      <c r="J25" t="n">
        <v>222.08</v>
      </c>
      <c r="K25" t="n">
        <v>53.44</v>
      </c>
      <c r="L25" t="n">
        <v>24</v>
      </c>
      <c r="M25" t="n">
        <v>16</v>
      </c>
      <c r="N25" t="n">
        <v>49.65</v>
      </c>
      <c r="O25" t="n">
        <v>27624.44</v>
      </c>
      <c r="P25" t="n">
        <v>557.86</v>
      </c>
      <c r="Q25" t="n">
        <v>1188.91</v>
      </c>
      <c r="R25" t="n">
        <v>191.73</v>
      </c>
      <c r="S25" t="n">
        <v>152.24</v>
      </c>
      <c r="T25" t="n">
        <v>13702.84</v>
      </c>
      <c r="U25" t="n">
        <v>0.79</v>
      </c>
      <c r="V25" t="n">
        <v>0.86</v>
      </c>
      <c r="W25" t="n">
        <v>19</v>
      </c>
      <c r="X25" t="n">
        <v>0.79</v>
      </c>
      <c r="Y25" t="n">
        <v>2</v>
      </c>
      <c r="Z25" t="n">
        <v>10</v>
      </c>
      <c r="AA25" t="n">
        <v>435.0255754878548</v>
      </c>
      <c r="AB25" t="n">
        <v>619.010256062247</v>
      </c>
      <c r="AC25" t="n">
        <v>561.0249077152363</v>
      </c>
      <c r="AD25" t="n">
        <v>435025.5754878548</v>
      </c>
      <c r="AE25" t="n">
        <v>619010.256062247</v>
      </c>
      <c r="AF25" t="n">
        <v>7.820399215782824e-06</v>
      </c>
      <c r="AG25" t="n">
        <v>2.049166666666667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2.0383</v>
      </c>
      <c r="E26" t="n">
        <v>49.06</v>
      </c>
      <c r="F26" t="n">
        <v>45.96</v>
      </c>
      <c r="G26" t="n">
        <v>162.21</v>
      </c>
      <c r="H26" t="n">
        <v>1.99</v>
      </c>
      <c r="I26" t="n">
        <v>17</v>
      </c>
      <c r="J26" t="n">
        <v>223.75</v>
      </c>
      <c r="K26" t="n">
        <v>53.44</v>
      </c>
      <c r="L26" t="n">
        <v>25</v>
      </c>
      <c r="M26" t="n">
        <v>15</v>
      </c>
      <c r="N26" t="n">
        <v>50.31</v>
      </c>
      <c r="O26" t="n">
        <v>27829.77</v>
      </c>
      <c r="P26" t="n">
        <v>552.38</v>
      </c>
      <c r="Q26" t="n">
        <v>1188.98</v>
      </c>
      <c r="R26" t="n">
        <v>189.06</v>
      </c>
      <c r="S26" t="n">
        <v>152.24</v>
      </c>
      <c r="T26" t="n">
        <v>12374.77</v>
      </c>
      <c r="U26" t="n">
        <v>0.8100000000000001</v>
      </c>
      <c r="V26" t="n">
        <v>0.87</v>
      </c>
      <c r="W26" t="n">
        <v>19</v>
      </c>
      <c r="X26" t="n">
        <v>0.71</v>
      </c>
      <c r="Y26" t="n">
        <v>2</v>
      </c>
      <c r="Z26" t="n">
        <v>10</v>
      </c>
      <c r="AA26" t="n">
        <v>431.1798886550642</v>
      </c>
      <c r="AB26" t="n">
        <v>613.5381189621893</v>
      </c>
      <c r="AC26" t="n">
        <v>556.0653691914414</v>
      </c>
      <c r="AD26" t="n">
        <v>431179.8886550642</v>
      </c>
      <c r="AE26" t="n">
        <v>613538.1189621893</v>
      </c>
      <c r="AF26" t="n">
        <v>7.838473505866508e-06</v>
      </c>
      <c r="AG26" t="n">
        <v>2.044166666666667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2.0416</v>
      </c>
      <c r="E27" t="n">
        <v>48.98</v>
      </c>
      <c r="F27" t="n">
        <v>45.92</v>
      </c>
      <c r="G27" t="n">
        <v>172.19</v>
      </c>
      <c r="H27" t="n">
        <v>2.05</v>
      </c>
      <c r="I27" t="n">
        <v>16</v>
      </c>
      <c r="J27" t="n">
        <v>225.42</v>
      </c>
      <c r="K27" t="n">
        <v>53.44</v>
      </c>
      <c r="L27" t="n">
        <v>26</v>
      </c>
      <c r="M27" t="n">
        <v>14</v>
      </c>
      <c r="N27" t="n">
        <v>50.98</v>
      </c>
      <c r="O27" t="n">
        <v>28035.92</v>
      </c>
      <c r="P27" t="n">
        <v>545.23</v>
      </c>
      <c r="Q27" t="n">
        <v>1188.94</v>
      </c>
      <c r="R27" t="n">
        <v>187.39</v>
      </c>
      <c r="S27" t="n">
        <v>152.24</v>
      </c>
      <c r="T27" t="n">
        <v>11544.13</v>
      </c>
      <c r="U27" t="n">
        <v>0.8100000000000001</v>
      </c>
      <c r="V27" t="n">
        <v>0.87</v>
      </c>
      <c r="W27" t="n">
        <v>19.01</v>
      </c>
      <c r="X27" t="n">
        <v>0.67</v>
      </c>
      <c r="Y27" t="n">
        <v>2</v>
      </c>
      <c r="Z27" t="n">
        <v>10</v>
      </c>
      <c r="AA27" t="n">
        <v>426.988663454455</v>
      </c>
      <c r="AB27" t="n">
        <v>607.5743054973508</v>
      </c>
      <c r="AC27" t="n">
        <v>550.66021173892</v>
      </c>
      <c r="AD27" t="n">
        <v>426988.663454455</v>
      </c>
      <c r="AE27" t="n">
        <v>607574.3054973508</v>
      </c>
      <c r="AF27" t="n">
        <v>7.851163964861435e-06</v>
      </c>
      <c r="AG27" t="n">
        <v>2.040833333333333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2.0404</v>
      </c>
      <c r="E28" t="n">
        <v>49.01</v>
      </c>
      <c r="F28" t="n">
        <v>45.95</v>
      </c>
      <c r="G28" t="n">
        <v>172.3</v>
      </c>
      <c r="H28" t="n">
        <v>2.11</v>
      </c>
      <c r="I28" t="n">
        <v>16</v>
      </c>
      <c r="J28" t="n">
        <v>227.1</v>
      </c>
      <c r="K28" t="n">
        <v>53.44</v>
      </c>
      <c r="L28" t="n">
        <v>27</v>
      </c>
      <c r="M28" t="n">
        <v>14</v>
      </c>
      <c r="N28" t="n">
        <v>51.66</v>
      </c>
      <c r="O28" t="n">
        <v>28243</v>
      </c>
      <c r="P28" t="n">
        <v>546.99</v>
      </c>
      <c r="Q28" t="n">
        <v>1188.94</v>
      </c>
      <c r="R28" t="n">
        <v>188.81</v>
      </c>
      <c r="S28" t="n">
        <v>152.24</v>
      </c>
      <c r="T28" t="n">
        <v>12253.43</v>
      </c>
      <c r="U28" t="n">
        <v>0.8100000000000001</v>
      </c>
      <c r="V28" t="n">
        <v>0.87</v>
      </c>
      <c r="W28" t="n">
        <v>19</v>
      </c>
      <c r="X28" t="n">
        <v>0.6899999999999999</v>
      </c>
      <c r="Y28" t="n">
        <v>2</v>
      </c>
      <c r="Z28" t="n">
        <v>10</v>
      </c>
      <c r="AA28" t="n">
        <v>428.1655086612648</v>
      </c>
      <c r="AB28" t="n">
        <v>609.248871991507</v>
      </c>
      <c r="AC28" t="n">
        <v>552.1779143999767</v>
      </c>
      <c r="AD28" t="n">
        <v>428165.5086612648</v>
      </c>
      <c r="AE28" t="n">
        <v>609248.871991507</v>
      </c>
      <c r="AF28" t="n">
        <v>7.846549252499643e-06</v>
      </c>
      <c r="AG28" t="n">
        <v>2.042083333333333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2.045</v>
      </c>
      <c r="E29" t="n">
        <v>48.9</v>
      </c>
      <c r="F29" t="n">
        <v>45.87</v>
      </c>
      <c r="G29" t="n">
        <v>183.49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13</v>
      </c>
      <c r="N29" t="n">
        <v>52.35</v>
      </c>
      <c r="O29" t="n">
        <v>28451.04</v>
      </c>
      <c r="P29" t="n">
        <v>540.24</v>
      </c>
      <c r="Q29" t="n">
        <v>1189</v>
      </c>
      <c r="R29" t="n">
        <v>186.23</v>
      </c>
      <c r="S29" t="n">
        <v>152.24</v>
      </c>
      <c r="T29" t="n">
        <v>10965.47</v>
      </c>
      <c r="U29" t="n">
        <v>0.82</v>
      </c>
      <c r="V29" t="n">
        <v>0.87</v>
      </c>
      <c r="W29" t="n">
        <v>18.99</v>
      </c>
      <c r="X29" t="n">
        <v>0.62</v>
      </c>
      <c r="Y29" t="n">
        <v>2</v>
      </c>
      <c r="Z29" t="n">
        <v>10</v>
      </c>
      <c r="AA29" t="n">
        <v>423.7747746169514</v>
      </c>
      <c r="AB29" t="n">
        <v>603.0011717223363</v>
      </c>
      <c r="AC29" t="n">
        <v>546.5154630389259</v>
      </c>
      <c r="AD29" t="n">
        <v>423774.7746169515</v>
      </c>
      <c r="AE29" t="n">
        <v>603001.1717223363</v>
      </c>
      <c r="AF29" t="n">
        <v>7.864238983219844e-06</v>
      </c>
      <c r="AG29" t="n">
        <v>2.0375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2.0441</v>
      </c>
      <c r="E30" t="n">
        <v>48.92</v>
      </c>
      <c r="F30" t="n">
        <v>45.89</v>
      </c>
      <c r="G30" t="n">
        <v>183.58</v>
      </c>
      <c r="H30" t="n">
        <v>2.24</v>
      </c>
      <c r="I30" t="n">
        <v>15</v>
      </c>
      <c r="J30" t="n">
        <v>230.48</v>
      </c>
      <c r="K30" t="n">
        <v>53.44</v>
      </c>
      <c r="L30" t="n">
        <v>29</v>
      </c>
      <c r="M30" t="n">
        <v>11</v>
      </c>
      <c r="N30" t="n">
        <v>53.05</v>
      </c>
      <c r="O30" t="n">
        <v>28660.06</v>
      </c>
      <c r="P30" t="n">
        <v>537.38</v>
      </c>
      <c r="Q30" t="n">
        <v>1188.91</v>
      </c>
      <c r="R30" t="n">
        <v>186.96</v>
      </c>
      <c r="S30" t="n">
        <v>152.24</v>
      </c>
      <c r="T30" t="n">
        <v>11334.81</v>
      </c>
      <c r="U30" t="n">
        <v>0.8100000000000001</v>
      </c>
      <c r="V30" t="n">
        <v>0.87</v>
      </c>
      <c r="W30" t="n">
        <v>19</v>
      </c>
      <c r="X30" t="n">
        <v>0.64</v>
      </c>
      <c r="Y30" t="n">
        <v>2</v>
      </c>
      <c r="Z30" t="n">
        <v>10</v>
      </c>
      <c r="AA30" t="n">
        <v>422.6789753391824</v>
      </c>
      <c r="AB30" t="n">
        <v>601.4419277841747</v>
      </c>
      <c r="AC30" t="n">
        <v>545.1022801749175</v>
      </c>
      <c r="AD30" t="n">
        <v>422678.9753391824</v>
      </c>
      <c r="AE30" t="n">
        <v>601441.9277841747</v>
      </c>
      <c r="AF30" t="n">
        <v>7.8607779489485e-06</v>
      </c>
      <c r="AG30" t="n">
        <v>2.038333333333334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2.0471</v>
      </c>
      <c r="E31" t="n">
        <v>48.85</v>
      </c>
      <c r="F31" t="n">
        <v>45.86</v>
      </c>
      <c r="G31" t="n">
        <v>196.54</v>
      </c>
      <c r="H31" t="n">
        <v>2.3</v>
      </c>
      <c r="I31" t="n">
        <v>14</v>
      </c>
      <c r="J31" t="n">
        <v>232.18</v>
      </c>
      <c r="K31" t="n">
        <v>53.44</v>
      </c>
      <c r="L31" t="n">
        <v>30</v>
      </c>
      <c r="M31" t="n">
        <v>6</v>
      </c>
      <c r="N31" t="n">
        <v>53.75</v>
      </c>
      <c r="O31" t="n">
        <v>28870.05</v>
      </c>
      <c r="P31" t="n">
        <v>534.6799999999999</v>
      </c>
      <c r="Q31" t="n">
        <v>1188.88</v>
      </c>
      <c r="R31" t="n">
        <v>185.37</v>
      </c>
      <c r="S31" t="n">
        <v>152.24</v>
      </c>
      <c r="T31" t="n">
        <v>10541.64</v>
      </c>
      <c r="U31" t="n">
        <v>0.82</v>
      </c>
      <c r="V31" t="n">
        <v>0.87</v>
      </c>
      <c r="W31" t="n">
        <v>19.01</v>
      </c>
      <c r="X31" t="n">
        <v>0.61</v>
      </c>
      <c r="Y31" t="n">
        <v>2</v>
      </c>
      <c r="Z31" t="n">
        <v>10</v>
      </c>
      <c r="AA31" t="n">
        <v>420.6978638811593</v>
      </c>
      <c r="AB31" t="n">
        <v>598.6229479815655</v>
      </c>
      <c r="AC31" t="n">
        <v>542.5473663134403</v>
      </c>
      <c r="AD31" t="n">
        <v>420697.8638811593</v>
      </c>
      <c r="AE31" t="n">
        <v>598622.9479815655</v>
      </c>
      <c r="AF31" t="n">
        <v>7.87231472985298e-06</v>
      </c>
      <c r="AG31" t="n">
        <v>2.035416666666667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2.0479</v>
      </c>
      <c r="E32" t="n">
        <v>48.83</v>
      </c>
      <c r="F32" t="n">
        <v>45.84</v>
      </c>
      <c r="G32" t="n">
        <v>196.46</v>
      </c>
      <c r="H32" t="n">
        <v>2.36</v>
      </c>
      <c r="I32" t="n">
        <v>14</v>
      </c>
      <c r="J32" t="n">
        <v>233.89</v>
      </c>
      <c r="K32" t="n">
        <v>53.44</v>
      </c>
      <c r="L32" t="n">
        <v>31</v>
      </c>
      <c r="M32" t="n">
        <v>3</v>
      </c>
      <c r="N32" t="n">
        <v>54.46</v>
      </c>
      <c r="O32" t="n">
        <v>29081.05</v>
      </c>
      <c r="P32" t="n">
        <v>537.05</v>
      </c>
      <c r="Q32" t="n">
        <v>1188.96</v>
      </c>
      <c r="R32" t="n">
        <v>184.73</v>
      </c>
      <c r="S32" t="n">
        <v>152.24</v>
      </c>
      <c r="T32" t="n">
        <v>10223.34</v>
      </c>
      <c r="U32" t="n">
        <v>0.82</v>
      </c>
      <c r="V32" t="n">
        <v>0.87</v>
      </c>
      <c r="W32" t="n">
        <v>19.01</v>
      </c>
      <c r="X32" t="n">
        <v>0.59</v>
      </c>
      <c r="Y32" t="n">
        <v>2</v>
      </c>
      <c r="Z32" t="n">
        <v>10</v>
      </c>
      <c r="AA32" t="n">
        <v>421.5823362162731</v>
      </c>
      <c r="AB32" t="n">
        <v>599.8814888064923</v>
      </c>
      <c r="AC32" t="n">
        <v>543.6880142158709</v>
      </c>
      <c r="AD32" t="n">
        <v>421582.3362162731</v>
      </c>
      <c r="AE32" t="n">
        <v>599881.4888064923</v>
      </c>
      <c r="AF32" t="n">
        <v>7.87539120476084e-06</v>
      </c>
      <c r="AG32" t="n">
        <v>2.034583333333333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2.0469</v>
      </c>
      <c r="E33" t="n">
        <v>48.85</v>
      </c>
      <c r="F33" t="n">
        <v>45.86</v>
      </c>
      <c r="G33" t="n">
        <v>196.56</v>
      </c>
      <c r="H33" t="n">
        <v>2.41</v>
      </c>
      <c r="I33" t="n">
        <v>14</v>
      </c>
      <c r="J33" t="n">
        <v>235.61</v>
      </c>
      <c r="K33" t="n">
        <v>53.44</v>
      </c>
      <c r="L33" t="n">
        <v>32</v>
      </c>
      <c r="M33" t="n">
        <v>1</v>
      </c>
      <c r="N33" t="n">
        <v>55.18</v>
      </c>
      <c r="O33" t="n">
        <v>29293.06</v>
      </c>
      <c r="P33" t="n">
        <v>538.92</v>
      </c>
      <c r="Q33" t="n">
        <v>1188.96</v>
      </c>
      <c r="R33" t="n">
        <v>185.16</v>
      </c>
      <c r="S33" t="n">
        <v>152.24</v>
      </c>
      <c r="T33" t="n">
        <v>10438.88</v>
      </c>
      <c r="U33" t="n">
        <v>0.82</v>
      </c>
      <c r="V33" t="n">
        <v>0.87</v>
      </c>
      <c r="W33" t="n">
        <v>19.02</v>
      </c>
      <c r="X33" t="n">
        <v>0.61</v>
      </c>
      <c r="Y33" t="n">
        <v>2</v>
      </c>
      <c r="Z33" t="n">
        <v>10</v>
      </c>
      <c r="AA33" t="n">
        <v>422.7286435873417</v>
      </c>
      <c r="AB33" t="n">
        <v>601.5126021461978</v>
      </c>
      <c r="AC33" t="n">
        <v>545.1663341660162</v>
      </c>
      <c r="AD33" t="n">
        <v>422728.6435873417</v>
      </c>
      <c r="AE33" t="n">
        <v>601512.6021461978</v>
      </c>
      <c r="AF33" t="n">
        <v>7.871545611126015e-06</v>
      </c>
      <c r="AG33" t="n">
        <v>2.035416666666667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2.0475</v>
      </c>
      <c r="E34" t="n">
        <v>48.84</v>
      </c>
      <c r="F34" t="n">
        <v>45.85</v>
      </c>
      <c r="G34" t="n">
        <v>196.51</v>
      </c>
      <c r="H34" t="n">
        <v>2.47</v>
      </c>
      <c r="I34" t="n">
        <v>14</v>
      </c>
      <c r="J34" t="n">
        <v>237.34</v>
      </c>
      <c r="K34" t="n">
        <v>53.44</v>
      </c>
      <c r="L34" t="n">
        <v>33</v>
      </c>
      <c r="M34" t="n">
        <v>0</v>
      </c>
      <c r="N34" t="n">
        <v>55.91</v>
      </c>
      <c r="O34" t="n">
        <v>29506.09</v>
      </c>
      <c r="P34" t="n">
        <v>542</v>
      </c>
      <c r="Q34" t="n">
        <v>1188.91</v>
      </c>
      <c r="R34" t="n">
        <v>184.97</v>
      </c>
      <c r="S34" t="n">
        <v>152.24</v>
      </c>
      <c r="T34" t="n">
        <v>10342.17</v>
      </c>
      <c r="U34" t="n">
        <v>0.82</v>
      </c>
      <c r="V34" t="n">
        <v>0.87</v>
      </c>
      <c r="W34" t="n">
        <v>19.01</v>
      </c>
      <c r="X34" t="n">
        <v>0.6</v>
      </c>
      <c r="Y34" t="n">
        <v>2</v>
      </c>
      <c r="Z34" t="n">
        <v>10</v>
      </c>
      <c r="AA34" t="n">
        <v>424.0214141730248</v>
      </c>
      <c r="AB34" t="n">
        <v>603.3521221568914</v>
      </c>
      <c r="AC34" t="n">
        <v>546.8335384395039</v>
      </c>
      <c r="AD34" t="n">
        <v>424021.4141730248</v>
      </c>
      <c r="AE34" t="n">
        <v>603352.1221568914</v>
      </c>
      <c r="AF34" t="n">
        <v>7.873852967306911e-06</v>
      </c>
      <c r="AG34" t="n">
        <v>2.035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1.1768</v>
      </c>
      <c r="E2" t="n">
        <v>84.98</v>
      </c>
      <c r="F2" t="n">
        <v>70.47</v>
      </c>
      <c r="G2" t="n">
        <v>8.130000000000001</v>
      </c>
      <c r="H2" t="n">
        <v>0.15</v>
      </c>
      <c r="I2" t="n">
        <v>520</v>
      </c>
      <c r="J2" t="n">
        <v>116.05</v>
      </c>
      <c r="K2" t="n">
        <v>43.4</v>
      </c>
      <c r="L2" t="n">
        <v>1</v>
      </c>
      <c r="M2" t="n">
        <v>518</v>
      </c>
      <c r="N2" t="n">
        <v>16.65</v>
      </c>
      <c r="O2" t="n">
        <v>14546.17</v>
      </c>
      <c r="P2" t="n">
        <v>711.52</v>
      </c>
      <c r="Q2" t="n">
        <v>1193.01</v>
      </c>
      <c r="R2" t="n">
        <v>1019.57</v>
      </c>
      <c r="S2" t="n">
        <v>152.24</v>
      </c>
      <c r="T2" t="n">
        <v>425114.75</v>
      </c>
      <c r="U2" t="n">
        <v>0.15</v>
      </c>
      <c r="V2" t="n">
        <v>0.57</v>
      </c>
      <c r="W2" t="n">
        <v>19.82</v>
      </c>
      <c r="X2" t="n">
        <v>25.15</v>
      </c>
      <c r="Y2" t="n">
        <v>2</v>
      </c>
      <c r="Z2" t="n">
        <v>10</v>
      </c>
      <c r="AA2" t="n">
        <v>934.1881954295824</v>
      </c>
      <c r="AB2" t="n">
        <v>1329.282935640904</v>
      </c>
      <c r="AC2" t="n">
        <v>1204.763295909307</v>
      </c>
      <c r="AD2" t="n">
        <v>934188.1954295824</v>
      </c>
      <c r="AE2" t="n">
        <v>1329282.935640904</v>
      </c>
      <c r="AF2" t="n">
        <v>5.641698204103576e-06</v>
      </c>
      <c r="AG2" t="n">
        <v>3.540833333333333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1.6311</v>
      </c>
      <c r="E3" t="n">
        <v>61.31</v>
      </c>
      <c r="F3" t="n">
        <v>54.49</v>
      </c>
      <c r="G3" t="n">
        <v>16.51</v>
      </c>
      <c r="H3" t="n">
        <v>0.3</v>
      </c>
      <c r="I3" t="n">
        <v>198</v>
      </c>
      <c r="J3" t="n">
        <v>117.34</v>
      </c>
      <c r="K3" t="n">
        <v>43.4</v>
      </c>
      <c r="L3" t="n">
        <v>2</v>
      </c>
      <c r="M3" t="n">
        <v>196</v>
      </c>
      <c r="N3" t="n">
        <v>16.94</v>
      </c>
      <c r="O3" t="n">
        <v>14705.49</v>
      </c>
      <c r="P3" t="n">
        <v>545.14</v>
      </c>
      <c r="Q3" t="n">
        <v>1190.73</v>
      </c>
      <c r="R3" t="n">
        <v>477.5</v>
      </c>
      <c r="S3" t="n">
        <v>152.24</v>
      </c>
      <c r="T3" t="n">
        <v>155687.55</v>
      </c>
      <c r="U3" t="n">
        <v>0.32</v>
      </c>
      <c r="V3" t="n">
        <v>0.73</v>
      </c>
      <c r="W3" t="n">
        <v>19.29</v>
      </c>
      <c r="X3" t="n">
        <v>9.210000000000001</v>
      </c>
      <c r="Y3" t="n">
        <v>2</v>
      </c>
      <c r="Z3" t="n">
        <v>10</v>
      </c>
      <c r="AA3" t="n">
        <v>524.5290175622658</v>
      </c>
      <c r="AB3" t="n">
        <v>746.3672477400359</v>
      </c>
      <c r="AC3" t="n">
        <v>676.4518231872908</v>
      </c>
      <c r="AD3" t="n">
        <v>524529.0175622659</v>
      </c>
      <c r="AE3" t="n">
        <v>746367.2477400359</v>
      </c>
      <c r="AF3" t="n">
        <v>7.819658345269666e-06</v>
      </c>
      <c r="AG3" t="n">
        <v>2.554583333333333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1.7899</v>
      </c>
      <c r="E4" t="n">
        <v>55.87</v>
      </c>
      <c r="F4" t="n">
        <v>50.87</v>
      </c>
      <c r="G4" t="n">
        <v>25.02</v>
      </c>
      <c r="H4" t="n">
        <v>0.45</v>
      </c>
      <c r="I4" t="n">
        <v>122</v>
      </c>
      <c r="J4" t="n">
        <v>118.63</v>
      </c>
      <c r="K4" t="n">
        <v>43.4</v>
      </c>
      <c r="L4" t="n">
        <v>3</v>
      </c>
      <c r="M4" t="n">
        <v>120</v>
      </c>
      <c r="N4" t="n">
        <v>17.23</v>
      </c>
      <c r="O4" t="n">
        <v>14865.24</v>
      </c>
      <c r="P4" t="n">
        <v>502.46</v>
      </c>
      <c r="Q4" t="n">
        <v>1189.69</v>
      </c>
      <c r="R4" t="n">
        <v>355.42</v>
      </c>
      <c r="S4" t="n">
        <v>152.24</v>
      </c>
      <c r="T4" t="n">
        <v>95029.75</v>
      </c>
      <c r="U4" t="n">
        <v>0.43</v>
      </c>
      <c r="V4" t="n">
        <v>0.78</v>
      </c>
      <c r="W4" t="n">
        <v>19.16</v>
      </c>
      <c r="X4" t="n">
        <v>5.6</v>
      </c>
      <c r="Y4" t="n">
        <v>2</v>
      </c>
      <c r="Z4" t="n">
        <v>10</v>
      </c>
      <c r="AA4" t="n">
        <v>444.4295286804787</v>
      </c>
      <c r="AB4" t="n">
        <v>632.391408347915</v>
      </c>
      <c r="AC4" t="n">
        <v>573.1525900156012</v>
      </c>
      <c r="AD4" t="n">
        <v>444429.5286804786</v>
      </c>
      <c r="AE4" t="n">
        <v>632391.408347915</v>
      </c>
      <c r="AF4" t="n">
        <v>8.580961603947137e-06</v>
      </c>
      <c r="AG4" t="n">
        <v>2.327916666666666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1.8739</v>
      </c>
      <c r="E5" t="n">
        <v>53.37</v>
      </c>
      <c r="F5" t="n">
        <v>49.2</v>
      </c>
      <c r="G5" t="n">
        <v>33.93</v>
      </c>
      <c r="H5" t="n">
        <v>0.59</v>
      </c>
      <c r="I5" t="n">
        <v>87</v>
      </c>
      <c r="J5" t="n">
        <v>119.93</v>
      </c>
      <c r="K5" t="n">
        <v>43.4</v>
      </c>
      <c r="L5" t="n">
        <v>4</v>
      </c>
      <c r="M5" t="n">
        <v>85</v>
      </c>
      <c r="N5" t="n">
        <v>17.53</v>
      </c>
      <c r="O5" t="n">
        <v>15025.44</v>
      </c>
      <c r="P5" t="n">
        <v>479.21</v>
      </c>
      <c r="Q5" t="n">
        <v>1189.44</v>
      </c>
      <c r="R5" t="n">
        <v>298.5</v>
      </c>
      <c r="S5" t="n">
        <v>152.24</v>
      </c>
      <c r="T5" t="n">
        <v>66742.12</v>
      </c>
      <c r="U5" t="n">
        <v>0.51</v>
      </c>
      <c r="V5" t="n">
        <v>0.8100000000000001</v>
      </c>
      <c r="W5" t="n">
        <v>19.12</v>
      </c>
      <c r="X5" t="n">
        <v>3.94</v>
      </c>
      <c r="Y5" t="n">
        <v>2</v>
      </c>
      <c r="Z5" t="n">
        <v>10</v>
      </c>
      <c r="AA5" t="n">
        <v>407.9464249354145</v>
      </c>
      <c r="AB5" t="n">
        <v>580.4785630724355</v>
      </c>
      <c r="AC5" t="n">
        <v>526.1026438399391</v>
      </c>
      <c r="AD5" t="n">
        <v>407946.4249354145</v>
      </c>
      <c r="AE5" t="n">
        <v>580478.5630724354</v>
      </c>
      <c r="AF5" t="n">
        <v>8.983666098461668e-06</v>
      </c>
      <c r="AG5" t="n">
        <v>2.22375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1.9215</v>
      </c>
      <c r="E6" t="n">
        <v>52.04</v>
      </c>
      <c r="F6" t="n">
        <v>48.34</v>
      </c>
      <c r="G6" t="n">
        <v>42.65</v>
      </c>
      <c r="H6" t="n">
        <v>0.73</v>
      </c>
      <c r="I6" t="n">
        <v>68</v>
      </c>
      <c r="J6" t="n">
        <v>121.23</v>
      </c>
      <c r="K6" t="n">
        <v>43.4</v>
      </c>
      <c r="L6" t="n">
        <v>5</v>
      </c>
      <c r="M6" t="n">
        <v>66</v>
      </c>
      <c r="N6" t="n">
        <v>17.83</v>
      </c>
      <c r="O6" t="n">
        <v>15186.08</v>
      </c>
      <c r="P6" t="n">
        <v>463.83</v>
      </c>
      <c r="Q6" t="n">
        <v>1189.44</v>
      </c>
      <c r="R6" t="n">
        <v>269.47</v>
      </c>
      <c r="S6" t="n">
        <v>152.24</v>
      </c>
      <c r="T6" t="n">
        <v>52323.99</v>
      </c>
      <c r="U6" t="n">
        <v>0.5600000000000001</v>
      </c>
      <c r="V6" t="n">
        <v>0.82</v>
      </c>
      <c r="W6" t="n">
        <v>19.08</v>
      </c>
      <c r="X6" t="n">
        <v>3.08</v>
      </c>
      <c r="Y6" t="n">
        <v>2</v>
      </c>
      <c r="Z6" t="n">
        <v>10</v>
      </c>
      <c r="AA6" t="n">
        <v>387.817812947659</v>
      </c>
      <c r="AB6" t="n">
        <v>551.8369889609706</v>
      </c>
      <c r="AC6" t="n">
        <v>500.1440489453695</v>
      </c>
      <c r="AD6" t="n">
        <v>387817.8129476591</v>
      </c>
      <c r="AE6" t="n">
        <v>551836.9889609707</v>
      </c>
      <c r="AF6" t="n">
        <v>9.211865312019902e-06</v>
      </c>
      <c r="AG6" t="n">
        <v>2.168333333333333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1.9562</v>
      </c>
      <c r="E7" t="n">
        <v>51.12</v>
      </c>
      <c r="F7" t="n">
        <v>47.72</v>
      </c>
      <c r="G7" t="n">
        <v>52.06</v>
      </c>
      <c r="H7" t="n">
        <v>0.86</v>
      </c>
      <c r="I7" t="n">
        <v>55</v>
      </c>
      <c r="J7" t="n">
        <v>122.54</v>
      </c>
      <c r="K7" t="n">
        <v>43.4</v>
      </c>
      <c r="L7" t="n">
        <v>6</v>
      </c>
      <c r="M7" t="n">
        <v>53</v>
      </c>
      <c r="N7" t="n">
        <v>18.14</v>
      </c>
      <c r="O7" t="n">
        <v>15347.16</v>
      </c>
      <c r="P7" t="n">
        <v>450.83</v>
      </c>
      <c r="Q7" t="n">
        <v>1189.25</v>
      </c>
      <c r="R7" t="n">
        <v>248.7</v>
      </c>
      <c r="S7" t="n">
        <v>152.24</v>
      </c>
      <c r="T7" t="n">
        <v>42002.3</v>
      </c>
      <c r="U7" t="n">
        <v>0.61</v>
      </c>
      <c r="V7" t="n">
        <v>0.83</v>
      </c>
      <c r="W7" t="n">
        <v>19.06</v>
      </c>
      <c r="X7" t="n">
        <v>2.47</v>
      </c>
      <c r="Y7" t="n">
        <v>2</v>
      </c>
      <c r="Z7" t="n">
        <v>10</v>
      </c>
      <c r="AA7" t="n">
        <v>372.904918363949</v>
      </c>
      <c r="AB7" t="n">
        <v>530.6170073896822</v>
      </c>
      <c r="AC7" t="n">
        <v>480.9118341538359</v>
      </c>
      <c r="AD7" t="n">
        <v>372904.9183639491</v>
      </c>
      <c r="AE7" t="n">
        <v>530617.0073896821</v>
      </c>
      <c r="AF7" t="n">
        <v>9.378220621063404e-06</v>
      </c>
      <c r="AG7" t="n">
        <v>2.13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1.9801</v>
      </c>
      <c r="E8" t="n">
        <v>50.5</v>
      </c>
      <c r="F8" t="n">
        <v>47.32</v>
      </c>
      <c r="G8" t="n">
        <v>61.72</v>
      </c>
      <c r="H8" t="n">
        <v>1</v>
      </c>
      <c r="I8" t="n">
        <v>46</v>
      </c>
      <c r="J8" t="n">
        <v>123.85</v>
      </c>
      <c r="K8" t="n">
        <v>43.4</v>
      </c>
      <c r="L8" t="n">
        <v>7</v>
      </c>
      <c r="M8" t="n">
        <v>44</v>
      </c>
      <c r="N8" t="n">
        <v>18.45</v>
      </c>
      <c r="O8" t="n">
        <v>15508.69</v>
      </c>
      <c r="P8" t="n">
        <v>439.54</v>
      </c>
      <c r="Q8" t="n">
        <v>1189.18</v>
      </c>
      <c r="R8" t="n">
        <v>234.87</v>
      </c>
      <c r="S8" t="n">
        <v>152.24</v>
      </c>
      <c r="T8" t="n">
        <v>35134.18</v>
      </c>
      <c r="U8" t="n">
        <v>0.65</v>
      </c>
      <c r="V8" t="n">
        <v>0.84</v>
      </c>
      <c r="W8" t="n">
        <v>19.05</v>
      </c>
      <c r="X8" t="n">
        <v>2.06</v>
      </c>
      <c r="Y8" t="n">
        <v>2</v>
      </c>
      <c r="Z8" t="n">
        <v>10</v>
      </c>
      <c r="AA8" t="n">
        <v>361.8729075091003</v>
      </c>
      <c r="AB8" t="n">
        <v>514.9192455822686</v>
      </c>
      <c r="AC8" t="n">
        <v>466.68454909177</v>
      </c>
      <c r="AD8" t="n">
        <v>361872.9075091003</v>
      </c>
      <c r="AE8" t="n">
        <v>514919.2455822686</v>
      </c>
      <c r="AF8" t="n">
        <v>9.49279963795504e-06</v>
      </c>
      <c r="AG8" t="n">
        <v>2.104166666666667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1.9963</v>
      </c>
      <c r="E9" t="n">
        <v>50.09</v>
      </c>
      <c r="F9" t="n">
        <v>47.05</v>
      </c>
      <c r="G9" t="n">
        <v>70.58</v>
      </c>
      <c r="H9" t="n">
        <v>1.13</v>
      </c>
      <c r="I9" t="n">
        <v>40</v>
      </c>
      <c r="J9" t="n">
        <v>125.16</v>
      </c>
      <c r="K9" t="n">
        <v>43.4</v>
      </c>
      <c r="L9" t="n">
        <v>8</v>
      </c>
      <c r="M9" t="n">
        <v>38</v>
      </c>
      <c r="N9" t="n">
        <v>18.76</v>
      </c>
      <c r="O9" t="n">
        <v>15670.68</v>
      </c>
      <c r="P9" t="n">
        <v>430.37</v>
      </c>
      <c r="Q9" t="n">
        <v>1189.11</v>
      </c>
      <c r="R9" t="n">
        <v>226.05</v>
      </c>
      <c r="S9" t="n">
        <v>152.24</v>
      </c>
      <c r="T9" t="n">
        <v>30753.89</v>
      </c>
      <c r="U9" t="n">
        <v>0.67</v>
      </c>
      <c r="V9" t="n">
        <v>0.85</v>
      </c>
      <c r="W9" t="n">
        <v>19.04</v>
      </c>
      <c r="X9" t="n">
        <v>1.8</v>
      </c>
      <c r="Y9" t="n">
        <v>2</v>
      </c>
      <c r="Z9" t="n">
        <v>10</v>
      </c>
      <c r="AA9" t="n">
        <v>353.8181940178237</v>
      </c>
      <c r="AB9" t="n">
        <v>503.4579648169902</v>
      </c>
      <c r="AC9" t="n">
        <v>456.296895703694</v>
      </c>
      <c r="AD9" t="n">
        <v>353818.1940178237</v>
      </c>
      <c r="AE9" t="n">
        <v>503457.9648169902</v>
      </c>
      <c r="AF9" t="n">
        <v>9.570464076182842e-06</v>
      </c>
      <c r="AG9" t="n">
        <v>2.087083333333334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2.0105</v>
      </c>
      <c r="E10" t="n">
        <v>49.74</v>
      </c>
      <c r="F10" t="n">
        <v>46.82</v>
      </c>
      <c r="G10" t="n">
        <v>80.26000000000001</v>
      </c>
      <c r="H10" t="n">
        <v>1.26</v>
      </c>
      <c r="I10" t="n">
        <v>35</v>
      </c>
      <c r="J10" t="n">
        <v>126.48</v>
      </c>
      <c r="K10" t="n">
        <v>43.4</v>
      </c>
      <c r="L10" t="n">
        <v>9</v>
      </c>
      <c r="M10" t="n">
        <v>33</v>
      </c>
      <c r="N10" t="n">
        <v>19.08</v>
      </c>
      <c r="O10" t="n">
        <v>15833.12</v>
      </c>
      <c r="P10" t="n">
        <v>420.79</v>
      </c>
      <c r="Q10" t="n">
        <v>1188.98</v>
      </c>
      <c r="R10" t="n">
        <v>218.27</v>
      </c>
      <c r="S10" t="n">
        <v>152.24</v>
      </c>
      <c r="T10" t="n">
        <v>26890.04</v>
      </c>
      <c r="U10" t="n">
        <v>0.7</v>
      </c>
      <c r="V10" t="n">
        <v>0.85</v>
      </c>
      <c r="W10" t="n">
        <v>19.03</v>
      </c>
      <c r="X10" t="n">
        <v>1.57</v>
      </c>
      <c r="Y10" t="n">
        <v>2</v>
      </c>
      <c r="Z10" t="n">
        <v>10</v>
      </c>
      <c r="AA10" t="n">
        <v>346.1462098296146</v>
      </c>
      <c r="AB10" t="n">
        <v>492.541280455334</v>
      </c>
      <c r="AC10" t="n">
        <v>446.4028240359402</v>
      </c>
      <c r="AD10" t="n">
        <v>346146.2098296146</v>
      </c>
      <c r="AE10" t="n">
        <v>492541.280455334</v>
      </c>
      <c r="AF10" t="n">
        <v>9.638540312160298e-06</v>
      </c>
      <c r="AG10" t="n">
        <v>2.0725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2.0219</v>
      </c>
      <c r="E11" t="n">
        <v>49.46</v>
      </c>
      <c r="F11" t="n">
        <v>46.63</v>
      </c>
      <c r="G11" t="n">
        <v>90.26000000000001</v>
      </c>
      <c r="H11" t="n">
        <v>1.38</v>
      </c>
      <c r="I11" t="n">
        <v>31</v>
      </c>
      <c r="J11" t="n">
        <v>127.8</v>
      </c>
      <c r="K11" t="n">
        <v>43.4</v>
      </c>
      <c r="L11" t="n">
        <v>10</v>
      </c>
      <c r="M11" t="n">
        <v>29</v>
      </c>
      <c r="N11" t="n">
        <v>19.4</v>
      </c>
      <c r="O11" t="n">
        <v>15996.02</v>
      </c>
      <c r="P11" t="n">
        <v>411.31</v>
      </c>
      <c r="Q11" t="n">
        <v>1189.04</v>
      </c>
      <c r="R11" t="n">
        <v>211.69</v>
      </c>
      <c r="S11" t="n">
        <v>152.24</v>
      </c>
      <c r="T11" t="n">
        <v>23616.61</v>
      </c>
      <c r="U11" t="n">
        <v>0.72</v>
      </c>
      <c r="V11" t="n">
        <v>0.85</v>
      </c>
      <c r="W11" t="n">
        <v>19.03</v>
      </c>
      <c r="X11" t="n">
        <v>1.38</v>
      </c>
      <c r="Y11" t="n">
        <v>2</v>
      </c>
      <c r="Z11" t="n">
        <v>10</v>
      </c>
      <c r="AA11" t="n">
        <v>339.1991452687988</v>
      </c>
      <c r="AB11" t="n">
        <v>482.656104835834</v>
      </c>
      <c r="AC11" t="n">
        <v>437.4436352577799</v>
      </c>
      <c r="AD11" t="n">
        <v>339199.1452687987</v>
      </c>
      <c r="AE11" t="n">
        <v>482656.1048358339</v>
      </c>
      <c r="AF11" t="n">
        <v>9.693193064987271e-06</v>
      </c>
      <c r="AG11" t="n">
        <v>2.060833333333334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2.0343</v>
      </c>
      <c r="E12" t="n">
        <v>49.16</v>
      </c>
      <c r="F12" t="n">
        <v>46.43</v>
      </c>
      <c r="G12" t="n">
        <v>103.17</v>
      </c>
      <c r="H12" t="n">
        <v>1.5</v>
      </c>
      <c r="I12" t="n">
        <v>27</v>
      </c>
      <c r="J12" t="n">
        <v>129.13</v>
      </c>
      <c r="K12" t="n">
        <v>43.4</v>
      </c>
      <c r="L12" t="n">
        <v>11</v>
      </c>
      <c r="M12" t="n">
        <v>25</v>
      </c>
      <c r="N12" t="n">
        <v>19.73</v>
      </c>
      <c r="O12" t="n">
        <v>16159.39</v>
      </c>
      <c r="P12" t="n">
        <v>399.43</v>
      </c>
      <c r="Q12" t="n">
        <v>1189.13</v>
      </c>
      <c r="R12" t="n">
        <v>205.04</v>
      </c>
      <c r="S12" t="n">
        <v>152.24</v>
      </c>
      <c r="T12" t="n">
        <v>20311.55</v>
      </c>
      <c r="U12" t="n">
        <v>0.74</v>
      </c>
      <c r="V12" t="n">
        <v>0.86</v>
      </c>
      <c r="W12" t="n">
        <v>19.01</v>
      </c>
      <c r="X12" t="n">
        <v>1.17</v>
      </c>
      <c r="Y12" t="n">
        <v>2</v>
      </c>
      <c r="Z12" t="n">
        <v>10</v>
      </c>
      <c r="AA12" t="n">
        <v>331.0074223981167</v>
      </c>
      <c r="AB12" t="n">
        <v>470.9998695303918</v>
      </c>
      <c r="AC12" t="n">
        <v>426.8792895583362</v>
      </c>
      <c r="AD12" t="n">
        <v>331007.4223981167</v>
      </c>
      <c r="AE12" t="n">
        <v>470999.8695303918</v>
      </c>
      <c r="AF12" t="n">
        <v>9.752639918939416e-06</v>
      </c>
      <c r="AG12" t="n">
        <v>2.048333333333333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2.0395</v>
      </c>
      <c r="E13" t="n">
        <v>49.03</v>
      </c>
      <c r="F13" t="n">
        <v>46.35</v>
      </c>
      <c r="G13" t="n">
        <v>111.24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21</v>
      </c>
      <c r="N13" t="n">
        <v>20.05</v>
      </c>
      <c r="O13" t="n">
        <v>16323.22</v>
      </c>
      <c r="P13" t="n">
        <v>392.11</v>
      </c>
      <c r="Q13" t="n">
        <v>1189.21</v>
      </c>
      <c r="R13" t="n">
        <v>202.33</v>
      </c>
      <c r="S13" t="n">
        <v>152.24</v>
      </c>
      <c r="T13" t="n">
        <v>18969.56</v>
      </c>
      <c r="U13" t="n">
        <v>0.75</v>
      </c>
      <c r="V13" t="n">
        <v>0.86</v>
      </c>
      <c r="W13" t="n">
        <v>19.01</v>
      </c>
      <c r="X13" t="n">
        <v>1.1</v>
      </c>
      <c r="Y13" t="n">
        <v>2</v>
      </c>
      <c r="Z13" t="n">
        <v>10</v>
      </c>
      <c r="AA13" t="n">
        <v>326.5073082698289</v>
      </c>
      <c r="AB13" t="n">
        <v>464.5965292308317</v>
      </c>
      <c r="AC13" t="n">
        <v>421.0757776367684</v>
      </c>
      <c r="AD13" t="n">
        <v>326507.3082698289</v>
      </c>
      <c r="AE13" t="n">
        <v>464596.5292308317</v>
      </c>
      <c r="AF13" t="n">
        <v>9.777569244790314e-06</v>
      </c>
      <c r="AG13" t="n">
        <v>2.042916666666667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2.045</v>
      </c>
      <c r="E14" t="n">
        <v>48.9</v>
      </c>
      <c r="F14" t="n">
        <v>46.27</v>
      </c>
      <c r="G14" t="n">
        <v>120.7</v>
      </c>
      <c r="H14" t="n">
        <v>1.74</v>
      </c>
      <c r="I14" t="n">
        <v>23</v>
      </c>
      <c r="J14" t="n">
        <v>131.79</v>
      </c>
      <c r="K14" t="n">
        <v>43.4</v>
      </c>
      <c r="L14" t="n">
        <v>13</v>
      </c>
      <c r="M14" t="n">
        <v>5</v>
      </c>
      <c r="N14" t="n">
        <v>20.39</v>
      </c>
      <c r="O14" t="n">
        <v>16487.53</v>
      </c>
      <c r="P14" t="n">
        <v>386.6</v>
      </c>
      <c r="Q14" t="n">
        <v>1189.19</v>
      </c>
      <c r="R14" t="n">
        <v>198.78</v>
      </c>
      <c r="S14" t="n">
        <v>152.24</v>
      </c>
      <c r="T14" t="n">
        <v>17205.17</v>
      </c>
      <c r="U14" t="n">
        <v>0.77</v>
      </c>
      <c r="V14" t="n">
        <v>0.86</v>
      </c>
      <c r="W14" t="n">
        <v>19.03</v>
      </c>
      <c r="X14" t="n">
        <v>1.01</v>
      </c>
      <c r="Y14" t="n">
        <v>2</v>
      </c>
      <c r="Z14" t="n">
        <v>10</v>
      </c>
      <c r="AA14" t="n">
        <v>322.8368378464446</v>
      </c>
      <c r="AB14" t="n">
        <v>459.373712539882</v>
      </c>
      <c r="AC14" t="n">
        <v>416.3422046089265</v>
      </c>
      <c r="AD14" t="n">
        <v>322836.8378464446</v>
      </c>
      <c r="AE14" t="n">
        <v>459373.712539882</v>
      </c>
      <c r="AF14" t="n">
        <v>9.803936800978766e-06</v>
      </c>
      <c r="AG14" t="n">
        <v>2.0375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2.0448</v>
      </c>
      <c r="E15" t="n">
        <v>48.9</v>
      </c>
      <c r="F15" t="n">
        <v>46.27</v>
      </c>
      <c r="G15" t="n">
        <v>120.71</v>
      </c>
      <c r="H15" t="n">
        <v>1.86</v>
      </c>
      <c r="I15" t="n">
        <v>23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389.62</v>
      </c>
      <c r="Q15" t="n">
        <v>1189.18</v>
      </c>
      <c r="R15" t="n">
        <v>198.64</v>
      </c>
      <c r="S15" t="n">
        <v>152.24</v>
      </c>
      <c r="T15" t="n">
        <v>17132.95</v>
      </c>
      <c r="U15" t="n">
        <v>0.77</v>
      </c>
      <c r="V15" t="n">
        <v>0.86</v>
      </c>
      <c r="W15" t="n">
        <v>19.04</v>
      </c>
      <c r="X15" t="n">
        <v>1.02</v>
      </c>
      <c r="Y15" t="n">
        <v>2</v>
      </c>
      <c r="Z15" t="n">
        <v>10</v>
      </c>
      <c r="AA15" t="n">
        <v>324.286468420388</v>
      </c>
      <c r="AB15" t="n">
        <v>461.4364330862913</v>
      </c>
      <c r="AC15" t="n">
        <v>418.2117012656593</v>
      </c>
      <c r="AD15" t="n">
        <v>324286.468420388</v>
      </c>
      <c r="AE15" t="n">
        <v>461436.4330862914</v>
      </c>
      <c r="AF15" t="n">
        <v>9.802977980753732e-06</v>
      </c>
      <c r="AG15" t="n">
        <v>2.0375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1.3569</v>
      </c>
      <c r="E2" t="n">
        <v>73.7</v>
      </c>
      <c r="F2" t="n">
        <v>64.26000000000001</v>
      </c>
      <c r="G2" t="n">
        <v>9.710000000000001</v>
      </c>
      <c r="H2" t="n">
        <v>0.2</v>
      </c>
      <c r="I2" t="n">
        <v>397</v>
      </c>
      <c r="J2" t="n">
        <v>89.87</v>
      </c>
      <c r="K2" t="n">
        <v>37.55</v>
      </c>
      <c r="L2" t="n">
        <v>1</v>
      </c>
      <c r="M2" t="n">
        <v>395</v>
      </c>
      <c r="N2" t="n">
        <v>11.32</v>
      </c>
      <c r="O2" t="n">
        <v>11317.98</v>
      </c>
      <c r="P2" t="n">
        <v>544.99</v>
      </c>
      <c r="Q2" t="n">
        <v>1191.65</v>
      </c>
      <c r="R2" t="n">
        <v>808.3200000000001</v>
      </c>
      <c r="S2" t="n">
        <v>152.24</v>
      </c>
      <c r="T2" t="n">
        <v>320104.28</v>
      </c>
      <c r="U2" t="n">
        <v>0.19</v>
      </c>
      <c r="V2" t="n">
        <v>0.62</v>
      </c>
      <c r="W2" t="n">
        <v>19.63</v>
      </c>
      <c r="X2" t="n">
        <v>18.95</v>
      </c>
      <c r="Y2" t="n">
        <v>2</v>
      </c>
      <c r="Z2" t="n">
        <v>10</v>
      </c>
      <c r="AA2" t="n">
        <v>637.6641657563601</v>
      </c>
      <c r="AB2" t="n">
        <v>907.3504657376244</v>
      </c>
      <c r="AC2" t="n">
        <v>822.3550519888785</v>
      </c>
      <c r="AD2" t="n">
        <v>637664.1657563602</v>
      </c>
      <c r="AE2" t="n">
        <v>907350.4657376244</v>
      </c>
      <c r="AF2" t="n">
        <v>7.396766638859665e-06</v>
      </c>
      <c r="AG2" t="n">
        <v>3.070833333333333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1.7366</v>
      </c>
      <c r="E3" t="n">
        <v>57.58</v>
      </c>
      <c r="F3" t="n">
        <v>52.64</v>
      </c>
      <c r="G3" t="n">
        <v>19.86</v>
      </c>
      <c r="H3" t="n">
        <v>0.39</v>
      </c>
      <c r="I3" t="n">
        <v>159</v>
      </c>
      <c r="J3" t="n">
        <v>91.09999999999999</v>
      </c>
      <c r="K3" t="n">
        <v>37.55</v>
      </c>
      <c r="L3" t="n">
        <v>2</v>
      </c>
      <c r="M3" t="n">
        <v>157</v>
      </c>
      <c r="N3" t="n">
        <v>11.54</v>
      </c>
      <c r="O3" t="n">
        <v>11468.97</v>
      </c>
      <c r="P3" t="n">
        <v>438.31</v>
      </c>
      <c r="Q3" t="n">
        <v>1190.24</v>
      </c>
      <c r="R3" t="n">
        <v>413.85</v>
      </c>
      <c r="S3" t="n">
        <v>152.24</v>
      </c>
      <c r="T3" t="n">
        <v>124057.94</v>
      </c>
      <c r="U3" t="n">
        <v>0.37</v>
      </c>
      <c r="V3" t="n">
        <v>0.76</v>
      </c>
      <c r="W3" t="n">
        <v>19.26</v>
      </c>
      <c r="X3" t="n">
        <v>7.37</v>
      </c>
      <c r="Y3" t="n">
        <v>2</v>
      </c>
      <c r="Z3" t="n">
        <v>10</v>
      </c>
      <c r="AA3" t="n">
        <v>408.2892519758718</v>
      </c>
      <c r="AB3" t="n">
        <v>580.9663814124503</v>
      </c>
      <c r="AC3" t="n">
        <v>526.5447661416433</v>
      </c>
      <c r="AD3" t="n">
        <v>408289.2519758717</v>
      </c>
      <c r="AE3" t="n">
        <v>580966.3814124503</v>
      </c>
      <c r="AF3" t="n">
        <v>9.466596613636741e-06</v>
      </c>
      <c r="AG3" t="n">
        <v>2.399166666666666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1.869</v>
      </c>
      <c r="E4" t="n">
        <v>53.5</v>
      </c>
      <c r="F4" t="n">
        <v>49.71</v>
      </c>
      <c r="G4" t="n">
        <v>30.44</v>
      </c>
      <c r="H4" t="n">
        <v>0.57</v>
      </c>
      <c r="I4" t="n">
        <v>98</v>
      </c>
      <c r="J4" t="n">
        <v>92.31999999999999</v>
      </c>
      <c r="K4" t="n">
        <v>37.55</v>
      </c>
      <c r="L4" t="n">
        <v>3</v>
      </c>
      <c r="M4" t="n">
        <v>96</v>
      </c>
      <c r="N4" t="n">
        <v>11.77</v>
      </c>
      <c r="O4" t="n">
        <v>11620.34</v>
      </c>
      <c r="P4" t="n">
        <v>404.83</v>
      </c>
      <c r="Q4" t="n">
        <v>1189.61</v>
      </c>
      <c r="R4" t="n">
        <v>316.11</v>
      </c>
      <c r="S4" t="n">
        <v>152.24</v>
      </c>
      <c r="T4" t="n">
        <v>75493.62</v>
      </c>
      <c r="U4" t="n">
        <v>0.48</v>
      </c>
      <c r="V4" t="n">
        <v>0.8</v>
      </c>
      <c r="W4" t="n">
        <v>19.13</v>
      </c>
      <c r="X4" t="n">
        <v>4.45</v>
      </c>
      <c r="Y4" t="n">
        <v>2</v>
      </c>
      <c r="Z4" t="n">
        <v>10</v>
      </c>
      <c r="AA4" t="n">
        <v>354.9765690090357</v>
      </c>
      <c r="AB4" t="n">
        <v>505.1062495163945</v>
      </c>
      <c r="AC4" t="n">
        <v>457.7907784985516</v>
      </c>
      <c r="AD4" t="n">
        <v>354976.5690090357</v>
      </c>
      <c r="AE4" t="n">
        <v>505106.2495163945</v>
      </c>
      <c r="AF4" t="n">
        <v>1.018833874863933e-05</v>
      </c>
      <c r="AG4" t="n">
        <v>2.229166666666667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1.9337</v>
      </c>
      <c r="E5" t="n">
        <v>51.71</v>
      </c>
      <c r="F5" t="n">
        <v>48.45</v>
      </c>
      <c r="G5" t="n">
        <v>41.53</v>
      </c>
      <c r="H5" t="n">
        <v>0.75</v>
      </c>
      <c r="I5" t="n">
        <v>70</v>
      </c>
      <c r="J5" t="n">
        <v>93.55</v>
      </c>
      <c r="K5" t="n">
        <v>37.55</v>
      </c>
      <c r="L5" t="n">
        <v>4</v>
      </c>
      <c r="M5" t="n">
        <v>68</v>
      </c>
      <c r="N5" t="n">
        <v>12</v>
      </c>
      <c r="O5" t="n">
        <v>11772.07</v>
      </c>
      <c r="P5" t="n">
        <v>384.72</v>
      </c>
      <c r="Q5" t="n">
        <v>1189.39</v>
      </c>
      <c r="R5" t="n">
        <v>272.74</v>
      </c>
      <c r="S5" t="n">
        <v>152.24</v>
      </c>
      <c r="T5" t="n">
        <v>53947.64</v>
      </c>
      <c r="U5" t="n">
        <v>0.5600000000000001</v>
      </c>
      <c r="V5" t="n">
        <v>0.82</v>
      </c>
      <c r="W5" t="n">
        <v>19.1</v>
      </c>
      <c r="X5" t="n">
        <v>3.19</v>
      </c>
      <c r="Y5" t="n">
        <v>2</v>
      </c>
      <c r="Z5" t="n">
        <v>10</v>
      </c>
      <c r="AA5" t="n">
        <v>330.1276141558807</v>
      </c>
      <c r="AB5" t="n">
        <v>469.7479653757881</v>
      </c>
      <c r="AC5" t="n">
        <v>425.7446566408254</v>
      </c>
      <c r="AD5" t="n">
        <v>330127.6141558807</v>
      </c>
      <c r="AE5" t="n">
        <v>469747.965375788</v>
      </c>
      <c r="AF5" t="n">
        <v>1.054103297926371e-05</v>
      </c>
      <c r="AG5" t="n">
        <v>2.154583333333334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1.9748</v>
      </c>
      <c r="E6" t="n">
        <v>50.64</v>
      </c>
      <c r="F6" t="n">
        <v>47.68</v>
      </c>
      <c r="G6" t="n">
        <v>52.98</v>
      </c>
      <c r="H6" t="n">
        <v>0.93</v>
      </c>
      <c r="I6" t="n">
        <v>54</v>
      </c>
      <c r="J6" t="n">
        <v>94.79000000000001</v>
      </c>
      <c r="K6" t="n">
        <v>37.55</v>
      </c>
      <c r="L6" t="n">
        <v>5</v>
      </c>
      <c r="M6" t="n">
        <v>52</v>
      </c>
      <c r="N6" t="n">
        <v>12.23</v>
      </c>
      <c r="O6" t="n">
        <v>11924.18</v>
      </c>
      <c r="P6" t="n">
        <v>368.87</v>
      </c>
      <c r="Q6" t="n">
        <v>1189.2</v>
      </c>
      <c r="R6" t="n">
        <v>247.18</v>
      </c>
      <c r="S6" t="n">
        <v>152.24</v>
      </c>
      <c r="T6" t="n">
        <v>41249.18</v>
      </c>
      <c r="U6" t="n">
        <v>0.62</v>
      </c>
      <c r="V6" t="n">
        <v>0.83</v>
      </c>
      <c r="W6" t="n">
        <v>19.06</v>
      </c>
      <c r="X6" t="n">
        <v>2.42</v>
      </c>
      <c r="Y6" t="n">
        <v>2</v>
      </c>
      <c r="Z6" t="n">
        <v>10</v>
      </c>
      <c r="AA6" t="n">
        <v>313.7647165064457</v>
      </c>
      <c r="AB6" t="n">
        <v>446.4647332289467</v>
      </c>
      <c r="AC6" t="n">
        <v>404.6424648135214</v>
      </c>
      <c r="AD6" t="n">
        <v>313764.7165064457</v>
      </c>
      <c r="AE6" t="n">
        <v>446464.7332289467</v>
      </c>
      <c r="AF6" t="n">
        <v>1.076507830969126e-05</v>
      </c>
      <c r="AG6" t="n">
        <v>2.11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1.9996</v>
      </c>
      <c r="E7" t="n">
        <v>50.01</v>
      </c>
      <c r="F7" t="n">
        <v>47.24</v>
      </c>
      <c r="G7" t="n">
        <v>64.42</v>
      </c>
      <c r="H7" t="n">
        <v>1.1</v>
      </c>
      <c r="I7" t="n">
        <v>44</v>
      </c>
      <c r="J7" t="n">
        <v>96.02</v>
      </c>
      <c r="K7" t="n">
        <v>37.55</v>
      </c>
      <c r="L7" t="n">
        <v>6</v>
      </c>
      <c r="M7" t="n">
        <v>42</v>
      </c>
      <c r="N7" t="n">
        <v>12.47</v>
      </c>
      <c r="O7" t="n">
        <v>12076.67</v>
      </c>
      <c r="P7" t="n">
        <v>354.92</v>
      </c>
      <c r="Q7" t="n">
        <v>1189.19</v>
      </c>
      <c r="R7" t="n">
        <v>232.06</v>
      </c>
      <c r="S7" t="n">
        <v>152.24</v>
      </c>
      <c r="T7" t="n">
        <v>33736.44</v>
      </c>
      <c r="U7" t="n">
        <v>0.66</v>
      </c>
      <c r="V7" t="n">
        <v>0.84</v>
      </c>
      <c r="W7" t="n">
        <v>19.05</v>
      </c>
      <c r="X7" t="n">
        <v>1.98</v>
      </c>
      <c r="Y7" t="n">
        <v>2</v>
      </c>
      <c r="Z7" t="n">
        <v>10</v>
      </c>
      <c r="AA7" t="n">
        <v>302.1622801162458</v>
      </c>
      <c r="AB7" t="n">
        <v>429.9552967141181</v>
      </c>
      <c r="AC7" t="n">
        <v>389.6795380987321</v>
      </c>
      <c r="AD7" t="n">
        <v>302162.2801162458</v>
      </c>
      <c r="AE7" t="n">
        <v>429955.2967141181</v>
      </c>
      <c r="AF7" t="n">
        <v>1.090026867938963e-05</v>
      </c>
      <c r="AG7" t="n">
        <v>2.08375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2.0211</v>
      </c>
      <c r="E8" t="n">
        <v>49.48</v>
      </c>
      <c r="F8" t="n">
        <v>46.86</v>
      </c>
      <c r="G8" t="n">
        <v>78.09999999999999</v>
      </c>
      <c r="H8" t="n">
        <v>1.27</v>
      </c>
      <c r="I8" t="n">
        <v>36</v>
      </c>
      <c r="J8" t="n">
        <v>97.26000000000001</v>
      </c>
      <c r="K8" t="n">
        <v>37.55</v>
      </c>
      <c r="L8" t="n">
        <v>7</v>
      </c>
      <c r="M8" t="n">
        <v>34</v>
      </c>
      <c r="N8" t="n">
        <v>12.71</v>
      </c>
      <c r="O8" t="n">
        <v>12229.54</v>
      </c>
      <c r="P8" t="n">
        <v>340.69</v>
      </c>
      <c r="Q8" t="n">
        <v>1189.06</v>
      </c>
      <c r="R8" t="n">
        <v>219.48</v>
      </c>
      <c r="S8" t="n">
        <v>152.24</v>
      </c>
      <c r="T8" t="n">
        <v>27486.7</v>
      </c>
      <c r="U8" t="n">
        <v>0.6899999999999999</v>
      </c>
      <c r="V8" t="n">
        <v>0.85</v>
      </c>
      <c r="W8" t="n">
        <v>19.03</v>
      </c>
      <c r="X8" t="n">
        <v>1.6</v>
      </c>
      <c r="Y8" t="n">
        <v>2</v>
      </c>
      <c r="Z8" t="n">
        <v>10</v>
      </c>
      <c r="AA8" t="n">
        <v>291.3225950058907</v>
      </c>
      <c r="AB8" t="n">
        <v>414.5312006750053</v>
      </c>
      <c r="AC8" t="n">
        <v>375.7002833574922</v>
      </c>
      <c r="AD8" t="n">
        <v>291322.5950058906</v>
      </c>
      <c r="AE8" t="n">
        <v>414531.2006750053</v>
      </c>
      <c r="AF8" t="n">
        <v>1.101747000795878e-05</v>
      </c>
      <c r="AG8" t="n">
        <v>2.061666666666667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2.0314</v>
      </c>
      <c r="E9" t="n">
        <v>49.23</v>
      </c>
      <c r="F9" t="n">
        <v>46.68</v>
      </c>
      <c r="G9" t="n">
        <v>87.53</v>
      </c>
      <c r="H9" t="n">
        <v>1.43</v>
      </c>
      <c r="I9" t="n">
        <v>32</v>
      </c>
      <c r="J9" t="n">
        <v>98.5</v>
      </c>
      <c r="K9" t="n">
        <v>37.55</v>
      </c>
      <c r="L9" t="n">
        <v>8</v>
      </c>
      <c r="M9" t="n">
        <v>12</v>
      </c>
      <c r="N9" t="n">
        <v>12.95</v>
      </c>
      <c r="O9" t="n">
        <v>12382.79</v>
      </c>
      <c r="P9" t="n">
        <v>331.16</v>
      </c>
      <c r="Q9" t="n">
        <v>1189.36</v>
      </c>
      <c r="R9" t="n">
        <v>212.66</v>
      </c>
      <c r="S9" t="n">
        <v>152.24</v>
      </c>
      <c r="T9" t="n">
        <v>24096.99</v>
      </c>
      <c r="U9" t="n">
        <v>0.72</v>
      </c>
      <c r="V9" t="n">
        <v>0.85</v>
      </c>
      <c r="W9" t="n">
        <v>19.05</v>
      </c>
      <c r="X9" t="n">
        <v>1.43</v>
      </c>
      <c r="Y9" t="n">
        <v>2</v>
      </c>
      <c r="Z9" t="n">
        <v>10</v>
      </c>
      <c r="AA9" t="n">
        <v>284.931418782655</v>
      </c>
      <c r="AB9" t="n">
        <v>405.4370143710223</v>
      </c>
      <c r="AC9" t="n">
        <v>367.4579885296271</v>
      </c>
      <c r="AD9" t="n">
        <v>284931.418782655</v>
      </c>
      <c r="AE9" t="n">
        <v>405437.0143710223</v>
      </c>
      <c r="AF9" t="n">
        <v>1.107361762118028e-05</v>
      </c>
      <c r="AG9" t="n">
        <v>2.05125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2.033</v>
      </c>
      <c r="E10" t="n">
        <v>49.19</v>
      </c>
      <c r="F10" t="n">
        <v>46.66</v>
      </c>
      <c r="G10" t="n">
        <v>90.31999999999999</v>
      </c>
      <c r="H10" t="n">
        <v>1.59</v>
      </c>
      <c r="I10" t="n">
        <v>31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332.99</v>
      </c>
      <c r="Q10" t="n">
        <v>1189.69</v>
      </c>
      <c r="R10" t="n">
        <v>211.69</v>
      </c>
      <c r="S10" t="n">
        <v>152.24</v>
      </c>
      <c r="T10" t="n">
        <v>23616.46</v>
      </c>
      <c r="U10" t="n">
        <v>0.72</v>
      </c>
      <c r="V10" t="n">
        <v>0.85</v>
      </c>
      <c r="W10" t="n">
        <v>19.06</v>
      </c>
      <c r="X10" t="n">
        <v>1.41</v>
      </c>
      <c r="Y10" t="n">
        <v>2</v>
      </c>
      <c r="Z10" t="n">
        <v>10</v>
      </c>
      <c r="AA10" t="n">
        <v>285.5277940763215</v>
      </c>
      <c r="AB10" t="n">
        <v>406.2856137271123</v>
      </c>
      <c r="AC10" t="n">
        <v>368.2270959406517</v>
      </c>
      <c r="AD10" t="n">
        <v>285527.7940763215</v>
      </c>
      <c r="AE10" t="n">
        <v>406285.6137271123</v>
      </c>
      <c r="AF10" t="n">
        <v>1.108233958051566e-05</v>
      </c>
      <c r="AG10" t="n">
        <v>2.049583333333333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0.7204</v>
      </c>
      <c r="E2" t="n">
        <v>138.81</v>
      </c>
      <c r="F2" t="n">
        <v>97.02</v>
      </c>
      <c r="G2" t="n">
        <v>5.76</v>
      </c>
      <c r="H2" t="n">
        <v>0.09</v>
      </c>
      <c r="I2" t="n">
        <v>1010</v>
      </c>
      <c r="J2" t="n">
        <v>194.77</v>
      </c>
      <c r="K2" t="n">
        <v>54.38</v>
      </c>
      <c r="L2" t="n">
        <v>1</v>
      </c>
      <c r="M2" t="n">
        <v>1008</v>
      </c>
      <c r="N2" t="n">
        <v>39.4</v>
      </c>
      <c r="O2" t="n">
        <v>24256.19</v>
      </c>
      <c r="P2" t="n">
        <v>1368.56</v>
      </c>
      <c r="Q2" t="n">
        <v>1197.49</v>
      </c>
      <c r="R2" t="n">
        <v>1923.33</v>
      </c>
      <c r="S2" t="n">
        <v>152.24</v>
      </c>
      <c r="T2" t="n">
        <v>874545.15</v>
      </c>
      <c r="U2" t="n">
        <v>0.08</v>
      </c>
      <c r="V2" t="n">
        <v>0.41</v>
      </c>
      <c r="W2" t="n">
        <v>20.63</v>
      </c>
      <c r="X2" t="n">
        <v>51.62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1.3475</v>
      </c>
      <c r="E3" t="n">
        <v>74.20999999999999</v>
      </c>
      <c r="F3" t="n">
        <v>59.76</v>
      </c>
      <c r="G3" t="n">
        <v>11.68</v>
      </c>
      <c r="H3" t="n">
        <v>0.18</v>
      </c>
      <c r="I3" t="n">
        <v>307</v>
      </c>
      <c r="J3" t="n">
        <v>196.32</v>
      </c>
      <c r="K3" t="n">
        <v>54.38</v>
      </c>
      <c r="L3" t="n">
        <v>2</v>
      </c>
      <c r="M3" t="n">
        <v>305</v>
      </c>
      <c r="N3" t="n">
        <v>39.95</v>
      </c>
      <c r="O3" t="n">
        <v>24447.22</v>
      </c>
      <c r="P3" t="n">
        <v>843.51</v>
      </c>
      <c r="Q3" t="n">
        <v>1191.32</v>
      </c>
      <c r="R3" t="n">
        <v>655.42</v>
      </c>
      <c r="S3" t="n">
        <v>152.24</v>
      </c>
      <c r="T3" t="n">
        <v>244101.36</v>
      </c>
      <c r="U3" t="n">
        <v>0.23</v>
      </c>
      <c r="V3" t="n">
        <v>0.67</v>
      </c>
      <c r="W3" t="n">
        <v>19.48</v>
      </c>
      <c r="X3" t="n">
        <v>14.46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1.5772</v>
      </c>
      <c r="E4" t="n">
        <v>63.4</v>
      </c>
      <c r="F4" t="n">
        <v>53.77</v>
      </c>
      <c r="G4" t="n">
        <v>17.63</v>
      </c>
      <c r="H4" t="n">
        <v>0.27</v>
      </c>
      <c r="I4" t="n">
        <v>183</v>
      </c>
      <c r="J4" t="n">
        <v>197.88</v>
      </c>
      <c r="K4" t="n">
        <v>54.38</v>
      </c>
      <c r="L4" t="n">
        <v>3</v>
      </c>
      <c r="M4" t="n">
        <v>181</v>
      </c>
      <c r="N4" t="n">
        <v>40.5</v>
      </c>
      <c r="O4" t="n">
        <v>24639</v>
      </c>
      <c r="P4" t="n">
        <v>756.6900000000001</v>
      </c>
      <c r="Q4" t="n">
        <v>1190.33</v>
      </c>
      <c r="R4" t="n">
        <v>452.12</v>
      </c>
      <c r="S4" t="n">
        <v>152.24</v>
      </c>
      <c r="T4" t="n">
        <v>143070.25</v>
      </c>
      <c r="U4" t="n">
        <v>0.34</v>
      </c>
      <c r="V4" t="n">
        <v>0.74</v>
      </c>
      <c r="W4" t="n">
        <v>19.3</v>
      </c>
      <c r="X4" t="n">
        <v>8.5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1.6982</v>
      </c>
      <c r="E5" t="n">
        <v>58.88</v>
      </c>
      <c r="F5" t="n">
        <v>51.27</v>
      </c>
      <c r="G5" t="n">
        <v>23.48</v>
      </c>
      <c r="H5" t="n">
        <v>0.36</v>
      </c>
      <c r="I5" t="n">
        <v>131</v>
      </c>
      <c r="J5" t="n">
        <v>199.44</v>
      </c>
      <c r="K5" t="n">
        <v>54.38</v>
      </c>
      <c r="L5" t="n">
        <v>4</v>
      </c>
      <c r="M5" t="n">
        <v>129</v>
      </c>
      <c r="N5" t="n">
        <v>41.06</v>
      </c>
      <c r="O5" t="n">
        <v>24831.54</v>
      </c>
      <c r="P5" t="n">
        <v>718.62</v>
      </c>
      <c r="Q5" t="n">
        <v>1189.64</v>
      </c>
      <c r="R5" t="n">
        <v>368.45</v>
      </c>
      <c r="S5" t="n">
        <v>152.24</v>
      </c>
      <c r="T5" t="n">
        <v>101495.61</v>
      </c>
      <c r="U5" t="n">
        <v>0.41</v>
      </c>
      <c r="V5" t="n">
        <v>0.78</v>
      </c>
      <c r="W5" t="n">
        <v>19.19</v>
      </c>
      <c r="X5" t="n">
        <v>6.01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1.7725</v>
      </c>
      <c r="E6" t="n">
        <v>56.42</v>
      </c>
      <c r="F6" t="n">
        <v>49.93</v>
      </c>
      <c r="G6" t="n">
        <v>29.37</v>
      </c>
      <c r="H6" t="n">
        <v>0.44</v>
      </c>
      <c r="I6" t="n">
        <v>102</v>
      </c>
      <c r="J6" t="n">
        <v>201.01</v>
      </c>
      <c r="K6" t="n">
        <v>54.38</v>
      </c>
      <c r="L6" t="n">
        <v>5</v>
      </c>
      <c r="M6" t="n">
        <v>100</v>
      </c>
      <c r="N6" t="n">
        <v>41.63</v>
      </c>
      <c r="O6" t="n">
        <v>25024.84</v>
      </c>
      <c r="P6" t="n">
        <v>696.92</v>
      </c>
      <c r="Q6" t="n">
        <v>1189.54</v>
      </c>
      <c r="R6" t="n">
        <v>323.35</v>
      </c>
      <c r="S6" t="n">
        <v>152.24</v>
      </c>
      <c r="T6" t="n">
        <v>79092.95</v>
      </c>
      <c r="U6" t="n">
        <v>0.47</v>
      </c>
      <c r="V6" t="n">
        <v>0.8</v>
      </c>
      <c r="W6" t="n">
        <v>19.14</v>
      </c>
      <c r="X6" t="n">
        <v>4.67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1.8248</v>
      </c>
      <c r="E7" t="n">
        <v>54.8</v>
      </c>
      <c r="F7" t="n">
        <v>49.06</v>
      </c>
      <c r="G7" t="n">
        <v>35.46</v>
      </c>
      <c r="H7" t="n">
        <v>0.53</v>
      </c>
      <c r="I7" t="n">
        <v>83</v>
      </c>
      <c r="J7" t="n">
        <v>202.58</v>
      </c>
      <c r="K7" t="n">
        <v>54.38</v>
      </c>
      <c r="L7" t="n">
        <v>6</v>
      </c>
      <c r="M7" t="n">
        <v>81</v>
      </c>
      <c r="N7" t="n">
        <v>42.2</v>
      </c>
      <c r="O7" t="n">
        <v>25218.93</v>
      </c>
      <c r="P7" t="n">
        <v>681.75</v>
      </c>
      <c r="Q7" t="n">
        <v>1189.61</v>
      </c>
      <c r="R7" t="n">
        <v>293.83</v>
      </c>
      <c r="S7" t="n">
        <v>152.24</v>
      </c>
      <c r="T7" t="n">
        <v>64427.96</v>
      </c>
      <c r="U7" t="n">
        <v>0.52</v>
      </c>
      <c r="V7" t="n">
        <v>0.8100000000000001</v>
      </c>
      <c r="W7" t="n">
        <v>19.11</v>
      </c>
      <c r="X7" t="n">
        <v>3.8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1.8634</v>
      </c>
      <c r="E8" t="n">
        <v>53.67</v>
      </c>
      <c r="F8" t="n">
        <v>48.43</v>
      </c>
      <c r="G8" t="n">
        <v>41.51</v>
      </c>
      <c r="H8" t="n">
        <v>0.61</v>
      </c>
      <c r="I8" t="n">
        <v>70</v>
      </c>
      <c r="J8" t="n">
        <v>204.16</v>
      </c>
      <c r="K8" t="n">
        <v>54.38</v>
      </c>
      <c r="L8" t="n">
        <v>7</v>
      </c>
      <c r="M8" t="n">
        <v>68</v>
      </c>
      <c r="N8" t="n">
        <v>42.78</v>
      </c>
      <c r="O8" t="n">
        <v>25413.94</v>
      </c>
      <c r="P8" t="n">
        <v>669.9299999999999</v>
      </c>
      <c r="Q8" t="n">
        <v>1189.42</v>
      </c>
      <c r="R8" t="n">
        <v>272.24</v>
      </c>
      <c r="S8" t="n">
        <v>152.24</v>
      </c>
      <c r="T8" t="n">
        <v>53699.02</v>
      </c>
      <c r="U8" t="n">
        <v>0.5600000000000001</v>
      </c>
      <c r="V8" t="n">
        <v>0.82</v>
      </c>
      <c r="W8" t="n">
        <v>19.09</v>
      </c>
      <c r="X8" t="n">
        <v>3.17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1.8899</v>
      </c>
      <c r="E9" t="n">
        <v>52.91</v>
      </c>
      <c r="F9" t="n">
        <v>48.02</v>
      </c>
      <c r="G9" t="n">
        <v>47.24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661.3200000000001</v>
      </c>
      <c r="Q9" t="n">
        <v>1189.39</v>
      </c>
      <c r="R9" t="n">
        <v>258.38</v>
      </c>
      <c r="S9" t="n">
        <v>152.24</v>
      </c>
      <c r="T9" t="n">
        <v>46815.09</v>
      </c>
      <c r="U9" t="n">
        <v>0.59</v>
      </c>
      <c r="V9" t="n">
        <v>0.83</v>
      </c>
      <c r="W9" t="n">
        <v>19.09</v>
      </c>
      <c r="X9" t="n">
        <v>2.77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1.9154</v>
      </c>
      <c r="E10" t="n">
        <v>52.21</v>
      </c>
      <c r="F10" t="n">
        <v>47.63</v>
      </c>
      <c r="G10" t="n">
        <v>53.92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652.35</v>
      </c>
      <c r="Q10" t="n">
        <v>1189.26</v>
      </c>
      <c r="R10" t="n">
        <v>245.27</v>
      </c>
      <c r="S10" t="n">
        <v>152.24</v>
      </c>
      <c r="T10" t="n">
        <v>40297.01</v>
      </c>
      <c r="U10" t="n">
        <v>0.62</v>
      </c>
      <c r="V10" t="n">
        <v>0.84</v>
      </c>
      <c r="W10" t="n">
        <v>19.07</v>
      </c>
      <c r="X10" t="n">
        <v>2.37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1.9303</v>
      </c>
      <c r="E11" t="n">
        <v>51.8</v>
      </c>
      <c r="F11" t="n">
        <v>47.42</v>
      </c>
      <c r="G11" t="n">
        <v>59.28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646.9299999999999</v>
      </c>
      <c r="Q11" t="n">
        <v>1189.38</v>
      </c>
      <c r="R11" t="n">
        <v>238.6</v>
      </c>
      <c r="S11" t="n">
        <v>152.24</v>
      </c>
      <c r="T11" t="n">
        <v>36987.18</v>
      </c>
      <c r="U11" t="n">
        <v>0.64</v>
      </c>
      <c r="V11" t="n">
        <v>0.84</v>
      </c>
      <c r="W11" t="n">
        <v>19.05</v>
      </c>
      <c r="X11" t="n">
        <v>2.17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1.9471</v>
      </c>
      <c r="E12" t="n">
        <v>51.36</v>
      </c>
      <c r="F12" t="n">
        <v>47.17</v>
      </c>
      <c r="G12" t="n">
        <v>65.81999999999999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41</v>
      </c>
      <c r="N12" t="n">
        <v>45.17</v>
      </c>
      <c r="O12" t="n">
        <v>26201.54</v>
      </c>
      <c r="P12" t="n">
        <v>640.5</v>
      </c>
      <c r="Q12" t="n">
        <v>1189.09</v>
      </c>
      <c r="R12" t="n">
        <v>229.89</v>
      </c>
      <c r="S12" t="n">
        <v>152.24</v>
      </c>
      <c r="T12" t="n">
        <v>32659.94</v>
      </c>
      <c r="U12" t="n">
        <v>0.66</v>
      </c>
      <c r="V12" t="n">
        <v>0.84</v>
      </c>
      <c r="W12" t="n">
        <v>19.05</v>
      </c>
      <c r="X12" t="n">
        <v>1.92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1.9603</v>
      </c>
      <c r="E13" t="n">
        <v>51.01</v>
      </c>
      <c r="F13" t="n">
        <v>46.98</v>
      </c>
      <c r="G13" t="n">
        <v>72.27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37</v>
      </c>
      <c r="N13" t="n">
        <v>45.78</v>
      </c>
      <c r="O13" t="n">
        <v>26400.51</v>
      </c>
      <c r="P13" t="n">
        <v>633.99</v>
      </c>
      <c r="Q13" t="n">
        <v>1189.19</v>
      </c>
      <c r="R13" t="n">
        <v>223.59</v>
      </c>
      <c r="S13" t="n">
        <v>152.24</v>
      </c>
      <c r="T13" t="n">
        <v>29526.1</v>
      </c>
      <c r="U13" t="n">
        <v>0.68</v>
      </c>
      <c r="V13" t="n">
        <v>0.85</v>
      </c>
      <c r="W13" t="n">
        <v>19.03</v>
      </c>
      <c r="X13" t="n">
        <v>1.72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1.9694</v>
      </c>
      <c r="E14" t="n">
        <v>50.78</v>
      </c>
      <c r="F14" t="n">
        <v>46.86</v>
      </c>
      <c r="G14" t="n">
        <v>78.09999999999999</v>
      </c>
      <c r="H14" t="n">
        <v>1.08</v>
      </c>
      <c r="I14" t="n">
        <v>36</v>
      </c>
      <c r="J14" t="n">
        <v>213.78</v>
      </c>
      <c r="K14" t="n">
        <v>54.38</v>
      </c>
      <c r="L14" t="n">
        <v>13</v>
      </c>
      <c r="M14" t="n">
        <v>34</v>
      </c>
      <c r="N14" t="n">
        <v>46.4</v>
      </c>
      <c r="O14" t="n">
        <v>26600.32</v>
      </c>
      <c r="P14" t="n">
        <v>629.97</v>
      </c>
      <c r="Q14" t="n">
        <v>1189.22</v>
      </c>
      <c r="R14" t="n">
        <v>219.08</v>
      </c>
      <c r="S14" t="n">
        <v>152.24</v>
      </c>
      <c r="T14" t="n">
        <v>27286.51</v>
      </c>
      <c r="U14" t="n">
        <v>0.6899999999999999</v>
      </c>
      <c r="V14" t="n">
        <v>0.85</v>
      </c>
      <c r="W14" t="n">
        <v>19.04</v>
      </c>
      <c r="X14" t="n">
        <v>1.61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1.9795</v>
      </c>
      <c r="E15" t="n">
        <v>50.52</v>
      </c>
      <c r="F15" t="n">
        <v>46.72</v>
      </c>
      <c r="G15" t="n">
        <v>84.94</v>
      </c>
      <c r="H15" t="n">
        <v>1.15</v>
      </c>
      <c r="I15" t="n">
        <v>33</v>
      </c>
      <c r="J15" t="n">
        <v>215.41</v>
      </c>
      <c r="K15" t="n">
        <v>54.38</v>
      </c>
      <c r="L15" t="n">
        <v>14</v>
      </c>
      <c r="M15" t="n">
        <v>31</v>
      </c>
      <c r="N15" t="n">
        <v>47.03</v>
      </c>
      <c r="O15" t="n">
        <v>26801</v>
      </c>
      <c r="P15" t="n">
        <v>624.53</v>
      </c>
      <c r="Q15" t="n">
        <v>1189.16</v>
      </c>
      <c r="R15" t="n">
        <v>214.7</v>
      </c>
      <c r="S15" t="n">
        <v>152.24</v>
      </c>
      <c r="T15" t="n">
        <v>25111.44</v>
      </c>
      <c r="U15" t="n">
        <v>0.71</v>
      </c>
      <c r="V15" t="n">
        <v>0.85</v>
      </c>
      <c r="W15" t="n">
        <v>19.03</v>
      </c>
      <c r="X15" t="n">
        <v>1.46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1.9858</v>
      </c>
      <c r="E16" t="n">
        <v>50.36</v>
      </c>
      <c r="F16" t="n">
        <v>46.63</v>
      </c>
      <c r="G16" t="n">
        <v>90.26000000000001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29</v>
      </c>
      <c r="N16" t="n">
        <v>47.66</v>
      </c>
      <c r="O16" t="n">
        <v>27002.55</v>
      </c>
      <c r="P16" t="n">
        <v>620.79</v>
      </c>
      <c r="Q16" t="n">
        <v>1189.09</v>
      </c>
      <c r="R16" t="n">
        <v>211.87</v>
      </c>
      <c r="S16" t="n">
        <v>152.24</v>
      </c>
      <c r="T16" t="n">
        <v>23705.85</v>
      </c>
      <c r="U16" t="n">
        <v>0.72</v>
      </c>
      <c r="V16" t="n">
        <v>0.85</v>
      </c>
      <c r="W16" t="n">
        <v>19.03</v>
      </c>
      <c r="X16" t="n">
        <v>1.38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1.9933</v>
      </c>
      <c r="E17" t="n">
        <v>50.17</v>
      </c>
      <c r="F17" t="n">
        <v>46.52</v>
      </c>
      <c r="G17" t="n">
        <v>96.26000000000001</v>
      </c>
      <c r="H17" t="n">
        <v>1.3</v>
      </c>
      <c r="I17" t="n">
        <v>29</v>
      </c>
      <c r="J17" t="n">
        <v>218.68</v>
      </c>
      <c r="K17" t="n">
        <v>54.38</v>
      </c>
      <c r="L17" t="n">
        <v>16</v>
      </c>
      <c r="M17" t="n">
        <v>27</v>
      </c>
      <c r="N17" t="n">
        <v>48.31</v>
      </c>
      <c r="O17" t="n">
        <v>27204.98</v>
      </c>
      <c r="P17" t="n">
        <v>616.62</v>
      </c>
      <c r="Q17" t="n">
        <v>1189</v>
      </c>
      <c r="R17" t="n">
        <v>208.1</v>
      </c>
      <c r="S17" t="n">
        <v>152.24</v>
      </c>
      <c r="T17" t="n">
        <v>21830.48</v>
      </c>
      <c r="U17" t="n">
        <v>0.73</v>
      </c>
      <c r="V17" t="n">
        <v>0.85</v>
      </c>
      <c r="W17" t="n">
        <v>19.02</v>
      </c>
      <c r="X17" t="n">
        <v>1.27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2.0001</v>
      </c>
      <c r="E18" t="n">
        <v>50</v>
      </c>
      <c r="F18" t="n">
        <v>46.43</v>
      </c>
      <c r="G18" t="n">
        <v>103.18</v>
      </c>
      <c r="H18" t="n">
        <v>1.37</v>
      </c>
      <c r="I18" t="n">
        <v>27</v>
      </c>
      <c r="J18" t="n">
        <v>220.33</v>
      </c>
      <c r="K18" t="n">
        <v>54.38</v>
      </c>
      <c r="L18" t="n">
        <v>17</v>
      </c>
      <c r="M18" t="n">
        <v>25</v>
      </c>
      <c r="N18" t="n">
        <v>48.95</v>
      </c>
      <c r="O18" t="n">
        <v>27408.3</v>
      </c>
      <c r="P18" t="n">
        <v>611.46</v>
      </c>
      <c r="Q18" t="n">
        <v>1189.15</v>
      </c>
      <c r="R18" t="n">
        <v>205.13</v>
      </c>
      <c r="S18" t="n">
        <v>152.24</v>
      </c>
      <c r="T18" t="n">
        <v>20355.71</v>
      </c>
      <c r="U18" t="n">
        <v>0.74</v>
      </c>
      <c r="V18" t="n">
        <v>0.86</v>
      </c>
      <c r="W18" t="n">
        <v>19.01</v>
      </c>
      <c r="X18" t="n">
        <v>1.18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2.0026</v>
      </c>
      <c r="E19" t="n">
        <v>49.94</v>
      </c>
      <c r="F19" t="n">
        <v>46.41</v>
      </c>
      <c r="G19" t="n">
        <v>107.1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608.3099999999999</v>
      </c>
      <c r="Q19" t="n">
        <v>1189.15</v>
      </c>
      <c r="R19" t="n">
        <v>204.31</v>
      </c>
      <c r="S19" t="n">
        <v>152.24</v>
      </c>
      <c r="T19" t="n">
        <v>19953</v>
      </c>
      <c r="U19" t="n">
        <v>0.75</v>
      </c>
      <c r="V19" t="n">
        <v>0.86</v>
      </c>
      <c r="W19" t="n">
        <v>19.02</v>
      </c>
      <c r="X19" t="n">
        <v>1.16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2.0099</v>
      </c>
      <c r="E20" t="n">
        <v>49.75</v>
      </c>
      <c r="F20" t="n">
        <v>46.3</v>
      </c>
      <c r="G20" t="n">
        <v>115.76</v>
      </c>
      <c r="H20" t="n">
        <v>1.51</v>
      </c>
      <c r="I20" t="n">
        <v>24</v>
      </c>
      <c r="J20" t="n">
        <v>223.65</v>
      </c>
      <c r="K20" t="n">
        <v>54.38</v>
      </c>
      <c r="L20" t="n">
        <v>19</v>
      </c>
      <c r="M20" t="n">
        <v>22</v>
      </c>
      <c r="N20" t="n">
        <v>50.27</v>
      </c>
      <c r="O20" t="n">
        <v>27817.81</v>
      </c>
      <c r="P20" t="n">
        <v>604.0700000000001</v>
      </c>
      <c r="Q20" t="n">
        <v>1189.12</v>
      </c>
      <c r="R20" t="n">
        <v>200.83</v>
      </c>
      <c r="S20" t="n">
        <v>152.24</v>
      </c>
      <c r="T20" t="n">
        <v>18221.21</v>
      </c>
      <c r="U20" t="n">
        <v>0.76</v>
      </c>
      <c r="V20" t="n">
        <v>0.86</v>
      </c>
      <c r="W20" t="n">
        <v>19.01</v>
      </c>
      <c r="X20" t="n">
        <v>1.05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2.0132</v>
      </c>
      <c r="E21" t="n">
        <v>49.67</v>
      </c>
      <c r="F21" t="n">
        <v>46.26</v>
      </c>
      <c r="G21" t="n">
        <v>120.68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600.98</v>
      </c>
      <c r="Q21" t="n">
        <v>1188.96</v>
      </c>
      <c r="R21" t="n">
        <v>199.36</v>
      </c>
      <c r="S21" t="n">
        <v>152.24</v>
      </c>
      <c r="T21" t="n">
        <v>17493.72</v>
      </c>
      <c r="U21" t="n">
        <v>0.76</v>
      </c>
      <c r="V21" t="n">
        <v>0.86</v>
      </c>
      <c r="W21" t="n">
        <v>19.01</v>
      </c>
      <c r="X21" t="n">
        <v>1.01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2.017</v>
      </c>
      <c r="E22" t="n">
        <v>49.58</v>
      </c>
      <c r="F22" t="n">
        <v>46.21</v>
      </c>
      <c r="G22" t="n">
        <v>126.02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597.02</v>
      </c>
      <c r="Q22" t="n">
        <v>1188.95</v>
      </c>
      <c r="R22" t="n">
        <v>197.23</v>
      </c>
      <c r="S22" t="n">
        <v>152.24</v>
      </c>
      <c r="T22" t="n">
        <v>16430.23</v>
      </c>
      <c r="U22" t="n">
        <v>0.77</v>
      </c>
      <c r="V22" t="n">
        <v>0.86</v>
      </c>
      <c r="W22" t="n">
        <v>19.01</v>
      </c>
      <c r="X22" t="n">
        <v>0.95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2.0208</v>
      </c>
      <c r="E23" t="n">
        <v>49.48</v>
      </c>
      <c r="F23" t="n">
        <v>46.15</v>
      </c>
      <c r="G23" t="n">
        <v>131.86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593.02</v>
      </c>
      <c r="Q23" t="n">
        <v>1189.03</v>
      </c>
      <c r="R23" t="n">
        <v>195.56</v>
      </c>
      <c r="S23" t="n">
        <v>152.24</v>
      </c>
      <c r="T23" t="n">
        <v>15603.72</v>
      </c>
      <c r="U23" t="n">
        <v>0.78</v>
      </c>
      <c r="V23" t="n">
        <v>0.86</v>
      </c>
      <c r="W23" t="n">
        <v>19.01</v>
      </c>
      <c r="X23" t="n">
        <v>0.9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2.024</v>
      </c>
      <c r="E24" t="n">
        <v>49.41</v>
      </c>
      <c r="F24" t="n">
        <v>46.11</v>
      </c>
      <c r="G24" t="n">
        <v>138.34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588.99</v>
      </c>
      <c r="Q24" t="n">
        <v>1188.86</v>
      </c>
      <c r="R24" t="n">
        <v>194.43</v>
      </c>
      <c r="S24" t="n">
        <v>152.24</v>
      </c>
      <c r="T24" t="n">
        <v>15041.54</v>
      </c>
      <c r="U24" t="n">
        <v>0.78</v>
      </c>
      <c r="V24" t="n">
        <v>0.86</v>
      </c>
      <c r="W24" t="n">
        <v>19</v>
      </c>
      <c r="X24" t="n">
        <v>0.86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2.0272</v>
      </c>
      <c r="E25" t="n">
        <v>49.33</v>
      </c>
      <c r="F25" t="n">
        <v>46.07</v>
      </c>
      <c r="G25" t="n">
        <v>145.5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586.12</v>
      </c>
      <c r="Q25" t="n">
        <v>1188.95</v>
      </c>
      <c r="R25" t="n">
        <v>193.08</v>
      </c>
      <c r="S25" t="n">
        <v>152.24</v>
      </c>
      <c r="T25" t="n">
        <v>14372.42</v>
      </c>
      <c r="U25" t="n">
        <v>0.79</v>
      </c>
      <c r="V25" t="n">
        <v>0.86</v>
      </c>
      <c r="W25" t="n">
        <v>19</v>
      </c>
      <c r="X25" t="n">
        <v>0.82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2.0307</v>
      </c>
      <c r="E26" t="n">
        <v>49.24</v>
      </c>
      <c r="F26" t="n">
        <v>46.03</v>
      </c>
      <c r="G26" t="n">
        <v>153.42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582.16</v>
      </c>
      <c r="Q26" t="n">
        <v>1188.89</v>
      </c>
      <c r="R26" t="n">
        <v>191.49</v>
      </c>
      <c r="S26" t="n">
        <v>152.24</v>
      </c>
      <c r="T26" t="n">
        <v>13582.68</v>
      </c>
      <c r="U26" t="n">
        <v>0.8</v>
      </c>
      <c r="V26" t="n">
        <v>0.86</v>
      </c>
      <c r="W26" t="n">
        <v>19</v>
      </c>
      <c r="X26" t="n">
        <v>0.78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2.0343</v>
      </c>
      <c r="E27" t="n">
        <v>49.16</v>
      </c>
      <c r="F27" t="n">
        <v>45.98</v>
      </c>
      <c r="G27" t="n">
        <v>162.28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576.88</v>
      </c>
      <c r="Q27" t="n">
        <v>1188.99</v>
      </c>
      <c r="R27" t="n">
        <v>189.58</v>
      </c>
      <c r="S27" t="n">
        <v>152.24</v>
      </c>
      <c r="T27" t="n">
        <v>12634.78</v>
      </c>
      <c r="U27" t="n">
        <v>0.8</v>
      </c>
      <c r="V27" t="n">
        <v>0.86</v>
      </c>
      <c r="W27" t="n">
        <v>19.01</v>
      </c>
      <c r="X27" t="n">
        <v>0.73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2.0344</v>
      </c>
      <c r="E28" t="n">
        <v>49.16</v>
      </c>
      <c r="F28" t="n">
        <v>45.98</v>
      </c>
      <c r="G28" t="n">
        <v>162.27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572.58</v>
      </c>
      <c r="Q28" t="n">
        <v>1188.99</v>
      </c>
      <c r="R28" t="n">
        <v>189.67</v>
      </c>
      <c r="S28" t="n">
        <v>152.24</v>
      </c>
      <c r="T28" t="n">
        <v>12680.07</v>
      </c>
      <c r="U28" t="n">
        <v>0.8</v>
      </c>
      <c r="V28" t="n">
        <v>0.86</v>
      </c>
      <c r="W28" t="n">
        <v>19</v>
      </c>
      <c r="X28" t="n">
        <v>0.73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2.0381</v>
      </c>
      <c r="E29" t="n">
        <v>49.06</v>
      </c>
      <c r="F29" t="n">
        <v>45.93</v>
      </c>
      <c r="G29" t="n">
        <v>172.22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571.91</v>
      </c>
      <c r="Q29" t="n">
        <v>1188.86</v>
      </c>
      <c r="R29" t="n">
        <v>187.94</v>
      </c>
      <c r="S29" t="n">
        <v>152.24</v>
      </c>
      <c r="T29" t="n">
        <v>11815.93</v>
      </c>
      <c r="U29" t="n">
        <v>0.8100000000000001</v>
      </c>
      <c r="V29" t="n">
        <v>0.87</v>
      </c>
      <c r="W29" t="n">
        <v>19</v>
      </c>
      <c r="X29" t="n">
        <v>0.68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2.0414</v>
      </c>
      <c r="E30" t="n">
        <v>48.99</v>
      </c>
      <c r="F30" t="n">
        <v>45.89</v>
      </c>
      <c r="G30" t="n">
        <v>183.54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565.42</v>
      </c>
      <c r="Q30" t="n">
        <v>1188.9</v>
      </c>
      <c r="R30" t="n">
        <v>186.7</v>
      </c>
      <c r="S30" t="n">
        <v>152.24</v>
      </c>
      <c r="T30" t="n">
        <v>11203.26</v>
      </c>
      <c r="U30" t="n">
        <v>0.82</v>
      </c>
      <c r="V30" t="n">
        <v>0.87</v>
      </c>
      <c r="W30" t="n">
        <v>19</v>
      </c>
      <c r="X30" t="n">
        <v>0.64</v>
      </c>
      <c r="Y30" t="n">
        <v>2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2.0409</v>
      </c>
      <c r="E31" t="n">
        <v>49</v>
      </c>
      <c r="F31" t="n">
        <v>45.9</v>
      </c>
      <c r="G31" t="n">
        <v>183.59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13</v>
      </c>
      <c r="N31" t="n">
        <v>58.1</v>
      </c>
      <c r="O31" t="n">
        <v>30139.04</v>
      </c>
      <c r="P31" t="n">
        <v>565.11</v>
      </c>
      <c r="Q31" t="n">
        <v>1188.93</v>
      </c>
      <c r="R31" t="n">
        <v>187.01</v>
      </c>
      <c r="S31" t="n">
        <v>152.24</v>
      </c>
      <c r="T31" t="n">
        <v>11357.01</v>
      </c>
      <c r="U31" t="n">
        <v>0.8100000000000001</v>
      </c>
      <c r="V31" t="n">
        <v>0.87</v>
      </c>
      <c r="W31" t="n">
        <v>19</v>
      </c>
      <c r="X31" t="n">
        <v>0.65</v>
      </c>
      <c r="Y31" t="n">
        <v>2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2.0444</v>
      </c>
      <c r="E32" t="n">
        <v>48.91</v>
      </c>
      <c r="F32" t="n">
        <v>45.85</v>
      </c>
      <c r="G32" t="n">
        <v>196.51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558.87</v>
      </c>
      <c r="Q32" t="n">
        <v>1188.95</v>
      </c>
      <c r="R32" t="n">
        <v>185.48</v>
      </c>
      <c r="S32" t="n">
        <v>152.24</v>
      </c>
      <c r="T32" t="n">
        <v>10599.99</v>
      </c>
      <c r="U32" t="n">
        <v>0.82</v>
      </c>
      <c r="V32" t="n">
        <v>0.87</v>
      </c>
      <c r="W32" t="n">
        <v>19</v>
      </c>
      <c r="X32" t="n">
        <v>0.6</v>
      </c>
      <c r="Y32" t="n">
        <v>2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2.0446</v>
      </c>
      <c r="E33" t="n">
        <v>48.91</v>
      </c>
      <c r="F33" t="n">
        <v>45.85</v>
      </c>
      <c r="G33" t="n">
        <v>196.5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558.04</v>
      </c>
      <c r="Q33" t="n">
        <v>1188.99</v>
      </c>
      <c r="R33" t="n">
        <v>185.29</v>
      </c>
      <c r="S33" t="n">
        <v>152.24</v>
      </c>
      <c r="T33" t="n">
        <v>10503.27</v>
      </c>
      <c r="U33" t="n">
        <v>0.82</v>
      </c>
      <c r="V33" t="n">
        <v>0.87</v>
      </c>
      <c r="W33" t="n">
        <v>19</v>
      </c>
      <c r="X33" t="n">
        <v>0.6</v>
      </c>
      <c r="Y33" t="n">
        <v>2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2.0439</v>
      </c>
      <c r="E34" t="n">
        <v>48.93</v>
      </c>
      <c r="F34" t="n">
        <v>45.87</v>
      </c>
      <c r="G34" t="n">
        <v>196.57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6</v>
      </c>
      <c r="N34" t="n">
        <v>60.41</v>
      </c>
      <c r="O34" t="n">
        <v>30794.11</v>
      </c>
      <c r="P34" t="n">
        <v>555.13</v>
      </c>
      <c r="Q34" t="n">
        <v>1188.97</v>
      </c>
      <c r="R34" t="n">
        <v>185.62</v>
      </c>
      <c r="S34" t="n">
        <v>152.24</v>
      </c>
      <c r="T34" t="n">
        <v>10669.4</v>
      </c>
      <c r="U34" t="n">
        <v>0.82</v>
      </c>
      <c r="V34" t="n">
        <v>0.87</v>
      </c>
      <c r="W34" t="n">
        <v>19.01</v>
      </c>
      <c r="X34" t="n">
        <v>0.62</v>
      </c>
      <c r="Y34" t="n">
        <v>2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2.0478</v>
      </c>
      <c r="E35" t="n">
        <v>48.83</v>
      </c>
      <c r="F35" t="n">
        <v>45.81</v>
      </c>
      <c r="G35" t="n">
        <v>211.43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554.66</v>
      </c>
      <c r="Q35" t="n">
        <v>1189.18</v>
      </c>
      <c r="R35" t="n">
        <v>183.49</v>
      </c>
      <c r="S35" t="n">
        <v>152.24</v>
      </c>
      <c r="T35" t="n">
        <v>9608.059999999999</v>
      </c>
      <c r="U35" t="n">
        <v>0.83</v>
      </c>
      <c r="V35" t="n">
        <v>0.87</v>
      </c>
      <c r="W35" t="n">
        <v>19.01</v>
      </c>
      <c r="X35" t="n">
        <v>0.5600000000000001</v>
      </c>
      <c r="Y35" t="n">
        <v>2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2.0479</v>
      </c>
      <c r="E36" t="n">
        <v>48.83</v>
      </c>
      <c r="F36" t="n">
        <v>45.81</v>
      </c>
      <c r="G36" t="n">
        <v>211.42</v>
      </c>
      <c r="H36" t="n">
        <v>2.48</v>
      </c>
      <c r="I36" t="n">
        <v>13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557.88</v>
      </c>
      <c r="Q36" t="n">
        <v>1189.06</v>
      </c>
      <c r="R36" t="n">
        <v>183.47</v>
      </c>
      <c r="S36" t="n">
        <v>152.24</v>
      </c>
      <c r="T36" t="n">
        <v>9598.860000000001</v>
      </c>
      <c r="U36" t="n">
        <v>0.83</v>
      </c>
      <c r="V36" t="n">
        <v>0.87</v>
      </c>
      <c r="W36" t="n">
        <v>19.01</v>
      </c>
      <c r="X36" t="n">
        <v>0.5600000000000001</v>
      </c>
      <c r="Y36" t="n">
        <v>2</v>
      </c>
      <c r="Z36" t="n">
        <v>10</v>
      </c>
    </row>
    <row r="37">
      <c r="A37" t="n">
        <v>0</v>
      </c>
      <c r="B37" t="n">
        <v>40</v>
      </c>
      <c r="C37" t="inlineStr">
        <is>
          <t xml:space="preserve">CONCLUIDO	</t>
        </is>
      </c>
      <c r="D37" t="n">
        <v>1.3569</v>
      </c>
      <c r="E37" t="n">
        <v>73.7</v>
      </c>
      <c r="F37" t="n">
        <v>64.26000000000001</v>
      </c>
      <c r="G37" t="n">
        <v>9.710000000000001</v>
      </c>
      <c r="H37" t="n">
        <v>0.2</v>
      </c>
      <c r="I37" t="n">
        <v>397</v>
      </c>
      <c r="J37" t="n">
        <v>89.87</v>
      </c>
      <c r="K37" t="n">
        <v>37.55</v>
      </c>
      <c r="L37" t="n">
        <v>1</v>
      </c>
      <c r="M37" t="n">
        <v>395</v>
      </c>
      <c r="N37" t="n">
        <v>11.32</v>
      </c>
      <c r="O37" t="n">
        <v>11317.98</v>
      </c>
      <c r="P37" t="n">
        <v>544.99</v>
      </c>
      <c r="Q37" t="n">
        <v>1191.65</v>
      </c>
      <c r="R37" t="n">
        <v>808.3200000000001</v>
      </c>
      <c r="S37" t="n">
        <v>152.24</v>
      </c>
      <c r="T37" t="n">
        <v>320104.28</v>
      </c>
      <c r="U37" t="n">
        <v>0.19</v>
      </c>
      <c r="V37" t="n">
        <v>0.62</v>
      </c>
      <c r="W37" t="n">
        <v>19.63</v>
      </c>
      <c r="X37" t="n">
        <v>18.95</v>
      </c>
      <c r="Y37" t="n">
        <v>2</v>
      </c>
      <c r="Z37" t="n">
        <v>10</v>
      </c>
    </row>
    <row r="38">
      <c r="A38" t="n">
        <v>1</v>
      </c>
      <c r="B38" t="n">
        <v>40</v>
      </c>
      <c r="C38" t="inlineStr">
        <is>
          <t xml:space="preserve">CONCLUIDO	</t>
        </is>
      </c>
      <c r="D38" t="n">
        <v>1.7366</v>
      </c>
      <c r="E38" t="n">
        <v>57.58</v>
      </c>
      <c r="F38" t="n">
        <v>52.64</v>
      </c>
      <c r="G38" t="n">
        <v>19.86</v>
      </c>
      <c r="H38" t="n">
        <v>0.39</v>
      </c>
      <c r="I38" t="n">
        <v>159</v>
      </c>
      <c r="J38" t="n">
        <v>91.09999999999999</v>
      </c>
      <c r="K38" t="n">
        <v>37.55</v>
      </c>
      <c r="L38" t="n">
        <v>2</v>
      </c>
      <c r="M38" t="n">
        <v>157</v>
      </c>
      <c r="N38" t="n">
        <v>11.54</v>
      </c>
      <c r="O38" t="n">
        <v>11468.97</v>
      </c>
      <c r="P38" t="n">
        <v>438.31</v>
      </c>
      <c r="Q38" t="n">
        <v>1190.24</v>
      </c>
      <c r="R38" t="n">
        <v>413.85</v>
      </c>
      <c r="S38" t="n">
        <v>152.24</v>
      </c>
      <c r="T38" t="n">
        <v>124057.94</v>
      </c>
      <c r="U38" t="n">
        <v>0.37</v>
      </c>
      <c r="V38" t="n">
        <v>0.76</v>
      </c>
      <c r="W38" t="n">
        <v>19.26</v>
      </c>
      <c r="X38" t="n">
        <v>7.37</v>
      </c>
      <c r="Y38" t="n">
        <v>2</v>
      </c>
      <c r="Z38" t="n">
        <v>10</v>
      </c>
    </row>
    <row r="39">
      <c r="A39" t="n">
        <v>2</v>
      </c>
      <c r="B39" t="n">
        <v>40</v>
      </c>
      <c r="C39" t="inlineStr">
        <is>
          <t xml:space="preserve">CONCLUIDO	</t>
        </is>
      </c>
      <c r="D39" t="n">
        <v>1.869</v>
      </c>
      <c r="E39" t="n">
        <v>53.5</v>
      </c>
      <c r="F39" t="n">
        <v>49.71</v>
      </c>
      <c r="G39" t="n">
        <v>30.44</v>
      </c>
      <c r="H39" t="n">
        <v>0.57</v>
      </c>
      <c r="I39" t="n">
        <v>98</v>
      </c>
      <c r="J39" t="n">
        <v>92.31999999999999</v>
      </c>
      <c r="K39" t="n">
        <v>37.55</v>
      </c>
      <c r="L39" t="n">
        <v>3</v>
      </c>
      <c r="M39" t="n">
        <v>96</v>
      </c>
      <c r="N39" t="n">
        <v>11.77</v>
      </c>
      <c r="O39" t="n">
        <v>11620.34</v>
      </c>
      <c r="P39" t="n">
        <v>404.83</v>
      </c>
      <c r="Q39" t="n">
        <v>1189.61</v>
      </c>
      <c r="R39" t="n">
        <v>316.11</v>
      </c>
      <c r="S39" t="n">
        <v>152.24</v>
      </c>
      <c r="T39" t="n">
        <v>75493.62</v>
      </c>
      <c r="U39" t="n">
        <v>0.48</v>
      </c>
      <c r="V39" t="n">
        <v>0.8</v>
      </c>
      <c r="W39" t="n">
        <v>19.13</v>
      </c>
      <c r="X39" t="n">
        <v>4.45</v>
      </c>
      <c r="Y39" t="n">
        <v>2</v>
      </c>
      <c r="Z39" t="n">
        <v>10</v>
      </c>
    </row>
    <row r="40">
      <c r="A40" t="n">
        <v>3</v>
      </c>
      <c r="B40" t="n">
        <v>40</v>
      </c>
      <c r="C40" t="inlineStr">
        <is>
          <t xml:space="preserve">CONCLUIDO	</t>
        </is>
      </c>
      <c r="D40" t="n">
        <v>1.9337</v>
      </c>
      <c r="E40" t="n">
        <v>51.71</v>
      </c>
      <c r="F40" t="n">
        <v>48.45</v>
      </c>
      <c r="G40" t="n">
        <v>41.53</v>
      </c>
      <c r="H40" t="n">
        <v>0.75</v>
      </c>
      <c r="I40" t="n">
        <v>70</v>
      </c>
      <c r="J40" t="n">
        <v>93.55</v>
      </c>
      <c r="K40" t="n">
        <v>37.55</v>
      </c>
      <c r="L40" t="n">
        <v>4</v>
      </c>
      <c r="M40" t="n">
        <v>68</v>
      </c>
      <c r="N40" t="n">
        <v>12</v>
      </c>
      <c r="O40" t="n">
        <v>11772.07</v>
      </c>
      <c r="P40" t="n">
        <v>384.72</v>
      </c>
      <c r="Q40" t="n">
        <v>1189.39</v>
      </c>
      <c r="R40" t="n">
        <v>272.74</v>
      </c>
      <c r="S40" t="n">
        <v>152.24</v>
      </c>
      <c r="T40" t="n">
        <v>53947.64</v>
      </c>
      <c r="U40" t="n">
        <v>0.5600000000000001</v>
      </c>
      <c r="V40" t="n">
        <v>0.82</v>
      </c>
      <c r="W40" t="n">
        <v>19.1</v>
      </c>
      <c r="X40" t="n">
        <v>3.19</v>
      </c>
      <c r="Y40" t="n">
        <v>2</v>
      </c>
      <c r="Z40" t="n">
        <v>10</v>
      </c>
    </row>
    <row r="41">
      <c r="A41" t="n">
        <v>4</v>
      </c>
      <c r="B41" t="n">
        <v>40</v>
      </c>
      <c r="C41" t="inlineStr">
        <is>
          <t xml:space="preserve">CONCLUIDO	</t>
        </is>
      </c>
      <c r="D41" t="n">
        <v>1.9748</v>
      </c>
      <c r="E41" t="n">
        <v>50.64</v>
      </c>
      <c r="F41" t="n">
        <v>47.68</v>
      </c>
      <c r="G41" t="n">
        <v>52.98</v>
      </c>
      <c r="H41" t="n">
        <v>0.93</v>
      </c>
      <c r="I41" t="n">
        <v>54</v>
      </c>
      <c r="J41" t="n">
        <v>94.79000000000001</v>
      </c>
      <c r="K41" t="n">
        <v>37.55</v>
      </c>
      <c r="L41" t="n">
        <v>5</v>
      </c>
      <c r="M41" t="n">
        <v>52</v>
      </c>
      <c r="N41" t="n">
        <v>12.23</v>
      </c>
      <c r="O41" t="n">
        <v>11924.18</v>
      </c>
      <c r="P41" t="n">
        <v>368.87</v>
      </c>
      <c r="Q41" t="n">
        <v>1189.2</v>
      </c>
      <c r="R41" t="n">
        <v>247.18</v>
      </c>
      <c r="S41" t="n">
        <v>152.24</v>
      </c>
      <c r="T41" t="n">
        <v>41249.18</v>
      </c>
      <c r="U41" t="n">
        <v>0.62</v>
      </c>
      <c r="V41" t="n">
        <v>0.83</v>
      </c>
      <c r="W41" t="n">
        <v>19.06</v>
      </c>
      <c r="X41" t="n">
        <v>2.42</v>
      </c>
      <c r="Y41" t="n">
        <v>2</v>
      </c>
      <c r="Z41" t="n">
        <v>10</v>
      </c>
    </row>
    <row r="42">
      <c r="A42" t="n">
        <v>5</v>
      </c>
      <c r="B42" t="n">
        <v>40</v>
      </c>
      <c r="C42" t="inlineStr">
        <is>
          <t xml:space="preserve">CONCLUIDO	</t>
        </is>
      </c>
      <c r="D42" t="n">
        <v>1.9996</v>
      </c>
      <c r="E42" t="n">
        <v>50.01</v>
      </c>
      <c r="F42" t="n">
        <v>47.24</v>
      </c>
      <c r="G42" t="n">
        <v>64.42</v>
      </c>
      <c r="H42" t="n">
        <v>1.1</v>
      </c>
      <c r="I42" t="n">
        <v>44</v>
      </c>
      <c r="J42" t="n">
        <v>96.02</v>
      </c>
      <c r="K42" t="n">
        <v>37.55</v>
      </c>
      <c r="L42" t="n">
        <v>6</v>
      </c>
      <c r="M42" t="n">
        <v>42</v>
      </c>
      <c r="N42" t="n">
        <v>12.47</v>
      </c>
      <c r="O42" t="n">
        <v>12076.67</v>
      </c>
      <c r="P42" t="n">
        <v>354.92</v>
      </c>
      <c r="Q42" t="n">
        <v>1189.19</v>
      </c>
      <c r="R42" t="n">
        <v>232.06</v>
      </c>
      <c r="S42" t="n">
        <v>152.24</v>
      </c>
      <c r="T42" t="n">
        <v>33736.44</v>
      </c>
      <c r="U42" t="n">
        <v>0.66</v>
      </c>
      <c r="V42" t="n">
        <v>0.84</v>
      </c>
      <c r="W42" t="n">
        <v>19.05</v>
      </c>
      <c r="X42" t="n">
        <v>1.98</v>
      </c>
      <c r="Y42" t="n">
        <v>2</v>
      </c>
      <c r="Z42" t="n">
        <v>10</v>
      </c>
    </row>
    <row r="43">
      <c r="A43" t="n">
        <v>6</v>
      </c>
      <c r="B43" t="n">
        <v>40</v>
      </c>
      <c r="C43" t="inlineStr">
        <is>
          <t xml:space="preserve">CONCLUIDO	</t>
        </is>
      </c>
      <c r="D43" t="n">
        <v>2.0211</v>
      </c>
      <c r="E43" t="n">
        <v>49.48</v>
      </c>
      <c r="F43" t="n">
        <v>46.86</v>
      </c>
      <c r="G43" t="n">
        <v>78.09999999999999</v>
      </c>
      <c r="H43" t="n">
        <v>1.27</v>
      </c>
      <c r="I43" t="n">
        <v>36</v>
      </c>
      <c r="J43" t="n">
        <v>97.26000000000001</v>
      </c>
      <c r="K43" t="n">
        <v>37.55</v>
      </c>
      <c r="L43" t="n">
        <v>7</v>
      </c>
      <c r="M43" t="n">
        <v>34</v>
      </c>
      <c r="N43" t="n">
        <v>12.71</v>
      </c>
      <c r="O43" t="n">
        <v>12229.54</v>
      </c>
      <c r="P43" t="n">
        <v>340.69</v>
      </c>
      <c r="Q43" t="n">
        <v>1189.06</v>
      </c>
      <c r="R43" t="n">
        <v>219.48</v>
      </c>
      <c r="S43" t="n">
        <v>152.24</v>
      </c>
      <c r="T43" t="n">
        <v>27486.7</v>
      </c>
      <c r="U43" t="n">
        <v>0.6899999999999999</v>
      </c>
      <c r="V43" t="n">
        <v>0.85</v>
      </c>
      <c r="W43" t="n">
        <v>19.03</v>
      </c>
      <c r="X43" t="n">
        <v>1.6</v>
      </c>
      <c r="Y43" t="n">
        <v>2</v>
      </c>
      <c r="Z43" t="n">
        <v>10</v>
      </c>
    </row>
    <row r="44">
      <c r="A44" t="n">
        <v>7</v>
      </c>
      <c r="B44" t="n">
        <v>40</v>
      </c>
      <c r="C44" t="inlineStr">
        <is>
          <t xml:space="preserve">CONCLUIDO	</t>
        </is>
      </c>
      <c r="D44" t="n">
        <v>2.0314</v>
      </c>
      <c r="E44" t="n">
        <v>49.23</v>
      </c>
      <c r="F44" t="n">
        <v>46.68</v>
      </c>
      <c r="G44" t="n">
        <v>87.53</v>
      </c>
      <c r="H44" t="n">
        <v>1.43</v>
      </c>
      <c r="I44" t="n">
        <v>32</v>
      </c>
      <c r="J44" t="n">
        <v>98.5</v>
      </c>
      <c r="K44" t="n">
        <v>37.55</v>
      </c>
      <c r="L44" t="n">
        <v>8</v>
      </c>
      <c r="M44" t="n">
        <v>12</v>
      </c>
      <c r="N44" t="n">
        <v>12.95</v>
      </c>
      <c r="O44" t="n">
        <v>12382.79</v>
      </c>
      <c r="P44" t="n">
        <v>331.16</v>
      </c>
      <c r="Q44" t="n">
        <v>1189.36</v>
      </c>
      <c r="R44" t="n">
        <v>212.66</v>
      </c>
      <c r="S44" t="n">
        <v>152.24</v>
      </c>
      <c r="T44" t="n">
        <v>24096.99</v>
      </c>
      <c r="U44" t="n">
        <v>0.72</v>
      </c>
      <c r="V44" t="n">
        <v>0.85</v>
      </c>
      <c r="W44" t="n">
        <v>19.05</v>
      </c>
      <c r="X44" t="n">
        <v>1.43</v>
      </c>
      <c r="Y44" t="n">
        <v>2</v>
      </c>
      <c r="Z44" t="n">
        <v>10</v>
      </c>
    </row>
    <row r="45">
      <c r="A45" t="n">
        <v>8</v>
      </c>
      <c r="B45" t="n">
        <v>40</v>
      </c>
      <c r="C45" t="inlineStr">
        <is>
          <t xml:space="preserve">CONCLUIDO	</t>
        </is>
      </c>
      <c r="D45" t="n">
        <v>2.033</v>
      </c>
      <c r="E45" t="n">
        <v>49.19</v>
      </c>
      <c r="F45" t="n">
        <v>46.66</v>
      </c>
      <c r="G45" t="n">
        <v>90.31999999999999</v>
      </c>
      <c r="H45" t="n">
        <v>1.59</v>
      </c>
      <c r="I45" t="n">
        <v>31</v>
      </c>
      <c r="J45" t="n">
        <v>99.75</v>
      </c>
      <c r="K45" t="n">
        <v>37.55</v>
      </c>
      <c r="L45" t="n">
        <v>9</v>
      </c>
      <c r="M45" t="n">
        <v>0</v>
      </c>
      <c r="N45" t="n">
        <v>13.2</v>
      </c>
      <c r="O45" t="n">
        <v>12536.43</v>
      </c>
      <c r="P45" t="n">
        <v>332.99</v>
      </c>
      <c r="Q45" t="n">
        <v>1189.69</v>
      </c>
      <c r="R45" t="n">
        <v>211.69</v>
      </c>
      <c r="S45" t="n">
        <v>152.24</v>
      </c>
      <c r="T45" t="n">
        <v>23616.46</v>
      </c>
      <c r="U45" t="n">
        <v>0.72</v>
      </c>
      <c r="V45" t="n">
        <v>0.85</v>
      </c>
      <c r="W45" t="n">
        <v>19.06</v>
      </c>
      <c r="X45" t="n">
        <v>1.41</v>
      </c>
      <c r="Y45" t="n">
        <v>2</v>
      </c>
      <c r="Z45" t="n">
        <v>10</v>
      </c>
    </row>
    <row r="46">
      <c r="A46" t="n">
        <v>0</v>
      </c>
      <c r="B46" t="n">
        <v>30</v>
      </c>
      <c r="C46" t="inlineStr">
        <is>
          <t xml:space="preserve">CONCLUIDO	</t>
        </is>
      </c>
      <c r="D46" t="n">
        <v>1.4951</v>
      </c>
      <c r="E46" t="n">
        <v>66.88</v>
      </c>
      <c r="F46" t="n">
        <v>60.14</v>
      </c>
      <c r="G46" t="n">
        <v>11.46</v>
      </c>
      <c r="H46" t="n">
        <v>0.24</v>
      </c>
      <c r="I46" t="n">
        <v>315</v>
      </c>
      <c r="J46" t="n">
        <v>71.52</v>
      </c>
      <c r="K46" t="n">
        <v>32.27</v>
      </c>
      <c r="L46" t="n">
        <v>1</v>
      </c>
      <c r="M46" t="n">
        <v>313</v>
      </c>
      <c r="N46" t="n">
        <v>8.25</v>
      </c>
      <c r="O46" t="n">
        <v>9054.6</v>
      </c>
      <c r="P46" t="n">
        <v>433</v>
      </c>
      <c r="Q46" t="n">
        <v>1191.42</v>
      </c>
      <c r="R46" t="n">
        <v>668.5</v>
      </c>
      <c r="S46" t="n">
        <v>152.24</v>
      </c>
      <c r="T46" t="n">
        <v>250602.67</v>
      </c>
      <c r="U46" t="n">
        <v>0.23</v>
      </c>
      <c r="V46" t="n">
        <v>0.66</v>
      </c>
      <c r="W46" t="n">
        <v>19.49</v>
      </c>
      <c r="X46" t="n">
        <v>14.85</v>
      </c>
      <c r="Y46" t="n">
        <v>2</v>
      </c>
      <c r="Z46" t="n">
        <v>10</v>
      </c>
    </row>
    <row r="47">
      <c r="A47" t="n">
        <v>1</v>
      </c>
      <c r="B47" t="n">
        <v>30</v>
      </c>
      <c r="C47" t="inlineStr">
        <is>
          <t xml:space="preserve">CONCLUIDO	</t>
        </is>
      </c>
      <c r="D47" t="n">
        <v>1.8146</v>
      </c>
      <c r="E47" t="n">
        <v>55.11</v>
      </c>
      <c r="F47" t="n">
        <v>51.24</v>
      </c>
      <c r="G47" t="n">
        <v>23.65</v>
      </c>
      <c r="H47" t="n">
        <v>0.48</v>
      </c>
      <c r="I47" t="n">
        <v>130</v>
      </c>
      <c r="J47" t="n">
        <v>72.7</v>
      </c>
      <c r="K47" t="n">
        <v>32.27</v>
      </c>
      <c r="L47" t="n">
        <v>2</v>
      </c>
      <c r="M47" t="n">
        <v>128</v>
      </c>
      <c r="N47" t="n">
        <v>8.43</v>
      </c>
      <c r="O47" t="n">
        <v>9200.25</v>
      </c>
      <c r="P47" t="n">
        <v>357.55</v>
      </c>
      <c r="Q47" t="n">
        <v>1190.11</v>
      </c>
      <c r="R47" t="n">
        <v>367.58</v>
      </c>
      <c r="S47" t="n">
        <v>152.24</v>
      </c>
      <c r="T47" t="n">
        <v>101068.38</v>
      </c>
      <c r="U47" t="n">
        <v>0.41</v>
      </c>
      <c r="V47" t="n">
        <v>0.78</v>
      </c>
      <c r="W47" t="n">
        <v>19.18</v>
      </c>
      <c r="X47" t="n">
        <v>5.98</v>
      </c>
      <c r="Y47" t="n">
        <v>2</v>
      </c>
      <c r="Z47" t="n">
        <v>10</v>
      </c>
    </row>
    <row r="48">
      <c r="A48" t="n">
        <v>2</v>
      </c>
      <c r="B48" t="n">
        <v>30</v>
      </c>
      <c r="C48" t="inlineStr">
        <is>
          <t xml:space="preserve">CONCLUIDO	</t>
        </is>
      </c>
      <c r="D48" t="n">
        <v>1.9227</v>
      </c>
      <c r="E48" t="n">
        <v>52.01</v>
      </c>
      <c r="F48" t="n">
        <v>48.92</v>
      </c>
      <c r="G48" t="n">
        <v>36.69</v>
      </c>
      <c r="H48" t="n">
        <v>0.71</v>
      </c>
      <c r="I48" t="n">
        <v>80</v>
      </c>
      <c r="J48" t="n">
        <v>73.88</v>
      </c>
      <c r="K48" t="n">
        <v>32.27</v>
      </c>
      <c r="L48" t="n">
        <v>3</v>
      </c>
      <c r="M48" t="n">
        <v>78</v>
      </c>
      <c r="N48" t="n">
        <v>8.609999999999999</v>
      </c>
      <c r="O48" t="n">
        <v>9346.23</v>
      </c>
      <c r="P48" t="n">
        <v>328.75</v>
      </c>
      <c r="Q48" t="n">
        <v>1189.34</v>
      </c>
      <c r="R48" t="n">
        <v>288.84</v>
      </c>
      <c r="S48" t="n">
        <v>152.24</v>
      </c>
      <c r="T48" t="n">
        <v>61946.44</v>
      </c>
      <c r="U48" t="n">
        <v>0.53</v>
      </c>
      <c r="V48" t="n">
        <v>0.8100000000000001</v>
      </c>
      <c r="W48" t="n">
        <v>19.12</v>
      </c>
      <c r="X48" t="n">
        <v>3.66</v>
      </c>
      <c r="Y48" t="n">
        <v>2</v>
      </c>
      <c r="Z48" t="n">
        <v>10</v>
      </c>
    </row>
    <row r="49">
      <c r="A49" t="n">
        <v>3</v>
      </c>
      <c r="B49" t="n">
        <v>30</v>
      </c>
      <c r="C49" t="inlineStr">
        <is>
          <t xml:space="preserve">CONCLUIDO	</t>
        </is>
      </c>
      <c r="D49" t="n">
        <v>1.9806</v>
      </c>
      <c r="E49" t="n">
        <v>50.49</v>
      </c>
      <c r="F49" t="n">
        <v>47.78</v>
      </c>
      <c r="G49" t="n">
        <v>51.19</v>
      </c>
      <c r="H49" t="n">
        <v>0.93</v>
      </c>
      <c r="I49" t="n">
        <v>56</v>
      </c>
      <c r="J49" t="n">
        <v>75.06999999999999</v>
      </c>
      <c r="K49" t="n">
        <v>32.27</v>
      </c>
      <c r="L49" t="n">
        <v>4</v>
      </c>
      <c r="M49" t="n">
        <v>54</v>
      </c>
      <c r="N49" t="n">
        <v>8.800000000000001</v>
      </c>
      <c r="O49" t="n">
        <v>9492.549999999999</v>
      </c>
      <c r="P49" t="n">
        <v>306.88</v>
      </c>
      <c r="Q49" t="n">
        <v>1189.41</v>
      </c>
      <c r="R49" t="n">
        <v>250.51</v>
      </c>
      <c r="S49" t="n">
        <v>152.24</v>
      </c>
      <c r="T49" t="n">
        <v>42901.37</v>
      </c>
      <c r="U49" t="n">
        <v>0.61</v>
      </c>
      <c r="V49" t="n">
        <v>0.83</v>
      </c>
      <c r="W49" t="n">
        <v>19.06</v>
      </c>
      <c r="X49" t="n">
        <v>2.52</v>
      </c>
      <c r="Y49" t="n">
        <v>2</v>
      </c>
      <c r="Z49" t="n">
        <v>10</v>
      </c>
    </row>
    <row r="50">
      <c r="A50" t="n">
        <v>4</v>
      </c>
      <c r="B50" t="n">
        <v>30</v>
      </c>
      <c r="C50" t="inlineStr">
        <is>
          <t xml:space="preserve">CONCLUIDO	</t>
        </is>
      </c>
      <c r="D50" t="n">
        <v>2.0121</v>
      </c>
      <c r="E50" t="n">
        <v>49.7</v>
      </c>
      <c r="F50" t="n">
        <v>47.19</v>
      </c>
      <c r="G50" t="n">
        <v>65.84</v>
      </c>
      <c r="H50" t="n">
        <v>1.15</v>
      </c>
      <c r="I50" t="n">
        <v>43</v>
      </c>
      <c r="J50" t="n">
        <v>76.26000000000001</v>
      </c>
      <c r="K50" t="n">
        <v>32.27</v>
      </c>
      <c r="L50" t="n">
        <v>5</v>
      </c>
      <c r="M50" t="n">
        <v>31</v>
      </c>
      <c r="N50" t="n">
        <v>8.99</v>
      </c>
      <c r="O50" t="n">
        <v>9639.200000000001</v>
      </c>
      <c r="P50" t="n">
        <v>289.74</v>
      </c>
      <c r="Q50" t="n">
        <v>1189.37</v>
      </c>
      <c r="R50" t="n">
        <v>230.04</v>
      </c>
      <c r="S50" t="n">
        <v>152.24</v>
      </c>
      <c r="T50" t="n">
        <v>32731.35</v>
      </c>
      <c r="U50" t="n">
        <v>0.66</v>
      </c>
      <c r="V50" t="n">
        <v>0.84</v>
      </c>
      <c r="W50" t="n">
        <v>19.06</v>
      </c>
      <c r="X50" t="n">
        <v>1.93</v>
      </c>
      <c r="Y50" t="n">
        <v>2</v>
      </c>
      <c r="Z50" t="n">
        <v>10</v>
      </c>
    </row>
    <row r="51">
      <c r="A51" t="n">
        <v>5</v>
      </c>
      <c r="B51" t="n">
        <v>30</v>
      </c>
      <c r="C51" t="inlineStr">
        <is>
          <t xml:space="preserve">CONCLUIDO	</t>
        </is>
      </c>
      <c r="D51" t="n">
        <v>2.0161</v>
      </c>
      <c r="E51" t="n">
        <v>49.6</v>
      </c>
      <c r="F51" t="n">
        <v>47.12</v>
      </c>
      <c r="G51" t="n">
        <v>68.95</v>
      </c>
      <c r="H51" t="n">
        <v>1.36</v>
      </c>
      <c r="I51" t="n">
        <v>41</v>
      </c>
      <c r="J51" t="n">
        <v>77.45</v>
      </c>
      <c r="K51" t="n">
        <v>32.27</v>
      </c>
      <c r="L51" t="n">
        <v>6</v>
      </c>
      <c r="M51" t="n">
        <v>0</v>
      </c>
      <c r="N51" t="n">
        <v>9.18</v>
      </c>
      <c r="O51" t="n">
        <v>9786.190000000001</v>
      </c>
      <c r="P51" t="n">
        <v>289.67</v>
      </c>
      <c r="Q51" t="n">
        <v>1189.59</v>
      </c>
      <c r="R51" t="n">
        <v>226.73</v>
      </c>
      <c r="S51" t="n">
        <v>152.24</v>
      </c>
      <c r="T51" t="n">
        <v>31086.04</v>
      </c>
      <c r="U51" t="n">
        <v>0.67</v>
      </c>
      <c r="V51" t="n">
        <v>0.84</v>
      </c>
      <c r="W51" t="n">
        <v>19.08</v>
      </c>
      <c r="X51" t="n">
        <v>1.86</v>
      </c>
      <c r="Y51" t="n">
        <v>2</v>
      </c>
      <c r="Z51" t="n">
        <v>10</v>
      </c>
    </row>
    <row r="52">
      <c r="A52" t="n">
        <v>0</v>
      </c>
      <c r="B52" t="n">
        <v>15</v>
      </c>
      <c r="C52" t="inlineStr">
        <is>
          <t xml:space="preserve">CONCLUIDO	</t>
        </is>
      </c>
      <c r="D52" t="n">
        <v>1.7585</v>
      </c>
      <c r="E52" t="n">
        <v>56.87</v>
      </c>
      <c r="F52" t="n">
        <v>53.26</v>
      </c>
      <c r="G52" t="n">
        <v>18.58</v>
      </c>
      <c r="H52" t="n">
        <v>0.43</v>
      </c>
      <c r="I52" t="n">
        <v>172</v>
      </c>
      <c r="J52" t="n">
        <v>39.78</v>
      </c>
      <c r="K52" t="n">
        <v>19.54</v>
      </c>
      <c r="L52" t="n">
        <v>1</v>
      </c>
      <c r="M52" t="n">
        <v>170</v>
      </c>
      <c r="N52" t="n">
        <v>4.24</v>
      </c>
      <c r="O52" t="n">
        <v>5140</v>
      </c>
      <c r="P52" t="n">
        <v>236.98</v>
      </c>
      <c r="Q52" t="n">
        <v>1190.28</v>
      </c>
      <c r="R52" t="n">
        <v>434.71</v>
      </c>
      <c r="S52" t="n">
        <v>152.24</v>
      </c>
      <c r="T52" t="n">
        <v>134421.53</v>
      </c>
      <c r="U52" t="n">
        <v>0.35</v>
      </c>
      <c r="V52" t="n">
        <v>0.75</v>
      </c>
      <c r="W52" t="n">
        <v>19.28</v>
      </c>
      <c r="X52" t="n">
        <v>7.98</v>
      </c>
      <c r="Y52" t="n">
        <v>2</v>
      </c>
      <c r="Z52" t="n">
        <v>10</v>
      </c>
    </row>
    <row r="53">
      <c r="A53" t="n">
        <v>1</v>
      </c>
      <c r="B53" t="n">
        <v>15</v>
      </c>
      <c r="C53" t="inlineStr">
        <is>
          <t xml:space="preserve">CONCLUIDO	</t>
        </is>
      </c>
      <c r="D53" t="n">
        <v>1.9383</v>
      </c>
      <c r="E53" t="n">
        <v>51.59</v>
      </c>
      <c r="F53" t="n">
        <v>48.99</v>
      </c>
      <c r="G53" t="n">
        <v>36.29</v>
      </c>
      <c r="H53" t="n">
        <v>0.84</v>
      </c>
      <c r="I53" t="n">
        <v>81</v>
      </c>
      <c r="J53" t="n">
        <v>40.89</v>
      </c>
      <c r="K53" t="n">
        <v>19.54</v>
      </c>
      <c r="L53" t="n">
        <v>2</v>
      </c>
      <c r="M53" t="n">
        <v>6</v>
      </c>
      <c r="N53" t="n">
        <v>4.35</v>
      </c>
      <c r="O53" t="n">
        <v>5277.26</v>
      </c>
      <c r="P53" t="n">
        <v>197.92</v>
      </c>
      <c r="Q53" t="n">
        <v>1190.14</v>
      </c>
      <c r="R53" t="n">
        <v>288.2</v>
      </c>
      <c r="S53" t="n">
        <v>152.24</v>
      </c>
      <c r="T53" t="n">
        <v>61621.49</v>
      </c>
      <c r="U53" t="n">
        <v>0.53</v>
      </c>
      <c r="V53" t="n">
        <v>0.8100000000000001</v>
      </c>
      <c r="W53" t="n">
        <v>19.2</v>
      </c>
      <c r="X53" t="n">
        <v>3.73</v>
      </c>
      <c r="Y53" t="n">
        <v>2</v>
      </c>
      <c r="Z53" t="n">
        <v>10</v>
      </c>
    </row>
    <row r="54">
      <c r="A54" t="n">
        <v>2</v>
      </c>
      <c r="B54" t="n">
        <v>15</v>
      </c>
      <c r="C54" t="inlineStr">
        <is>
          <t xml:space="preserve">CONCLUIDO	</t>
        </is>
      </c>
      <c r="D54" t="n">
        <v>1.9381</v>
      </c>
      <c r="E54" t="n">
        <v>51.6</v>
      </c>
      <c r="F54" t="n">
        <v>49</v>
      </c>
      <c r="G54" t="n">
        <v>36.29</v>
      </c>
      <c r="H54" t="n">
        <v>1.22</v>
      </c>
      <c r="I54" t="n">
        <v>81</v>
      </c>
      <c r="J54" t="n">
        <v>42.01</v>
      </c>
      <c r="K54" t="n">
        <v>19.54</v>
      </c>
      <c r="L54" t="n">
        <v>3</v>
      </c>
      <c r="M54" t="n">
        <v>0</v>
      </c>
      <c r="N54" t="n">
        <v>4.46</v>
      </c>
      <c r="O54" t="n">
        <v>5414.79</v>
      </c>
      <c r="P54" t="n">
        <v>203.1</v>
      </c>
      <c r="Q54" t="n">
        <v>1190.15</v>
      </c>
      <c r="R54" t="n">
        <v>287.67</v>
      </c>
      <c r="S54" t="n">
        <v>152.24</v>
      </c>
      <c r="T54" t="n">
        <v>61359.49</v>
      </c>
      <c r="U54" t="n">
        <v>0.53</v>
      </c>
      <c r="V54" t="n">
        <v>0.8100000000000001</v>
      </c>
      <c r="W54" t="n">
        <v>19.22</v>
      </c>
      <c r="X54" t="n">
        <v>3.74</v>
      </c>
      <c r="Y54" t="n">
        <v>2</v>
      </c>
      <c r="Z54" t="n">
        <v>10</v>
      </c>
    </row>
    <row r="55">
      <c r="A55" t="n">
        <v>0</v>
      </c>
      <c r="B55" t="n">
        <v>70</v>
      </c>
      <c r="C55" t="inlineStr">
        <is>
          <t xml:space="preserve">CONCLUIDO	</t>
        </is>
      </c>
      <c r="D55" t="n">
        <v>1.0145</v>
      </c>
      <c r="E55" t="n">
        <v>98.58</v>
      </c>
      <c r="F55" t="n">
        <v>77.45</v>
      </c>
      <c r="G55" t="n">
        <v>7.11</v>
      </c>
      <c r="H55" t="n">
        <v>0.12</v>
      </c>
      <c r="I55" t="n">
        <v>654</v>
      </c>
      <c r="J55" t="n">
        <v>141.81</v>
      </c>
      <c r="K55" t="n">
        <v>47.83</v>
      </c>
      <c r="L55" t="n">
        <v>1</v>
      </c>
      <c r="M55" t="n">
        <v>652</v>
      </c>
      <c r="N55" t="n">
        <v>22.98</v>
      </c>
      <c r="O55" t="n">
        <v>17723.39</v>
      </c>
      <c r="P55" t="n">
        <v>892.3</v>
      </c>
      <c r="Q55" t="n">
        <v>1194.44</v>
      </c>
      <c r="R55" t="n">
        <v>1257.02</v>
      </c>
      <c r="S55" t="n">
        <v>152.24</v>
      </c>
      <c r="T55" t="n">
        <v>543167.6899999999</v>
      </c>
      <c r="U55" t="n">
        <v>0.12</v>
      </c>
      <c r="V55" t="n">
        <v>0.51</v>
      </c>
      <c r="W55" t="n">
        <v>20.04</v>
      </c>
      <c r="X55" t="n">
        <v>32.12</v>
      </c>
      <c r="Y55" t="n">
        <v>2</v>
      </c>
      <c r="Z55" t="n">
        <v>10</v>
      </c>
    </row>
    <row r="56">
      <c r="A56" t="n">
        <v>1</v>
      </c>
      <c r="B56" t="n">
        <v>70</v>
      </c>
      <c r="C56" t="inlineStr">
        <is>
          <t xml:space="preserve">CONCLUIDO	</t>
        </is>
      </c>
      <c r="D56" t="n">
        <v>1.534</v>
      </c>
      <c r="E56" t="n">
        <v>65.19</v>
      </c>
      <c r="F56" t="n">
        <v>56.2</v>
      </c>
      <c r="G56" t="n">
        <v>14.41</v>
      </c>
      <c r="H56" t="n">
        <v>0.25</v>
      </c>
      <c r="I56" t="n">
        <v>234</v>
      </c>
      <c r="J56" t="n">
        <v>143.17</v>
      </c>
      <c r="K56" t="n">
        <v>47.83</v>
      </c>
      <c r="L56" t="n">
        <v>2</v>
      </c>
      <c r="M56" t="n">
        <v>232</v>
      </c>
      <c r="N56" t="n">
        <v>23.34</v>
      </c>
      <c r="O56" t="n">
        <v>17891.86</v>
      </c>
      <c r="P56" t="n">
        <v>644.54</v>
      </c>
      <c r="Q56" t="n">
        <v>1191.14</v>
      </c>
      <c r="R56" t="n">
        <v>534.79</v>
      </c>
      <c r="S56" t="n">
        <v>152.24</v>
      </c>
      <c r="T56" t="n">
        <v>184151.68</v>
      </c>
      <c r="U56" t="n">
        <v>0.28</v>
      </c>
      <c r="V56" t="n">
        <v>0.71</v>
      </c>
      <c r="W56" t="n">
        <v>19.37</v>
      </c>
      <c r="X56" t="n">
        <v>10.92</v>
      </c>
      <c r="Y56" t="n">
        <v>2</v>
      </c>
      <c r="Z56" t="n">
        <v>10</v>
      </c>
    </row>
    <row r="57">
      <c r="A57" t="n">
        <v>2</v>
      </c>
      <c r="B57" t="n">
        <v>70</v>
      </c>
      <c r="C57" t="inlineStr">
        <is>
          <t xml:space="preserve">CONCLUIDO	</t>
        </is>
      </c>
      <c r="D57" t="n">
        <v>1.7179</v>
      </c>
      <c r="E57" t="n">
        <v>58.21</v>
      </c>
      <c r="F57" t="n">
        <v>51.85</v>
      </c>
      <c r="G57" t="n">
        <v>21.76</v>
      </c>
      <c r="H57" t="n">
        <v>0.37</v>
      </c>
      <c r="I57" t="n">
        <v>143</v>
      </c>
      <c r="J57" t="n">
        <v>144.54</v>
      </c>
      <c r="K57" t="n">
        <v>47.83</v>
      </c>
      <c r="L57" t="n">
        <v>3</v>
      </c>
      <c r="M57" t="n">
        <v>141</v>
      </c>
      <c r="N57" t="n">
        <v>23.71</v>
      </c>
      <c r="O57" t="n">
        <v>18060.85</v>
      </c>
      <c r="P57" t="n">
        <v>589.99</v>
      </c>
      <c r="Q57" t="n">
        <v>1189.89</v>
      </c>
      <c r="R57" t="n">
        <v>387.91</v>
      </c>
      <c r="S57" t="n">
        <v>152.24</v>
      </c>
      <c r="T57" t="n">
        <v>111165.78</v>
      </c>
      <c r="U57" t="n">
        <v>0.39</v>
      </c>
      <c r="V57" t="n">
        <v>0.77</v>
      </c>
      <c r="W57" t="n">
        <v>19.21</v>
      </c>
      <c r="X57" t="n">
        <v>6.58</v>
      </c>
      <c r="Y57" t="n">
        <v>2</v>
      </c>
      <c r="Z57" t="n">
        <v>10</v>
      </c>
    </row>
    <row r="58">
      <c r="A58" t="n">
        <v>3</v>
      </c>
      <c r="B58" t="n">
        <v>70</v>
      </c>
      <c r="C58" t="inlineStr">
        <is>
          <t xml:space="preserve">CONCLUIDO	</t>
        </is>
      </c>
      <c r="D58" t="n">
        <v>1.8122</v>
      </c>
      <c r="E58" t="n">
        <v>55.18</v>
      </c>
      <c r="F58" t="n">
        <v>49.98</v>
      </c>
      <c r="G58" t="n">
        <v>29.11</v>
      </c>
      <c r="H58" t="n">
        <v>0.49</v>
      </c>
      <c r="I58" t="n">
        <v>103</v>
      </c>
      <c r="J58" t="n">
        <v>145.92</v>
      </c>
      <c r="K58" t="n">
        <v>47.83</v>
      </c>
      <c r="L58" t="n">
        <v>4</v>
      </c>
      <c r="M58" t="n">
        <v>101</v>
      </c>
      <c r="N58" t="n">
        <v>24.09</v>
      </c>
      <c r="O58" t="n">
        <v>18230.35</v>
      </c>
      <c r="P58" t="n">
        <v>563.8</v>
      </c>
      <c r="Q58" t="n">
        <v>1189.72</v>
      </c>
      <c r="R58" t="n">
        <v>324.68</v>
      </c>
      <c r="S58" t="n">
        <v>152.24</v>
      </c>
      <c r="T58" t="n">
        <v>79751.2</v>
      </c>
      <c r="U58" t="n">
        <v>0.47</v>
      </c>
      <c r="V58" t="n">
        <v>0.8</v>
      </c>
      <c r="W58" t="n">
        <v>19.14</v>
      </c>
      <c r="X58" t="n">
        <v>4.72</v>
      </c>
      <c r="Y58" t="n">
        <v>2</v>
      </c>
      <c r="Z58" t="n">
        <v>10</v>
      </c>
    </row>
    <row r="59">
      <c r="A59" t="n">
        <v>4</v>
      </c>
      <c r="B59" t="n">
        <v>70</v>
      </c>
      <c r="C59" t="inlineStr">
        <is>
          <t xml:space="preserve">CONCLUIDO	</t>
        </is>
      </c>
      <c r="D59" t="n">
        <v>1.871</v>
      </c>
      <c r="E59" t="n">
        <v>53.45</v>
      </c>
      <c r="F59" t="n">
        <v>48.91</v>
      </c>
      <c r="G59" t="n">
        <v>36.68</v>
      </c>
      <c r="H59" t="n">
        <v>0.6</v>
      </c>
      <c r="I59" t="n">
        <v>80</v>
      </c>
      <c r="J59" t="n">
        <v>147.3</v>
      </c>
      <c r="K59" t="n">
        <v>47.83</v>
      </c>
      <c r="L59" t="n">
        <v>5</v>
      </c>
      <c r="M59" t="n">
        <v>78</v>
      </c>
      <c r="N59" t="n">
        <v>24.47</v>
      </c>
      <c r="O59" t="n">
        <v>18400.38</v>
      </c>
      <c r="P59" t="n">
        <v>546.5</v>
      </c>
      <c r="Q59" t="n">
        <v>1189.59</v>
      </c>
      <c r="R59" t="n">
        <v>288.77</v>
      </c>
      <c r="S59" t="n">
        <v>152.24</v>
      </c>
      <c r="T59" t="n">
        <v>61913.14</v>
      </c>
      <c r="U59" t="n">
        <v>0.53</v>
      </c>
      <c r="V59" t="n">
        <v>0.8100000000000001</v>
      </c>
      <c r="W59" t="n">
        <v>19.1</v>
      </c>
      <c r="X59" t="n">
        <v>3.65</v>
      </c>
      <c r="Y59" t="n">
        <v>2</v>
      </c>
      <c r="Z59" t="n">
        <v>10</v>
      </c>
    </row>
    <row r="60">
      <c r="A60" t="n">
        <v>5</v>
      </c>
      <c r="B60" t="n">
        <v>70</v>
      </c>
      <c r="C60" t="inlineStr">
        <is>
          <t xml:space="preserve">CONCLUIDO	</t>
        </is>
      </c>
      <c r="D60" t="n">
        <v>1.9121</v>
      </c>
      <c r="E60" t="n">
        <v>52.3</v>
      </c>
      <c r="F60" t="n">
        <v>48.19</v>
      </c>
      <c r="G60" t="n">
        <v>44.49</v>
      </c>
      <c r="H60" t="n">
        <v>0.71</v>
      </c>
      <c r="I60" t="n">
        <v>65</v>
      </c>
      <c r="J60" t="n">
        <v>148.68</v>
      </c>
      <c r="K60" t="n">
        <v>47.83</v>
      </c>
      <c r="L60" t="n">
        <v>6</v>
      </c>
      <c r="M60" t="n">
        <v>63</v>
      </c>
      <c r="N60" t="n">
        <v>24.85</v>
      </c>
      <c r="O60" t="n">
        <v>18570.94</v>
      </c>
      <c r="P60" t="n">
        <v>533.36</v>
      </c>
      <c r="Q60" t="n">
        <v>1189.39</v>
      </c>
      <c r="R60" t="n">
        <v>264.52</v>
      </c>
      <c r="S60" t="n">
        <v>152.24</v>
      </c>
      <c r="T60" t="n">
        <v>49864.68</v>
      </c>
      <c r="U60" t="n">
        <v>0.58</v>
      </c>
      <c r="V60" t="n">
        <v>0.83</v>
      </c>
      <c r="W60" t="n">
        <v>19.08</v>
      </c>
      <c r="X60" t="n">
        <v>2.94</v>
      </c>
      <c r="Y60" t="n">
        <v>2</v>
      </c>
      <c r="Z60" t="n">
        <v>10</v>
      </c>
    </row>
    <row r="61">
      <c r="A61" t="n">
        <v>6</v>
      </c>
      <c r="B61" t="n">
        <v>70</v>
      </c>
      <c r="C61" t="inlineStr">
        <is>
          <t xml:space="preserve">CONCLUIDO	</t>
        </is>
      </c>
      <c r="D61" t="n">
        <v>1.9396</v>
      </c>
      <c r="E61" t="n">
        <v>51.56</v>
      </c>
      <c r="F61" t="n">
        <v>47.74</v>
      </c>
      <c r="G61" t="n">
        <v>52.08</v>
      </c>
      <c r="H61" t="n">
        <v>0.83</v>
      </c>
      <c r="I61" t="n">
        <v>55</v>
      </c>
      <c r="J61" t="n">
        <v>150.07</v>
      </c>
      <c r="K61" t="n">
        <v>47.83</v>
      </c>
      <c r="L61" t="n">
        <v>7</v>
      </c>
      <c r="M61" t="n">
        <v>53</v>
      </c>
      <c r="N61" t="n">
        <v>25.24</v>
      </c>
      <c r="O61" t="n">
        <v>18742.03</v>
      </c>
      <c r="P61" t="n">
        <v>522.64</v>
      </c>
      <c r="Q61" t="n">
        <v>1189.3</v>
      </c>
      <c r="R61" t="n">
        <v>249.2</v>
      </c>
      <c r="S61" t="n">
        <v>152.24</v>
      </c>
      <c r="T61" t="n">
        <v>42252.67</v>
      </c>
      <c r="U61" t="n">
        <v>0.61</v>
      </c>
      <c r="V61" t="n">
        <v>0.83</v>
      </c>
      <c r="W61" t="n">
        <v>19.06</v>
      </c>
      <c r="X61" t="n">
        <v>2.48</v>
      </c>
      <c r="Y61" t="n">
        <v>2</v>
      </c>
      <c r="Z61" t="n">
        <v>10</v>
      </c>
    </row>
    <row r="62">
      <c r="A62" t="n">
        <v>7</v>
      </c>
      <c r="B62" t="n">
        <v>70</v>
      </c>
      <c r="C62" t="inlineStr">
        <is>
          <t xml:space="preserve">CONCLUIDO	</t>
        </is>
      </c>
      <c r="D62" t="n">
        <v>1.9586</v>
      </c>
      <c r="E62" t="n">
        <v>51.06</v>
      </c>
      <c r="F62" t="n">
        <v>47.44</v>
      </c>
      <c r="G62" t="n">
        <v>59.3</v>
      </c>
      <c r="H62" t="n">
        <v>0.9399999999999999</v>
      </c>
      <c r="I62" t="n">
        <v>48</v>
      </c>
      <c r="J62" t="n">
        <v>151.46</v>
      </c>
      <c r="K62" t="n">
        <v>47.83</v>
      </c>
      <c r="L62" t="n">
        <v>8</v>
      </c>
      <c r="M62" t="n">
        <v>46</v>
      </c>
      <c r="N62" t="n">
        <v>25.63</v>
      </c>
      <c r="O62" t="n">
        <v>18913.66</v>
      </c>
      <c r="P62" t="n">
        <v>514.25</v>
      </c>
      <c r="Q62" t="n">
        <v>1189.24</v>
      </c>
      <c r="R62" t="n">
        <v>239.37</v>
      </c>
      <c r="S62" t="n">
        <v>152.24</v>
      </c>
      <c r="T62" t="n">
        <v>37372.74</v>
      </c>
      <c r="U62" t="n">
        <v>0.64</v>
      </c>
      <c r="V62" t="n">
        <v>0.84</v>
      </c>
      <c r="W62" t="n">
        <v>19.05</v>
      </c>
      <c r="X62" t="n">
        <v>2.19</v>
      </c>
      <c r="Y62" t="n">
        <v>2</v>
      </c>
      <c r="Z62" t="n">
        <v>10</v>
      </c>
    </row>
    <row r="63">
      <c r="A63" t="n">
        <v>8</v>
      </c>
      <c r="B63" t="n">
        <v>70</v>
      </c>
      <c r="C63" t="inlineStr">
        <is>
          <t xml:space="preserve">CONCLUIDO	</t>
        </is>
      </c>
      <c r="D63" t="n">
        <v>1.9765</v>
      </c>
      <c r="E63" t="n">
        <v>50.59</v>
      </c>
      <c r="F63" t="n">
        <v>47.15</v>
      </c>
      <c r="G63" t="n">
        <v>67.36</v>
      </c>
      <c r="H63" t="n">
        <v>1.04</v>
      </c>
      <c r="I63" t="n">
        <v>42</v>
      </c>
      <c r="J63" t="n">
        <v>152.85</v>
      </c>
      <c r="K63" t="n">
        <v>47.83</v>
      </c>
      <c r="L63" t="n">
        <v>9</v>
      </c>
      <c r="M63" t="n">
        <v>40</v>
      </c>
      <c r="N63" t="n">
        <v>26.03</v>
      </c>
      <c r="O63" t="n">
        <v>19085.83</v>
      </c>
      <c r="P63" t="n">
        <v>506.1</v>
      </c>
      <c r="Q63" t="n">
        <v>1189.19</v>
      </c>
      <c r="R63" t="n">
        <v>229.49</v>
      </c>
      <c r="S63" t="n">
        <v>152.24</v>
      </c>
      <c r="T63" t="n">
        <v>32460.23</v>
      </c>
      <c r="U63" t="n">
        <v>0.66</v>
      </c>
      <c r="V63" t="n">
        <v>0.84</v>
      </c>
      <c r="W63" t="n">
        <v>19.04</v>
      </c>
      <c r="X63" t="n">
        <v>1.9</v>
      </c>
      <c r="Y63" t="n">
        <v>2</v>
      </c>
      <c r="Z63" t="n">
        <v>10</v>
      </c>
    </row>
    <row r="64">
      <c r="A64" t="n">
        <v>9</v>
      </c>
      <c r="B64" t="n">
        <v>70</v>
      </c>
      <c r="C64" t="inlineStr">
        <is>
          <t xml:space="preserve">CONCLUIDO	</t>
        </is>
      </c>
      <c r="D64" t="n">
        <v>1.9924</v>
      </c>
      <c r="E64" t="n">
        <v>50.19</v>
      </c>
      <c r="F64" t="n">
        <v>46.89</v>
      </c>
      <c r="G64" t="n">
        <v>76.04000000000001</v>
      </c>
      <c r="H64" t="n">
        <v>1.15</v>
      </c>
      <c r="I64" t="n">
        <v>37</v>
      </c>
      <c r="J64" t="n">
        <v>154.25</v>
      </c>
      <c r="K64" t="n">
        <v>47.83</v>
      </c>
      <c r="L64" t="n">
        <v>10</v>
      </c>
      <c r="M64" t="n">
        <v>35</v>
      </c>
      <c r="N64" t="n">
        <v>26.43</v>
      </c>
      <c r="O64" t="n">
        <v>19258.55</v>
      </c>
      <c r="P64" t="n">
        <v>497.35</v>
      </c>
      <c r="Q64" t="n">
        <v>1189.23</v>
      </c>
      <c r="R64" t="n">
        <v>220.75</v>
      </c>
      <c r="S64" t="n">
        <v>152.24</v>
      </c>
      <c r="T64" t="n">
        <v>28119.24</v>
      </c>
      <c r="U64" t="n">
        <v>0.6899999999999999</v>
      </c>
      <c r="V64" t="n">
        <v>0.85</v>
      </c>
      <c r="W64" t="n">
        <v>19.03</v>
      </c>
      <c r="X64" t="n">
        <v>1.64</v>
      </c>
      <c r="Y64" t="n">
        <v>2</v>
      </c>
      <c r="Z64" t="n">
        <v>10</v>
      </c>
    </row>
    <row r="65">
      <c r="A65" t="n">
        <v>10</v>
      </c>
      <c r="B65" t="n">
        <v>70</v>
      </c>
      <c r="C65" t="inlineStr">
        <is>
          <t xml:space="preserve">CONCLUIDO	</t>
        </is>
      </c>
      <c r="D65" t="n">
        <v>2.0044</v>
      </c>
      <c r="E65" t="n">
        <v>49.89</v>
      </c>
      <c r="F65" t="n">
        <v>46.71</v>
      </c>
      <c r="G65" t="n">
        <v>84.92</v>
      </c>
      <c r="H65" t="n">
        <v>1.25</v>
      </c>
      <c r="I65" t="n">
        <v>33</v>
      </c>
      <c r="J65" t="n">
        <v>155.66</v>
      </c>
      <c r="K65" t="n">
        <v>47.83</v>
      </c>
      <c r="L65" t="n">
        <v>11</v>
      </c>
      <c r="M65" t="n">
        <v>31</v>
      </c>
      <c r="N65" t="n">
        <v>26.83</v>
      </c>
      <c r="O65" t="n">
        <v>19431.82</v>
      </c>
      <c r="P65" t="n">
        <v>489.44</v>
      </c>
      <c r="Q65" t="n">
        <v>1189.13</v>
      </c>
      <c r="R65" t="n">
        <v>214.27</v>
      </c>
      <c r="S65" t="n">
        <v>152.24</v>
      </c>
      <c r="T65" t="n">
        <v>24896.86</v>
      </c>
      <c r="U65" t="n">
        <v>0.71</v>
      </c>
      <c r="V65" t="n">
        <v>0.85</v>
      </c>
      <c r="W65" t="n">
        <v>19.03</v>
      </c>
      <c r="X65" t="n">
        <v>1.46</v>
      </c>
      <c r="Y65" t="n">
        <v>2</v>
      </c>
      <c r="Z65" t="n">
        <v>10</v>
      </c>
    </row>
    <row r="66">
      <c r="A66" t="n">
        <v>11</v>
      </c>
      <c r="B66" t="n">
        <v>70</v>
      </c>
      <c r="C66" t="inlineStr">
        <is>
          <t xml:space="preserve">CONCLUIDO	</t>
        </is>
      </c>
      <c r="D66" t="n">
        <v>2.0136</v>
      </c>
      <c r="E66" t="n">
        <v>49.66</v>
      </c>
      <c r="F66" t="n">
        <v>46.57</v>
      </c>
      <c r="G66" t="n">
        <v>93.13</v>
      </c>
      <c r="H66" t="n">
        <v>1.35</v>
      </c>
      <c r="I66" t="n">
        <v>30</v>
      </c>
      <c r="J66" t="n">
        <v>157.07</v>
      </c>
      <c r="K66" t="n">
        <v>47.83</v>
      </c>
      <c r="L66" t="n">
        <v>12</v>
      </c>
      <c r="M66" t="n">
        <v>28</v>
      </c>
      <c r="N66" t="n">
        <v>27.24</v>
      </c>
      <c r="O66" t="n">
        <v>19605.66</v>
      </c>
      <c r="P66" t="n">
        <v>482.81</v>
      </c>
      <c r="Q66" t="n">
        <v>1189.08</v>
      </c>
      <c r="R66" t="n">
        <v>209.57</v>
      </c>
      <c r="S66" t="n">
        <v>152.24</v>
      </c>
      <c r="T66" t="n">
        <v>22564.32</v>
      </c>
      <c r="U66" t="n">
        <v>0.73</v>
      </c>
      <c r="V66" t="n">
        <v>0.85</v>
      </c>
      <c r="W66" t="n">
        <v>19.02</v>
      </c>
      <c r="X66" t="n">
        <v>1.31</v>
      </c>
      <c r="Y66" t="n">
        <v>2</v>
      </c>
      <c r="Z66" t="n">
        <v>10</v>
      </c>
    </row>
    <row r="67">
      <c r="A67" t="n">
        <v>12</v>
      </c>
      <c r="B67" t="n">
        <v>70</v>
      </c>
      <c r="C67" t="inlineStr">
        <is>
          <t xml:space="preserve">CONCLUIDO	</t>
        </is>
      </c>
      <c r="D67" t="n">
        <v>2.0187</v>
      </c>
      <c r="E67" t="n">
        <v>49.54</v>
      </c>
      <c r="F67" t="n">
        <v>46.5</v>
      </c>
      <c r="G67" t="n">
        <v>99.64</v>
      </c>
      <c r="H67" t="n">
        <v>1.45</v>
      </c>
      <c r="I67" t="n">
        <v>28</v>
      </c>
      <c r="J67" t="n">
        <v>158.48</v>
      </c>
      <c r="K67" t="n">
        <v>47.83</v>
      </c>
      <c r="L67" t="n">
        <v>13</v>
      </c>
      <c r="M67" t="n">
        <v>26</v>
      </c>
      <c r="N67" t="n">
        <v>27.65</v>
      </c>
      <c r="O67" t="n">
        <v>19780.06</v>
      </c>
      <c r="P67" t="n">
        <v>475.25</v>
      </c>
      <c r="Q67" t="n">
        <v>1188.99</v>
      </c>
      <c r="R67" t="n">
        <v>207.33</v>
      </c>
      <c r="S67" t="n">
        <v>152.24</v>
      </c>
      <c r="T67" t="n">
        <v>21453.47</v>
      </c>
      <c r="U67" t="n">
        <v>0.73</v>
      </c>
      <c r="V67" t="n">
        <v>0.86</v>
      </c>
      <c r="W67" t="n">
        <v>19.02</v>
      </c>
      <c r="X67" t="n">
        <v>1.25</v>
      </c>
      <c r="Y67" t="n">
        <v>2</v>
      </c>
      <c r="Z67" t="n">
        <v>10</v>
      </c>
    </row>
    <row r="68">
      <c r="A68" t="n">
        <v>13</v>
      </c>
      <c r="B68" t="n">
        <v>70</v>
      </c>
      <c r="C68" t="inlineStr">
        <is>
          <t xml:space="preserve">CONCLUIDO	</t>
        </is>
      </c>
      <c r="D68" t="n">
        <v>2.0279</v>
      </c>
      <c r="E68" t="n">
        <v>49.31</v>
      </c>
      <c r="F68" t="n">
        <v>46.36</v>
      </c>
      <c r="G68" t="n">
        <v>111.27</v>
      </c>
      <c r="H68" t="n">
        <v>1.55</v>
      </c>
      <c r="I68" t="n">
        <v>25</v>
      </c>
      <c r="J68" t="n">
        <v>159.9</v>
      </c>
      <c r="K68" t="n">
        <v>47.83</v>
      </c>
      <c r="L68" t="n">
        <v>14</v>
      </c>
      <c r="M68" t="n">
        <v>23</v>
      </c>
      <c r="N68" t="n">
        <v>28.07</v>
      </c>
      <c r="O68" t="n">
        <v>19955.16</v>
      </c>
      <c r="P68" t="n">
        <v>467.92</v>
      </c>
      <c r="Q68" t="n">
        <v>1189.06</v>
      </c>
      <c r="R68" t="n">
        <v>202.44</v>
      </c>
      <c r="S68" t="n">
        <v>152.24</v>
      </c>
      <c r="T68" t="n">
        <v>19024.84</v>
      </c>
      <c r="U68" t="n">
        <v>0.75</v>
      </c>
      <c r="V68" t="n">
        <v>0.86</v>
      </c>
      <c r="W68" t="n">
        <v>19.02</v>
      </c>
      <c r="X68" t="n">
        <v>1.11</v>
      </c>
      <c r="Y68" t="n">
        <v>2</v>
      </c>
      <c r="Z68" t="n">
        <v>10</v>
      </c>
    </row>
    <row r="69">
      <c r="A69" t="n">
        <v>14</v>
      </c>
      <c r="B69" t="n">
        <v>70</v>
      </c>
      <c r="C69" t="inlineStr">
        <is>
          <t xml:space="preserve">CONCLUIDO	</t>
        </is>
      </c>
      <c r="D69" t="n">
        <v>2.0345</v>
      </c>
      <c r="E69" t="n">
        <v>49.15</v>
      </c>
      <c r="F69" t="n">
        <v>46.26</v>
      </c>
      <c r="G69" t="n">
        <v>120.68</v>
      </c>
      <c r="H69" t="n">
        <v>1.65</v>
      </c>
      <c r="I69" t="n">
        <v>23</v>
      </c>
      <c r="J69" t="n">
        <v>161.32</v>
      </c>
      <c r="K69" t="n">
        <v>47.83</v>
      </c>
      <c r="L69" t="n">
        <v>15</v>
      </c>
      <c r="M69" t="n">
        <v>21</v>
      </c>
      <c r="N69" t="n">
        <v>28.5</v>
      </c>
      <c r="O69" t="n">
        <v>20130.71</v>
      </c>
      <c r="P69" t="n">
        <v>461.07</v>
      </c>
      <c r="Q69" t="n">
        <v>1189.06</v>
      </c>
      <c r="R69" t="n">
        <v>199.35</v>
      </c>
      <c r="S69" t="n">
        <v>152.24</v>
      </c>
      <c r="T69" t="n">
        <v>17488.04</v>
      </c>
      <c r="U69" t="n">
        <v>0.76</v>
      </c>
      <c r="V69" t="n">
        <v>0.86</v>
      </c>
      <c r="W69" t="n">
        <v>19.01</v>
      </c>
      <c r="X69" t="n">
        <v>1.01</v>
      </c>
      <c r="Y69" t="n">
        <v>2</v>
      </c>
      <c r="Z69" t="n">
        <v>10</v>
      </c>
    </row>
    <row r="70">
      <c r="A70" t="n">
        <v>15</v>
      </c>
      <c r="B70" t="n">
        <v>70</v>
      </c>
      <c r="C70" t="inlineStr">
        <is>
          <t xml:space="preserve">CONCLUIDO	</t>
        </is>
      </c>
      <c r="D70" t="n">
        <v>2.038</v>
      </c>
      <c r="E70" t="n">
        <v>49.07</v>
      </c>
      <c r="F70" t="n">
        <v>46.2</v>
      </c>
      <c r="G70" t="n">
        <v>126.01</v>
      </c>
      <c r="H70" t="n">
        <v>1.74</v>
      </c>
      <c r="I70" t="n">
        <v>22</v>
      </c>
      <c r="J70" t="n">
        <v>162.75</v>
      </c>
      <c r="K70" t="n">
        <v>47.83</v>
      </c>
      <c r="L70" t="n">
        <v>16</v>
      </c>
      <c r="M70" t="n">
        <v>20</v>
      </c>
      <c r="N70" t="n">
        <v>28.92</v>
      </c>
      <c r="O70" t="n">
        <v>20306.85</v>
      </c>
      <c r="P70" t="n">
        <v>455.8</v>
      </c>
      <c r="Q70" t="n">
        <v>1189.02</v>
      </c>
      <c r="R70" t="n">
        <v>197.49</v>
      </c>
      <c r="S70" t="n">
        <v>152.24</v>
      </c>
      <c r="T70" t="n">
        <v>16562.77</v>
      </c>
      <c r="U70" t="n">
        <v>0.77</v>
      </c>
      <c r="V70" t="n">
        <v>0.86</v>
      </c>
      <c r="W70" t="n">
        <v>19.01</v>
      </c>
      <c r="X70" t="n">
        <v>0.95</v>
      </c>
      <c r="Y70" t="n">
        <v>2</v>
      </c>
      <c r="Z70" t="n">
        <v>10</v>
      </c>
    </row>
    <row r="71">
      <c r="A71" t="n">
        <v>16</v>
      </c>
      <c r="B71" t="n">
        <v>70</v>
      </c>
      <c r="C71" t="inlineStr">
        <is>
          <t xml:space="preserve">CONCLUIDO	</t>
        </is>
      </c>
      <c r="D71" t="n">
        <v>2.0438</v>
      </c>
      <c r="E71" t="n">
        <v>48.93</v>
      </c>
      <c r="F71" t="n">
        <v>46.12</v>
      </c>
      <c r="G71" t="n">
        <v>138.36</v>
      </c>
      <c r="H71" t="n">
        <v>1.83</v>
      </c>
      <c r="I71" t="n">
        <v>20</v>
      </c>
      <c r="J71" t="n">
        <v>164.19</v>
      </c>
      <c r="K71" t="n">
        <v>47.83</v>
      </c>
      <c r="L71" t="n">
        <v>17</v>
      </c>
      <c r="M71" t="n">
        <v>17</v>
      </c>
      <c r="N71" t="n">
        <v>29.36</v>
      </c>
      <c r="O71" t="n">
        <v>20483.57</v>
      </c>
      <c r="P71" t="n">
        <v>447.86</v>
      </c>
      <c r="Q71" t="n">
        <v>1188.94</v>
      </c>
      <c r="R71" t="n">
        <v>194.44</v>
      </c>
      <c r="S71" t="n">
        <v>152.24</v>
      </c>
      <c r="T71" t="n">
        <v>15046.67</v>
      </c>
      <c r="U71" t="n">
        <v>0.78</v>
      </c>
      <c r="V71" t="n">
        <v>0.86</v>
      </c>
      <c r="W71" t="n">
        <v>19.01</v>
      </c>
      <c r="X71" t="n">
        <v>0.87</v>
      </c>
      <c r="Y71" t="n">
        <v>2</v>
      </c>
      <c r="Z71" t="n">
        <v>10</v>
      </c>
    </row>
    <row r="72">
      <c r="A72" t="n">
        <v>17</v>
      </c>
      <c r="B72" t="n">
        <v>70</v>
      </c>
      <c r="C72" t="inlineStr">
        <is>
          <t xml:space="preserve">CONCLUIDO	</t>
        </is>
      </c>
      <c r="D72" t="n">
        <v>2.0472</v>
      </c>
      <c r="E72" t="n">
        <v>48.85</v>
      </c>
      <c r="F72" t="n">
        <v>46.07</v>
      </c>
      <c r="G72" t="n">
        <v>145.48</v>
      </c>
      <c r="H72" t="n">
        <v>1.93</v>
      </c>
      <c r="I72" t="n">
        <v>19</v>
      </c>
      <c r="J72" t="n">
        <v>165.62</v>
      </c>
      <c r="K72" t="n">
        <v>47.83</v>
      </c>
      <c r="L72" t="n">
        <v>18</v>
      </c>
      <c r="M72" t="n">
        <v>12</v>
      </c>
      <c r="N72" t="n">
        <v>29.8</v>
      </c>
      <c r="O72" t="n">
        <v>20660.89</v>
      </c>
      <c r="P72" t="n">
        <v>442.78</v>
      </c>
      <c r="Q72" t="n">
        <v>1189.09</v>
      </c>
      <c r="R72" t="n">
        <v>192.52</v>
      </c>
      <c r="S72" t="n">
        <v>152.24</v>
      </c>
      <c r="T72" t="n">
        <v>14092.87</v>
      </c>
      <c r="U72" t="n">
        <v>0.79</v>
      </c>
      <c r="V72" t="n">
        <v>0.86</v>
      </c>
      <c r="W72" t="n">
        <v>19.01</v>
      </c>
      <c r="X72" t="n">
        <v>0.82</v>
      </c>
      <c r="Y72" t="n">
        <v>2</v>
      </c>
      <c r="Z72" t="n">
        <v>10</v>
      </c>
    </row>
    <row r="73">
      <c r="A73" t="n">
        <v>18</v>
      </c>
      <c r="B73" t="n">
        <v>70</v>
      </c>
      <c r="C73" t="inlineStr">
        <is>
          <t xml:space="preserve">CONCLUIDO	</t>
        </is>
      </c>
      <c r="D73" t="n">
        <v>2.046</v>
      </c>
      <c r="E73" t="n">
        <v>48.88</v>
      </c>
      <c r="F73" t="n">
        <v>46.1</v>
      </c>
      <c r="G73" t="n">
        <v>145.58</v>
      </c>
      <c r="H73" t="n">
        <v>2.02</v>
      </c>
      <c r="I73" t="n">
        <v>19</v>
      </c>
      <c r="J73" t="n">
        <v>167.07</v>
      </c>
      <c r="K73" t="n">
        <v>47.83</v>
      </c>
      <c r="L73" t="n">
        <v>19</v>
      </c>
      <c r="M73" t="n">
        <v>4</v>
      </c>
      <c r="N73" t="n">
        <v>30.24</v>
      </c>
      <c r="O73" t="n">
        <v>20838.81</v>
      </c>
      <c r="P73" t="n">
        <v>441.14</v>
      </c>
      <c r="Q73" t="n">
        <v>1189.19</v>
      </c>
      <c r="R73" t="n">
        <v>193.07</v>
      </c>
      <c r="S73" t="n">
        <v>152.24</v>
      </c>
      <c r="T73" t="n">
        <v>14367.52</v>
      </c>
      <c r="U73" t="n">
        <v>0.79</v>
      </c>
      <c r="V73" t="n">
        <v>0.86</v>
      </c>
      <c r="W73" t="n">
        <v>19.03</v>
      </c>
      <c r="X73" t="n">
        <v>0.85</v>
      </c>
      <c r="Y73" t="n">
        <v>2</v>
      </c>
      <c r="Z73" t="n">
        <v>10</v>
      </c>
    </row>
    <row r="74">
      <c r="A74" t="n">
        <v>19</v>
      </c>
      <c r="B74" t="n">
        <v>70</v>
      </c>
      <c r="C74" t="inlineStr">
        <is>
          <t xml:space="preserve">CONCLUIDO	</t>
        </is>
      </c>
      <c r="D74" t="n">
        <v>2.0502</v>
      </c>
      <c r="E74" t="n">
        <v>48.78</v>
      </c>
      <c r="F74" t="n">
        <v>46.03</v>
      </c>
      <c r="G74" t="n">
        <v>153.43</v>
      </c>
      <c r="H74" t="n">
        <v>2.1</v>
      </c>
      <c r="I74" t="n">
        <v>18</v>
      </c>
      <c r="J74" t="n">
        <v>168.51</v>
      </c>
      <c r="K74" t="n">
        <v>47.83</v>
      </c>
      <c r="L74" t="n">
        <v>20</v>
      </c>
      <c r="M74" t="n">
        <v>0</v>
      </c>
      <c r="N74" t="n">
        <v>30.69</v>
      </c>
      <c r="O74" t="n">
        <v>21017.33</v>
      </c>
      <c r="P74" t="n">
        <v>442.51</v>
      </c>
      <c r="Q74" t="n">
        <v>1189.08</v>
      </c>
      <c r="R74" t="n">
        <v>190.84</v>
      </c>
      <c r="S74" t="n">
        <v>152.24</v>
      </c>
      <c r="T74" t="n">
        <v>13257.37</v>
      </c>
      <c r="U74" t="n">
        <v>0.8</v>
      </c>
      <c r="V74" t="n">
        <v>0.86</v>
      </c>
      <c r="W74" t="n">
        <v>19.02</v>
      </c>
      <c r="X74" t="n">
        <v>0.78</v>
      </c>
      <c r="Y74" t="n">
        <v>2</v>
      </c>
      <c r="Z74" t="n">
        <v>10</v>
      </c>
    </row>
    <row r="75">
      <c r="A75" t="n">
        <v>0</v>
      </c>
      <c r="B75" t="n">
        <v>90</v>
      </c>
      <c r="C75" t="inlineStr">
        <is>
          <t xml:space="preserve">CONCLUIDO	</t>
        </is>
      </c>
      <c r="D75" t="n">
        <v>0.8152</v>
      </c>
      <c r="E75" t="n">
        <v>122.67</v>
      </c>
      <c r="F75" t="n">
        <v>89.23999999999999</v>
      </c>
      <c r="G75" t="n">
        <v>6.14</v>
      </c>
      <c r="H75" t="n">
        <v>0.1</v>
      </c>
      <c r="I75" t="n">
        <v>872</v>
      </c>
      <c r="J75" t="n">
        <v>176.73</v>
      </c>
      <c r="K75" t="n">
        <v>52.44</v>
      </c>
      <c r="L75" t="n">
        <v>1</v>
      </c>
      <c r="M75" t="n">
        <v>870</v>
      </c>
      <c r="N75" t="n">
        <v>33.29</v>
      </c>
      <c r="O75" t="n">
        <v>22031.19</v>
      </c>
      <c r="P75" t="n">
        <v>1184.05</v>
      </c>
      <c r="Q75" t="n">
        <v>1195.38</v>
      </c>
      <c r="R75" t="n">
        <v>1658.74</v>
      </c>
      <c r="S75" t="n">
        <v>152.24</v>
      </c>
      <c r="T75" t="n">
        <v>742938.99</v>
      </c>
      <c r="U75" t="n">
        <v>0.09</v>
      </c>
      <c r="V75" t="n">
        <v>0.45</v>
      </c>
      <c r="W75" t="n">
        <v>20.41</v>
      </c>
      <c r="X75" t="n">
        <v>43.89</v>
      </c>
      <c r="Y75" t="n">
        <v>2</v>
      </c>
      <c r="Z75" t="n">
        <v>10</v>
      </c>
    </row>
    <row r="76">
      <c r="A76" t="n">
        <v>1</v>
      </c>
      <c r="B76" t="n">
        <v>90</v>
      </c>
      <c r="C76" t="inlineStr">
        <is>
          <t xml:space="preserve">CONCLUIDO	</t>
        </is>
      </c>
      <c r="D76" t="n">
        <v>1.4092</v>
      </c>
      <c r="E76" t="n">
        <v>70.95999999999999</v>
      </c>
      <c r="F76" t="n">
        <v>58.52</v>
      </c>
      <c r="G76" t="n">
        <v>12.45</v>
      </c>
      <c r="H76" t="n">
        <v>0.2</v>
      </c>
      <c r="I76" t="n">
        <v>282</v>
      </c>
      <c r="J76" t="n">
        <v>178.21</v>
      </c>
      <c r="K76" t="n">
        <v>52.44</v>
      </c>
      <c r="L76" t="n">
        <v>2</v>
      </c>
      <c r="M76" t="n">
        <v>280</v>
      </c>
      <c r="N76" t="n">
        <v>33.77</v>
      </c>
      <c r="O76" t="n">
        <v>22213.89</v>
      </c>
      <c r="P76" t="n">
        <v>775.8200000000001</v>
      </c>
      <c r="Q76" t="n">
        <v>1191.16</v>
      </c>
      <c r="R76" t="n">
        <v>614.33</v>
      </c>
      <c r="S76" t="n">
        <v>152.24</v>
      </c>
      <c r="T76" t="n">
        <v>223681.51</v>
      </c>
      <c r="U76" t="n">
        <v>0.25</v>
      </c>
      <c r="V76" t="n">
        <v>0.68</v>
      </c>
      <c r="W76" t="n">
        <v>19.42</v>
      </c>
      <c r="X76" t="n">
        <v>13.24</v>
      </c>
      <c r="Y76" t="n">
        <v>2</v>
      </c>
      <c r="Z76" t="n">
        <v>10</v>
      </c>
    </row>
    <row r="77">
      <c r="A77" t="n">
        <v>2</v>
      </c>
      <c r="B77" t="n">
        <v>90</v>
      </c>
      <c r="C77" t="inlineStr">
        <is>
          <t xml:space="preserve">CONCLUIDO	</t>
        </is>
      </c>
      <c r="D77" t="n">
        <v>1.6245</v>
      </c>
      <c r="E77" t="n">
        <v>61.56</v>
      </c>
      <c r="F77" t="n">
        <v>53.09</v>
      </c>
      <c r="G77" t="n">
        <v>18.74</v>
      </c>
      <c r="H77" t="n">
        <v>0.3</v>
      </c>
      <c r="I77" t="n">
        <v>170</v>
      </c>
      <c r="J77" t="n">
        <v>179.7</v>
      </c>
      <c r="K77" t="n">
        <v>52.44</v>
      </c>
      <c r="L77" t="n">
        <v>3</v>
      </c>
      <c r="M77" t="n">
        <v>168</v>
      </c>
      <c r="N77" t="n">
        <v>34.26</v>
      </c>
      <c r="O77" t="n">
        <v>22397.24</v>
      </c>
      <c r="P77" t="n">
        <v>700.92</v>
      </c>
      <c r="Q77" t="n">
        <v>1190.06</v>
      </c>
      <c r="R77" t="n">
        <v>429.85</v>
      </c>
      <c r="S77" t="n">
        <v>152.24</v>
      </c>
      <c r="T77" t="n">
        <v>132003.04</v>
      </c>
      <c r="U77" t="n">
        <v>0.35</v>
      </c>
      <c r="V77" t="n">
        <v>0.75</v>
      </c>
      <c r="W77" t="n">
        <v>19.25</v>
      </c>
      <c r="X77" t="n">
        <v>7.82</v>
      </c>
      <c r="Y77" t="n">
        <v>2</v>
      </c>
      <c r="Z77" t="n">
        <v>10</v>
      </c>
    </row>
    <row r="78">
      <c r="A78" t="n">
        <v>3</v>
      </c>
      <c r="B78" t="n">
        <v>90</v>
      </c>
      <c r="C78" t="inlineStr">
        <is>
          <t xml:space="preserve">CONCLUIDO	</t>
        </is>
      </c>
      <c r="D78" t="n">
        <v>1.7382</v>
      </c>
      <c r="E78" t="n">
        <v>57.53</v>
      </c>
      <c r="F78" t="n">
        <v>50.81</v>
      </c>
      <c r="G78" t="n">
        <v>25.19</v>
      </c>
      <c r="H78" t="n">
        <v>0.39</v>
      </c>
      <c r="I78" t="n">
        <v>121</v>
      </c>
      <c r="J78" t="n">
        <v>181.19</v>
      </c>
      <c r="K78" t="n">
        <v>52.44</v>
      </c>
      <c r="L78" t="n">
        <v>4</v>
      </c>
      <c r="M78" t="n">
        <v>119</v>
      </c>
      <c r="N78" t="n">
        <v>34.75</v>
      </c>
      <c r="O78" t="n">
        <v>22581.25</v>
      </c>
      <c r="P78" t="n">
        <v>667.23</v>
      </c>
      <c r="Q78" t="n">
        <v>1189.98</v>
      </c>
      <c r="R78" t="n">
        <v>352.23</v>
      </c>
      <c r="S78" t="n">
        <v>152.24</v>
      </c>
      <c r="T78" t="n">
        <v>93435.81</v>
      </c>
      <c r="U78" t="n">
        <v>0.43</v>
      </c>
      <c r="V78" t="n">
        <v>0.78</v>
      </c>
      <c r="W78" t="n">
        <v>19.19</v>
      </c>
      <c r="X78" t="n">
        <v>5.54</v>
      </c>
      <c r="Y78" t="n">
        <v>2</v>
      </c>
      <c r="Z78" t="n">
        <v>10</v>
      </c>
    </row>
    <row r="79">
      <c r="A79" t="n">
        <v>4</v>
      </c>
      <c r="B79" t="n">
        <v>90</v>
      </c>
      <c r="C79" t="inlineStr">
        <is>
          <t xml:space="preserve">CONCLUIDO	</t>
        </is>
      </c>
      <c r="D79" t="n">
        <v>1.804</v>
      </c>
      <c r="E79" t="n">
        <v>55.43</v>
      </c>
      <c r="F79" t="n">
        <v>49.63</v>
      </c>
      <c r="G79" t="n">
        <v>31.35</v>
      </c>
      <c r="H79" t="n">
        <v>0.49</v>
      </c>
      <c r="I79" t="n">
        <v>95</v>
      </c>
      <c r="J79" t="n">
        <v>182.69</v>
      </c>
      <c r="K79" t="n">
        <v>52.44</v>
      </c>
      <c r="L79" t="n">
        <v>5</v>
      </c>
      <c r="M79" t="n">
        <v>93</v>
      </c>
      <c r="N79" t="n">
        <v>35.25</v>
      </c>
      <c r="O79" t="n">
        <v>22766.06</v>
      </c>
      <c r="P79" t="n">
        <v>648.24</v>
      </c>
      <c r="Q79" t="n">
        <v>1189.56</v>
      </c>
      <c r="R79" t="n">
        <v>313.21</v>
      </c>
      <c r="S79" t="n">
        <v>152.24</v>
      </c>
      <c r="T79" t="n">
        <v>74055.78999999999</v>
      </c>
      <c r="U79" t="n">
        <v>0.49</v>
      </c>
      <c r="V79" t="n">
        <v>0.8</v>
      </c>
      <c r="W79" t="n">
        <v>19.13</v>
      </c>
      <c r="X79" t="n">
        <v>4.37</v>
      </c>
      <c r="Y79" t="n">
        <v>2</v>
      </c>
      <c r="Z79" t="n">
        <v>10</v>
      </c>
    </row>
    <row r="80">
      <c r="A80" t="n">
        <v>5</v>
      </c>
      <c r="B80" t="n">
        <v>90</v>
      </c>
      <c r="C80" t="inlineStr">
        <is>
          <t xml:space="preserve">CONCLUIDO	</t>
        </is>
      </c>
      <c r="D80" t="n">
        <v>1.8552</v>
      </c>
      <c r="E80" t="n">
        <v>53.9</v>
      </c>
      <c r="F80" t="n">
        <v>48.74</v>
      </c>
      <c r="G80" t="n">
        <v>37.98</v>
      </c>
      <c r="H80" t="n">
        <v>0.58</v>
      </c>
      <c r="I80" t="n">
        <v>77</v>
      </c>
      <c r="J80" t="n">
        <v>184.19</v>
      </c>
      <c r="K80" t="n">
        <v>52.44</v>
      </c>
      <c r="L80" t="n">
        <v>6</v>
      </c>
      <c r="M80" t="n">
        <v>75</v>
      </c>
      <c r="N80" t="n">
        <v>35.75</v>
      </c>
      <c r="O80" t="n">
        <v>22951.43</v>
      </c>
      <c r="P80" t="n">
        <v>633.01</v>
      </c>
      <c r="Q80" t="n">
        <v>1189.6</v>
      </c>
      <c r="R80" t="n">
        <v>282.97</v>
      </c>
      <c r="S80" t="n">
        <v>152.24</v>
      </c>
      <c r="T80" t="n">
        <v>59029.4</v>
      </c>
      <c r="U80" t="n">
        <v>0.54</v>
      </c>
      <c r="V80" t="n">
        <v>0.82</v>
      </c>
      <c r="W80" t="n">
        <v>19.1</v>
      </c>
      <c r="X80" t="n">
        <v>3.48</v>
      </c>
      <c r="Y80" t="n">
        <v>2</v>
      </c>
      <c r="Z80" t="n">
        <v>10</v>
      </c>
    </row>
    <row r="81">
      <c r="A81" t="n">
        <v>6</v>
      </c>
      <c r="B81" t="n">
        <v>90</v>
      </c>
      <c r="C81" t="inlineStr">
        <is>
          <t xml:space="preserve">CONCLUIDO	</t>
        </is>
      </c>
      <c r="D81" t="n">
        <v>1.8893</v>
      </c>
      <c r="E81" t="n">
        <v>52.93</v>
      </c>
      <c r="F81" t="n">
        <v>48.2</v>
      </c>
      <c r="G81" t="n">
        <v>44.49</v>
      </c>
      <c r="H81" t="n">
        <v>0.67</v>
      </c>
      <c r="I81" t="n">
        <v>65</v>
      </c>
      <c r="J81" t="n">
        <v>185.7</v>
      </c>
      <c r="K81" t="n">
        <v>52.44</v>
      </c>
      <c r="L81" t="n">
        <v>7</v>
      </c>
      <c r="M81" t="n">
        <v>63</v>
      </c>
      <c r="N81" t="n">
        <v>36.26</v>
      </c>
      <c r="O81" t="n">
        <v>23137.49</v>
      </c>
      <c r="P81" t="n">
        <v>622.29</v>
      </c>
      <c r="Q81" t="n">
        <v>1189.46</v>
      </c>
      <c r="R81" t="n">
        <v>264.43</v>
      </c>
      <c r="S81" t="n">
        <v>152.24</v>
      </c>
      <c r="T81" t="n">
        <v>49816.59</v>
      </c>
      <c r="U81" t="n">
        <v>0.58</v>
      </c>
      <c r="V81" t="n">
        <v>0.83</v>
      </c>
      <c r="W81" t="n">
        <v>19.09</v>
      </c>
      <c r="X81" t="n">
        <v>2.94</v>
      </c>
      <c r="Y81" t="n">
        <v>2</v>
      </c>
      <c r="Z81" t="n">
        <v>10</v>
      </c>
    </row>
    <row r="82">
      <c r="A82" t="n">
        <v>7</v>
      </c>
      <c r="B82" t="n">
        <v>90</v>
      </c>
      <c r="C82" t="inlineStr">
        <is>
          <t xml:space="preserve">CONCLUIDO	</t>
        </is>
      </c>
      <c r="D82" t="n">
        <v>1.9157</v>
      </c>
      <c r="E82" t="n">
        <v>52.2</v>
      </c>
      <c r="F82" t="n">
        <v>47.79</v>
      </c>
      <c r="G82" t="n">
        <v>51.2</v>
      </c>
      <c r="H82" t="n">
        <v>0.76</v>
      </c>
      <c r="I82" t="n">
        <v>56</v>
      </c>
      <c r="J82" t="n">
        <v>187.22</v>
      </c>
      <c r="K82" t="n">
        <v>52.44</v>
      </c>
      <c r="L82" t="n">
        <v>8</v>
      </c>
      <c r="M82" t="n">
        <v>54</v>
      </c>
      <c r="N82" t="n">
        <v>36.78</v>
      </c>
      <c r="O82" t="n">
        <v>23324.24</v>
      </c>
      <c r="P82" t="n">
        <v>612.89</v>
      </c>
      <c r="Q82" t="n">
        <v>1189.38</v>
      </c>
      <c r="R82" t="n">
        <v>250.83</v>
      </c>
      <c r="S82" t="n">
        <v>152.24</v>
      </c>
      <c r="T82" t="n">
        <v>43064.53</v>
      </c>
      <c r="U82" t="n">
        <v>0.61</v>
      </c>
      <c r="V82" t="n">
        <v>0.83</v>
      </c>
      <c r="W82" t="n">
        <v>19.07</v>
      </c>
      <c r="X82" t="n">
        <v>2.53</v>
      </c>
      <c r="Y82" t="n">
        <v>2</v>
      </c>
      <c r="Z82" t="n">
        <v>10</v>
      </c>
    </row>
    <row r="83">
      <c r="A83" t="n">
        <v>8</v>
      </c>
      <c r="B83" t="n">
        <v>90</v>
      </c>
      <c r="C83" t="inlineStr">
        <is>
          <t xml:space="preserve">CONCLUIDO	</t>
        </is>
      </c>
      <c r="D83" t="n">
        <v>1.9326</v>
      </c>
      <c r="E83" t="n">
        <v>51.74</v>
      </c>
      <c r="F83" t="n">
        <v>47.55</v>
      </c>
      <c r="G83" t="n">
        <v>57.05</v>
      </c>
      <c r="H83" t="n">
        <v>0.85</v>
      </c>
      <c r="I83" t="n">
        <v>50</v>
      </c>
      <c r="J83" t="n">
        <v>188.74</v>
      </c>
      <c r="K83" t="n">
        <v>52.44</v>
      </c>
      <c r="L83" t="n">
        <v>9</v>
      </c>
      <c r="M83" t="n">
        <v>48</v>
      </c>
      <c r="N83" t="n">
        <v>37.3</v>
      </c>
      <c r="O83" t="n">
        <v>23511.69</v>
      </c>
      <c r="P83" t="n">
        <v>606.4</v>
      </c>
      <c r="Q83" t="n">
        <v>1189.21</v>
      </c>
      <c r="R83" t="n">
        <v>242.3</v>
      </c>
      <c r="S83" t="n">
        <v>152.24</v>
      </c>
      <c r="T83" t="n">
        <v>38828.76</v>
      </c>
      <c r="U83" t="n">
        <v>0.63</v>
      </c>
      <c r="V83" t="n">
        <v>0.84</v>
      </c>
      <c r="W83" t="n">
        <v>19.07</v>
      </c>
      <c r="X83" t="n">
        <v>2.29</v>
      </c>
      <c r="Y83" t="n">
        <v>2</v>
      </c>
      <c r="Z83" t="n">
        <v>10</v>
      </c>
    </row>
    <row r="84">
      <c r="A84" t="n">
        <v>9</v>
      </c>
      <c r="B84" t="n">
        <v>90</v>
      </c>
      <c r="C84" t="inlineStr">
        <is>
          <t xml:space="preserve">CONCLUIDO	</t>
        </is>
      </c>
      <c r="D84" t="n">
        <v>1.9524</v>
      </c>
      <c r="E84" t="n">
        <v>51.22</v>
      </c>
      <c r="F84" t="n">
        <v>47.23</v>
      </c>
      <c r="G84" t="n">
        <v>64.41</v>
      </c>
      <c r="H84" t="n">
        <v>0.93</v>
      </c>
      <c r="I84" t="n">
        <v>44</v>
      </c>
      <c r="J84" t="n">
        <v>190.26</v>
      </c>
      <c r="K84" t="n">
        <v>52.44</v>
      </c>
      <c r="L84" t="n">
        <v>10</v>
      </c>
      <c r="M84" t="n">
        <v>42</v>
      </c>
      <c r="N84" t="n">
        <v>37.82</v>
      </c>
      <c r="O84" t="n">
        <v>23699.85</v>
      </c>
      <c r="P84" t="n">
        <v>598.87</v>
      </c>
      <c r="Q84" t="n">
        <v>1189.35</v>
      </c>
      <c r="R84" t="n">
        <v>232.06</v>
      </c>
      <c r="S84" t="n">
        <v>152.24</v>
      </c>
      <c r="T84" t="n">
        <v>33740.18</v>
      </c>
      <c r="U84" t="n">
        <v>0.66</v>
      </c>
      <c r="V84" t="n">
        <v>0.84</v>
      </c>
      <c r="W84" t="n">
        <v>19.05</v>
      </c>
      <c r="X84" t="n">
        <v>1.98</v>
      </c>
      <c r="Y84" t="n">
        <v>2</v>
      </c>
      <c r="Z84" t="n">
        <v>10</v>
      </c>
    </row>
    <row r="85">
      <c r="A85" t="n">
        <v>10</v>
      </c>
      <c r="B85" t="n">
        <v>90</v>
      </c>
      <c r="C85" t="inlineStr">
        <is>
          <t xml:space="preserve">CONCLUIDO	</t>
        </is>
      </c>
      <c r="D85" t="n">
        <v>1.9648</v>
      </c>
      <c r="E85" t="n">
        <v>50.9</v>
      </c>
      <c r="F85" t="n">
        <v>47.05</v>
      </c>
      <c r="G85" t="n">
        <v>70.58</v>
      </c>
      <c r="H85" t="n">
        <v>1.02</v>
      </c>
      <c r="I85" t="n">
        <v>40</v>
      </c>
      <c r="J85" t="n">
        <v>191.79</v>
      </c>
      <c r="K85" t="n">
        <v>52.44</v>
      </c>
      <c r="L85" t="n">
        <v>11</v>
      </c>
      <c r="M85" t="n">
        <v>38</v>
      </c>
      <c r="N85" t="n">
        <v>38.35</v>
      </c>
      <c r="O85" t="n">
        <v>23888.73</v>
      </c>
      <c r="P85" t="n">
        <v>592.72</v>
      </c>
      <c r="Q85" t="n">
        <v>1189.04</v>
      </c>
      <c r="R85" t="n">
        <v>225.82</v>
      </c>
      <c r="S85" t="n">
        <v>152.24</v>
      </c>
      <c r="T85" t="n">
        <v>30639.37</v>
      </c>
      <c r="U85" t="n">
        <v>0.67</v>
      </c>
      <c r="V85" t="n">
        <v>0.85</v>
      </c>
      <c r="W85" t="n">
        <v>19.05</v>
      </c>
      <c r="X85" t="n">
        <v>1.8</v>
      </c>
      <c r="Y85" t="n">
        <v>2</v>
      </c>
      <c r="Z85" t="n">
        <v>10</v>
      </c>
    </row>
    <row r="86">
      <c r="A86" t="n">
        <v>11</v>
      </c>
      <c r="B86" t="n">
        <v>90</v>
      </c>
      <c r="C86" t="inlineStr">
        <is>
          <t xml:space="preserve">CONCLUIDO	</t>
        </is>
      </c>
      <c r="D86" t="n">
        <v>1.9772</v>
      </c>
      <c r="E86" t="n">
        <v>50.58</v>
      </c>
      <c r="F86" t="n">
        <v>46.88</v>
      </c>
      <c r="G86" t="n">
        <v>78.13</v>
      </c>
      <c r="H86" t="n">
        <v>1.1</v>
      </c>
      <c r="I86" t="n">
        <v>36</v>
      </c>
      <c r="J86" t="n">
        <v>193.33</v>
      </c>
      <c r="K86" t="n">
        <v>52.44</v>
      </c>
      <c r="L86" t="n">
        <v>12</v>
      </c>
      <c r="M86" t="n">
        <v>34</v>
      </c>
      <c r="N86" t="n">
        <v>38.89</v>
      </c>
      <c r="O86" t="n">
        <v>24078.33</v>
      </c>
      <c r="P86" t="n">
        <v>586.34</v>
      </c>
      <c r="Q86" t="n">
        <v>1189.06</v>
      </c>
      <c r="R86" t="n">
        <v>219.87</v>
      </c>
      <c r="S86" t="n">
        <v>152.24</v>
      </c>
      <c r="T86" t="n">
        <v>27682.52</v>
      </c>
      <c r="U86" t="n">
        <v>0.6899999999999999</v>
      </c>
      <c r="V86" t="n">
        <v>0.85</v>
      </c>
      <c r="W86" t="n">
        <v>19.04</v>
      </c>
      <c r="X86" t="n">
        <v>1.62</v>
      </c>
      <c r="Y86" t="n">
        <v>2</v>
      </c>
      <c r="Z86" t="n">
        <v>10</v>
      </c>
    </row>
    <row r="87">
      <c r="A87" t="n">
        <v>12</v>
      </c>
      <c r="B87" t="n">
        <v>90</v>
      </c>
      <c r="C87" t="inlineStr">
        <is>
          <t xml:space="preserve">CONCLUIDO	</t>
        </is>
      </c>
      <c r="D87" t="n">
        <v>1.9874</v>
      </c>
      <c r="E87" t="n">
        <v>50.32</v>
      </c>
      <c r="F87" t="n">
        <v>46.72</v>
      </c>
      <c r="G87" t="n">
        <v>84.95</v>
      </c>
      <c r="H87" t="n">
        <v>1.18</v>
      </c>
      <c r="I87" t="n">
        <v>33</v>
      </c>
      <c r="J87" t="n">
        <v>194.88</v>
      </c>
      <c r="K87" t="n">
        <v>52.44</v>
      </c>
      <c r="L87" t="n">
        <v>13</v>
      </c>
      <c r="M87" t="n">
        <v>31</v>
      </c>
      <c r="N87" t="n">
        <v>39.43</v>
      </c>
      <c r="O87" t="n">
        <v>24268.67</v>
      </c>
      <c r="P87" t="n">
        <v>580.58</v>
      </c>
      <c r="Q87" t="n">
        <v>1189.24</v>
      </c>
      <c r="R87" t="n">
        <v>214.81</v>
      </c>
      <c r="S87" t="n">
        <v>152.24</v>
      </c>
      <c r="T87" t="n">
        <v>25170.02</v>
      </c>
      <c r="U87" t="n">
        <v>0.71</v>
      </c>
      <c r="V87" t="n">
        <v>0.85</v>
      </c>
      <c r="W87" t="n">
        <v>19.03</v>
      </c>
      <c r="X87" t="n">
        <v>1.47</v>
      </c>
      <c r="Y87" t="n">
        <v>2</v>
      </c>
      <c r="Z87" t="n">
        <v>10</v>
      </c>
    </row>
    <row r="88">
      <c r="A88" t="n">
        <v>13</v>
      </c>
      <c r="B88" t="n">
        <v>90</v>
      </c>
      <c r="C88" t="inlineStr">
        <is>
          <t xml:space="preserve">CONCLUIDO	</t>
        </is>
      </c>
      <c r="D88" t="n">
        <v>1.9932</v>
      </c>
      <c r="E88" t="n">
        <v>50.17</v>
      </c>
      <c r="F88" t="n">
        <v>46.65</v>
      </c>
      <c r="G88" t="n">
        <v>90.28</v>
      </c>
      <c r="H88" t="n">
        <v>1.27</v>
      </c>
      <c r="I88" t="n">
        <v>31</v>
      </c>
      <c r="J88" t="n">
        <v>196.42</v>
      </c>
      <c r="K88" t="n">
        <v>52.44</v>
      </c>
      <c r="L88" t="n">
        <v>14</v>
      </c>
      <c r="M88" t="n">
        <v>29</v>
      </c>
      <c r="N88" t="n">
        <v>39.98</v>
      </c>
      <c r="O88" t="n">
        <v>24459.75</v>
      </c>
      <c r="P88" t="n">
        <v>576.89</v>
      </c>
      <c r="Q88" t="n">
        <v>1189.12</v>
      </c>
      <c r="R88" t="n">
        <v>212.26</v>
      </c>
      <c r="S88" t="n">
        <v>152.24</v>
      </c>
      <c r="T88" t="n">
        <v>23903.07</v>
      </c>
      <c r="U88" t="n">
        <v>0.72</v>
      </c>
      <c r="V88" t="n">
        <v>0.85</v>
      </c>
      <c r="W88" t="n">
        <v>19.03</v>
      </c>
      <c r="X88" t="n">
        <v>1.39</v>
      </c>
      <c r="Y88" t="n">
        <v>2</v>
      </c>
      <c r="Z88" t="n">
        <v>10</v>
      </c>
    </row>
    <row r="89">
      <c r="A89" t="n">
        <v>14</v>
      </c>
      <c r="B89" t="n">
        <v>90</v>
      </c>
      <c r="C89" t="inlineStr">
        <is>
          <t xml:space="preserve">CONCLUIDO	</t>
        </is>
      </c>
      <c r="D89" t="n">
        <v>2.0004</v>
      </c>
      <c r="E89" t="n">
        <v>49.99</v>
      </c>
      <c r="F89" t="n">
        <v>46.54</v>
      </c>
      <c r="G89" t="n">
        <v>96.29000000000001</v>
      </c>
      <c r="H89" t="n">
        <v>1.35</v>
      </c>
      <c r="I89" t="n">
        <v>29</v>
      </c>
      <c r="J89" t="n">
        <v>197.98</v>
      </c>
      <c r="K89" t="n">
        <v>52.44</v>
      </c>
      <c r="L89" t="n">
        <v>15</v>
      </c>
      <c r="M89" t="n">
        <v>27</v>
      </c>
      <c r="N89" t="n">
        <v>40.54</v>
      </c>
      <c r="O89" t="n">
        <v>24651.58</v>
      </c>
      <c r="P89" t="n">
        <v>571.77</v>
      </c>
      <c r="Q89" t="n">
        <v>1188.93</v>
      </c>
      <c r="R89" t="n">
        <v>208.73</v>
      </c>
      <c r="S89" t="n">
        <v>152.24</v>
      </c>
      <c r="T89" t="n">
        <v>22148.59</v>
      </c>
      <c r="U89" t="n">
        <v>0.73</v>
      </c>
      <c r="V89" t="n">
        <v>0.85</v>
      </c>
      <c r="W89" t="n">
        <v>19.02</v>
      </c>
      <c r="X89" t="n">
        <v>1.29</v>
      </c>
      <c r="Y89" t="n">
        <v>2</v>
      </c>
      <c r="Z89" t="n">
        <v>10</v>
      </c>
    </row>
    <row r="90">
      <c r="A90" t="n">
        <v>15</v>
      </c>
      <c r="B90" t="n">
        <v>90</v>
      </c>
      <c r="C90" t="inlineStr">
        <is>
          <t xml:space="preserve">CONCLUIDO	</t>
        </is>
      </c>
      <c r="D90" t="n">
        <v>2.0063</v>
      </c>
      <c r="E90" t="n">
        <v>49.84</v>
      </c>
      <c r="F90" t="n">
        <v>46.46</v>
      </c>
      <c r="G90" t="n">
        <v>103.25</v>
      </c>
      <c r="H90" t="n">
        <v>1.42</v>
      </c>
      <c r="I90" t="n">
        <v>27</v>
      </c>
      <c r="J90" t="n">
        <v>199.54</v>
      </c>
      <c r="K90" t="n">
        <v>52.44</v>
      </c>
      <c r="L90" t="n">
        <v>16</v>
      </c>
      <c r="M90" t="n">
        <v>25</v>
      </c>
      <c r="N90" t="n">
        <v>41.1</v>
      </c>
      <c r="O90" t="n">
        <v>24844.17</v>
      </c>
      <c r="P90" t="n">
        <v>567.15</v>
      </c>
      <c r="Q90" t="n">
        <v>1189.11</v>
      </c>
      <c r="R90" t="n">
        <v>206.11</v>
      </c>
      <c r="S90" t="n">
        <v>152.24</v>
      </c>
      <c r="T90" t="n">
        <v>20846.93</v>
      </c>
      <c r="U90" t="n">
        <v>0.74</v>
      </c>
      <c r="V90" t="n">
        <v>0.86</v>
      </c>
      <c r="W90" t="n">
        <v>19.02</v>
      </c>
      <c r="X90" t="n">
        <v>1.21</v>
      </c>
      <c r="Y90" t="n">
        <v>2</v>
      </c>
      <c r="Z90" t="n">
        <v>10</v>
      </c>
    </row>
    <row r="91">
      <c r="A91" t="n">
        <v>16</v>
      </c>
      <c r="B91" t="n">
        <v>90</v>
      </c>
      <c r="C91" t="inlineStr">
        <is>
          <t xml:space="preserve">CONCLUIDO	</t>
        </is>
      </c>
      <c r="D91" t="n">
        <v>2.0139</v>
      </c>
      <c r="E91" t="n">
        <v>49.66</v>
      </c>
      <c r="F91" t="n">
        <v>46.35</v>
      </c>
      <c r="G91" t="n">
        <v>111.23</v>
      </c>
      <c r="H91" t="n">
        <v>1.5</v>
      </c>
      <c r="I91" t="n">
        <v>25</v>
      </c>
      <c r="J91" t="n">
        <v>201.11</v>
      </c>
      <c r="K91" t="n">
        <v>52.44</v>
      </c>
      <c r="L91" t="n">
        <v>17</v>
      </c>
      <c r="M91" t="n">
        <v>23</v>
      </c>
      <c r="N91" t="n">
        <v>41.67</v>
      </c>
      <c r="O91" t="n">
        <v>25037.53</v>
      </c>
      <c r="P91" t="n">
        <v>560.86</v>
      </c>
      <c r="Q91" t="n">
        <v>1188.98</v>
      </c>
      <c r="R91" t="n">
        <v>202.11</v>
      </c>
      <c r="S91" t="n">
        <v>152.24</v>
      </c>
      <c r="T91" t="n">
        <v>18858.85</v>
      </c>
      <c r="U91" t="n">
        <v>0.75</v>
      </c>
      <c r="V91" t="n">
        <v>0.86</v>
      </c>
      <c r="W91" t="n">
        <v>19.02</v>
      </c>
      <c r="X91" t="n">
        <v>1.1</v>
      </c>
      <c r="Y91" t="n">
        <v>2</v>
      </c>
      <c r="Z91" t="n">
        <v>10</v>
      </c>
    </row>
    <row r="92">
      <c r="A92" t="n">
        <v>17</v>
      </c>
      <c r="B92" t="n">
        <v>90</v>
      </c>
      <c r="C92" t="inlineStr">
        <is>
          <t xml:space="preserve">CONCLUIDO	</t>
        </is>
      </c>
      <c r="D92" t="n">
        <v>2.0166</v>
      </c>
      <c r="E92" t="n">
        <v>49.59</v>
      </c>
      <c r="F92" t="n">
        <v>46.31</v>
      </c>
      <c r="G92" t="n">
        <v>115.78</v>
      </c>
      <c r="H92" t="n">
        <v>1.58</v>
      </c>
      <c r="I92" t="n">
        <v>24</v>
      </c>
      <c r="J92" t="n">
        <v>202.68</v>
      </c>
      <c r="K92" t="n">
        <v>52.44</v>
      </c>
      <c r="L92" t="n">
        <v>18</v>
      </c>
      <c r="M92" t="n">
        <v>22</v>
      </c>
      <c r="N92" t="n">
        <v>42.24</v>
      </c>
      <c r="O92" t="n">
        <v>25231.66</v>
      </c>
      <c r="P92" t="n">
        <v>556.3</v>
      </c>
      <c r="Q92" t="n">
        <v>1189.07</v>
      </c>
      <c r="R92" t="n">
        <v>201.03</v>
      </c>
      <c r="S92" t="n">
        <v>152.24</v>
      </c>
      <c r="T92" t="n">
        <v>18322.72</v>
      </c>
      <c r="U92" t="n">
        <v>0.76</v>
      </c>
      <c r="V92" t="n">
        <v>0.86</v>
      </c>
      <c r="W92" t="n">
        <v>19.01</v>
      </c>
      <c r="X92" t="n">
        <v>1.06</v>
      </c>
      <c r="Y92" t="n">
        <v>2</v>
      </c>
      <c r="Z92" t="n">
        <v>10</v>
      </c>
    </row>
    <row r="93">
      <c r="A93" t="n">
        <v>18</v>
      </c>
      <c r="B93" t="n">
        <v>90</v>
      </c>
      <c r="C93" t="inlineStr">
        <is>
          <t xml:space="preserve">CONCLUIDO	</t>
        </is>
      </c>
      <c r="D93" t="n">
        <v>2.0246</v>
      </c>
      <c r="E93" t="n">
        <v>49.39</v>
      </c>
      <c r="F93" t="n">
        <v>46.19</v>
      </c>
      <c r="G93" t="n">
        <v>125.97</v>
      </c>
      <c r="H93" t="n">
        <v>1.65</v>
      </c>
      <c r="I93" t="n">
        <v>22</v>
      </c>
      <c r="J93" t="n">
        <v>204.26</v>
      </c>
      <c r="K93" t="n">
        <v>52.44</v>
      </c>
      <c r="L93" t="n">
        <v>19</v>
      </c>
      <c r="M93" t="n">
        <v>20</v>
      </c>
      <c r="N93" t="n">
        <v>42.82</v>
      </c>
      <c r="O93" t="n">
        <v>25426.72</v>
      </c>
      <c r="P93" t="n">
        <v>551.62</v>
      </c>
      <c r="Q93" t="n">
        <v>1188.91</v>
      </c>
      <c r="R93" t="n">
        <v>196.94</v>
      </c>
      <c r="S93" t="n">
        <v>152.24</v>
      </c>
      <c r="T93" t="n">
        <v>16289.99</v>
      </c>
      <c r="U93" t="n">
        <v>0.77</v>
      </c>
      <c r="V93" t="n">
        <v>0.86</v>
      </c>
      <c r="W93" t="n">
        <v>19.01</v>
      </c>
      <c r="X93" t="n">
        <v>0.9399999999999999</v>
      </c>
      <c r="Y93" t="n">
        <v>2</v>
      </c>
      <c r="Z93" t="n">
        <v>10</v>
      </c>
    </row>
    <row r="94">
      <c r="A94" t="n">
        <v>19</v>
      </c>
      <c r="B94" t="n">
        <v>90</v>
      </c>
      <c r="C94" t="inlineStr">
        <is>
          <t xml:space="preserve">CONCLUIDO	</t>
        </is>
      </c>
      <c r="D94" t="n">
        <v>2.0266</v>
      </c>
      <c r="E94" t="n">
        <v>49.34</v>
      </c>
      <c r="F94" t="n">
        <v>46.18</v>
      </c>
      <c r="G94" t="n">
        <v>131.93</v>
      </c>
      <c r="H94" t="n">
        <v>1.73</v>
      </c>
      <c r="I94" t="n">
        <v>21</v>
      </c>
      <c r="J94" t="n">
        <v>205.85</v>
      </c>
      <c r="K94" t="n">
        <v>52.44</v>
      </c>
      <c r="L94" t="n">
        <v>20</v>
      </c>
      <c r="M94" t="n">
        <v>19</v>
      </c>
      <c r="N94" t="n">
        <v>43.41</v>
      </c>
      <c r="O94" t="n">
        <v>25622.45</v>
      </c>
      <c r="P94" t="n">
        <v>546.87</v>
      </c>
      <c r="Q94" t="n">
        <v>1188.98</v>
      </c>
      <c r="R94" t="n">
        <v>196.49</v>
      </c>
      <c r="S94" t="n">
        <v>152.24</v>
      </c>
      <c r="T94" t="n">
        <v>16066.87</v>
      </c>
      <c r="U94" t="n">
        <v>0.77</v>
      </c>
      <c r="V94" t="n">
        <v>0.86</v>
      </c>
      <c r="W94" t="n">
        <v>19.01</v>
      </c>
      <c r="X94" t="n">
        <v>0.92</v>
      </c>
      <c r="Y94" t="n">
        <v>2</v>
      </c>
      <c r="Z94" t="n">
        <v>10</v>
      </c>
    </row>
    <row r="95">
      <c r="A95" t="n">
        <v>20</v>
      </c>
      <c r="B95" t="n">
        <v>90</v>
      </c>
      <c r="C95" t="inlineStr">
        <is>
          <t xml:space="preserve">CONCLUIDO	</t>
        </is>
      </c>
      <c r="D95" t="n">
        <v>2.0312</v>
      </c>
      <c r="E95" t="n">
        <v>49.23</v>
      </c>
      <c r="F95" t="n">
        <v>46.1</v>
      </c>
      <c r="G95" t="n">
        <v>138.3</v>
      </c>
      <c r="H95" t="n">
        <v>1.8</v>
      </c>
      <c r="I95" t="n">
        <v>20</v>
      </c>
      <c r="J95" t="n">
        <v>207.45</v>
      </c>
      <c r="K95" t="n">
        <v>52.44</v>
      </c>
      <c r="L95" t="n">
        <v>21</v>
      </c>
      <c r="M95" t="n">
        <v>18</v>
      </c>
      <c r="N95" t="n">
        <v>44</v>
      </c>
      <c r="O95" t="n">
        <v>25818.99</v>
      </c>
      <c r="P95" t="n">
        <v>543.41</v>
      </c>
      <c r="Q95" t="n">
        <v>1189.01</v>
      </c>
      <c r="R95" t="n">
        <v>193.98</v>
      </c>
      <c r="S95" t="n">
        <v>152.24</v>
      </c>
      <c r="T95" t="n">
        <v>14819.87</v>
      </c>
      <c r="U95" t="n">
        <v>0.78</v>
      </c>
      <c r="V95" t="n">
        <v>0.86</v>
      </c>
      <c r="W95" t="n">
        <v>19</v>
      </c>
      <c r="X95" t="n">
        <v>0.85</v>
      </c>
      <c r="Y95" t="n">
        <v>2</v>
      </c>
      <c r="Z95" t="n">
        <v>10</v>
      </c>
    </row>
    <row r="96">
      <c r="A96" t="n">
        <v>21</v>
      </c>
      <c r="B96" t="n">
        <v>90</v>
      </c>
      <c r="C96" t="inlineStr">
        <is>
          <t xml:space="preserve">CONCLUIDO	</t>
        </is>
      </c>
      <c r="D96" t="n">
        <v>2.0343</v>
      </c>
      <c r="E96" t="n">
        <v>49.16</v>
      </c>
      <c r="F96" t="n">
        <v>46.06</v>
      </c>
      <c r="G96" t="n">
        <v>145.45</v>
      </c>
      <c r="H96" t="n">
        <v>1.87</v>
      </c>
      <c r="I96" t="n">
        <v>19</v>
      </c>
      <c r="J96" t="n">
        <v>209.05</v>
      </c>
      <c r="K96" t="n">
        <v>52.44</v>
      </c>
      <c r="L96" t="n">
        <v>22</v>
      </c>
      <c r="M96" t="n">
        <v>17</v>
      </c>
      <c r="N96" t="n">
        <v>44.6</v>
      </c>
      <c r="O96" t="n">
        <v>26016.35</v>
      </c>
      <c r="P96" t="n">
        <v>538.51</v>
      </c>
      <c r="Q96" t="n">
        <v>1188.97</v>
      </c>
      <c r="R96" t="n">
        <v>192.67</v>
      </c>
      <c r="S96" t="n">
        <v>152.24</v>
      </c>
      <c r="T96" t="n">
        <v>14169.92</v>
      </c>
      <c r="U96" t="n">
        <v>0.79</v>
      </c>
      <c r="V96" t="n">
        <v>0.86</v>
      </c>
      <c r="W96" t="n">
        <v>19</v>
      </c>
      <c r="X96" t="n">
        <v>0.8100000000000001</v>
      </c>
      <c r="Y96" t="n">
        <v>2</v>
      </c>
      <c r="Z96" t="n">
        <v>10</v>
      </c>
    </row>
    <row r="97">
      <c r="A97" t="n">
        <v>22</v>
      </c>
      <c r="B97" t="n">
        <v>90</v>
      </c>
      <c r="C97" t="inlineStr">
        <is>
          <t xml:space="preserve">CONCLUIDO	</t>
        </is>
      </c>
      <c r="D97" t="n">
        <v>2.0374</v>
      </c>
      <c r="E97" t="n">
        <v>49.08</v>
      </c>
      <c r="F97" t="n">
        <v>46.02</v>
      </c>
      <c r="G97" t="n">
        <v>153.41</v>
      </c>
      <c r="H97" t="n">
        <v>1.94</v>
      </c>
      <c r="I97" t="n">
        <v>18</v>
      </c>
      <c r="J97" t="n">
        <v>210.65</v>
      </c>
      <c r="K97" t="n">
        <v>52.44</v>
      </c>
      <c r="L97" t="n">
        <v>23</v>
      </c>
      <c r="M97" t="n">
        <v>16</v>
      </c>
      <c r="N97" t="n">
        <v>45.21</v>
      </c>
      <c r="O97" t="n">
        <v>26214.54</v>
      </c>
      <c r="P97" t="n">
        <v>533.37</v>
      </c>
      <c r="Q97" t="n">
        <v>1188.93</v>
      </c>
      <c r="R97" t="n">
        <v>191.36</v>
      </c>
      <c r="S97" t="n">
        <v>152.24</v>
      </c>
      <c r="T97" t="n">
        <v>13517.48</v>
      </c>
      <c r="U97" t="n">
        <v>0.8</v>
      </c>
      <c r="V97" t="n">
        <v>0.86</v>
      </c>
      <c r="W97" t="n">
        <v>19</v>
      </c>
      <c r="X97" t="n">
        <v>0.77</v>
      </c>
      <c r="Y97" t="n">
        <v>2</v>
      </c>
      <c r="Z97" t="n">
        <v>10</v>
      </c>
    </row>
    <row r="98">
      <c r="A98" t="n">
        <v>23</v>
      </c>
      <c r="B98" t="n">
        <v>90</v>
      </c>
      <c r="C98" t="inlineStr">
        <is>
          <t xml:space="preserve">CONCLUIDO	</t>
        </is>
      </c>
      <c r="D98" t="n">
        <v>2.0408</v>
      </c>
      <c r="E98" t="n">
        <v>49</v>
      </c>
      <c r="F98" t="n">
        <v>45.98</v>
      </c>
      <c r="G98" t="n">
        <v>162.27</v>
      </c>
      <c r="H98" t="n">
        <v>2.01</v>
      </c>
      <c r="I98" t="n">
        <v>17</v>
      </c>
      <c r="J98" t="n">
        <v>212.27</v>
      </c>
      <c r="K98" t="n">
        <v>52.44</v>
      </c>
      <c r="L98" t="n">
        <v>24</v>
      </c>
      <c r="M98" t="n">
        <v>15</v>
      </c>
      <c r="N98" t="n">
        <v>45.82</v>
      </c>
      <c r="O98" t="n">
        <v>26413.56</v>
      </c>
      <c r="P98" t="n">
        <v>527.97</v>
      </c>
      <c r="Q98" t="n">
        <v>1188.98</v>
      </c>
      <c r="R98" t="n">
        <v>189.64</v>
      </c>
      <c r="S98" t="n">
        <v>152.24</v>
      </c>
      <c r="T98" t="n">
        <v>12662.72</v>
      </c>
      <c r="U98" t="n">
        <v>0.8</v>
      </c>
      <c r="V98" t="n">
        <v>0.86</v>
      </c>
      <c r="W98" t="n">
        <v>19</v>
      </c>
      <c r="X98" t="n">
        <v>0.72</v>
      </c>
      <c r="Y98" t="n">
        <v>2</v>
      </c>
      <c r="Z98" t="n">
        <v>10</v>
      </c>
    </row>
    <row r="99">
      <c r="A99" t="n">
        <v>24</v>
      </c>
      <c r="B99" t="n">
        <v>90</v>
      </c>
      <c r="C99" t="inlineStr">
        <is>
          <t xml:space="preserve">CONCLUIDO	</t>
        </is>
      </c>
      <c r="D99" t="n">
        <v>2.0442</v>
      </c>
      <c r="E99" t="n">
        <v>48.92</v>
      </c>
      <c r="F99" t="n">
        <v>45.93</v>
      </c>
      <c r="G99" t="n">
        <v>172.23</v>
      </c>
      <c r="H99" t="n">
        <v>2.08</v>
      </c>
      <c r="I99" t="n">
        <v>16</v>
      </c>
      <c r="J99" t="n">
        <v>213.89</v>
      </c>
      <c r="K99" t="n">
        <v>52.44</v>
      </c>
      <c r="L99" t="n">
        <v>25</v>
      </c>
      <c r="M99" t="n">
        <v>14</v>
      </c>
      <c r="N99" t="n">
        <v>46.44</v>
      </c>
      <c r="O99" t="n">
        <v>26613.43</v>
      </c>
      <c r="P99" t="n">
        <v>521.28</v>
      </c>
      <c r="Q99" t="n">
        <v>1188.97</v>
      </c>
      <c r="R99" t="n">
        <v>187.97</v>
      </c>
      <c r="S99" t="n">
        <v>152.24</v>
      </c>
      <c r="T99" t="n">
        <v>11831.94</v>
      </c>
      <c r="U99" t="n">
        <v>0.8100000000000001</v>
      </c>
      <c r="V99" t="n">
        <v>0.87</v>
      </c>
      <c r="W99" t="n">
        <v>19</v>
      </c>
      <c r="X99" t="n">
        <v>0.68</v>
      </c>
      <c r="Y99" t="n">
        <v>2</v>
      </c>
      <c r="Z99" t="n">
        <v>10</v>
      </c>
    </row>
    <row r="100">
      <c r="A100" t="n">
        <v>25</v>
      </c>
      <c r="B100" t="n">
        <v>90</v>
      </c>
      <c r="C100" t="inlineStr">
        <is>
          <t xml:space="preserve">CONCLUIDO	</t>
        </is>
      </c>
      <c r="D100" t="n">
        <v>2.0441</v>
      </c>
      <c r="E100" t="n">
        <v>48.92</v>
      </c>
      <c r="F100" t="n">
        <v>45.93</v>
      </c>
      <c r="G100" t="n">
        <v>172.25</v>
      </c>
      <c r="H100" t="n">
        <v>2.14</v>
      </c>
      <c r="I100" t="n">
        <v>16</v>
      </c>
      <c r="J100" t="n">
        <v>215.51</v>
      </c>
      <c r="K100" t="n">
        <v>52.44</v>
      </c>
      <c r="L100" t="n">
        <v>26</v>
      </c>
      <c r="M100" t="n">
        <v>13</v>
      </c>
      <c r="N100" t="n">
        <v>47.07</v>
      </c>
      <c r="O100" t="n">
        <v>26814.17</v>
      </c>
      <c r="P100" t="n">
        <v>520.4</v>
      </c>
      <c r="Q100" t="n">
        <v>1188.94</v>
      </c>
      <c r="R100" t="n">
        <v>188.24</v>
      </c>
      <c r="S100" t="n">
        <v>152.24</v>
      </c>
      <c r="T100" t="n">
        <v>11965.73</v>
      </c>
      <c r="U100" t="n">
        <v>0.8100000000000001</v>
      </c>
      <c r="V100" t="n">
        <v>0.87</v>
      </c>
      <c r="W100" t="n">
        <v>19</v>
      </c>
      <c r="X100" t="n">
        <v>0.68</v>
      </c>
      <c r="Y100" t="n">
        <v>2</v>
      </c>
      <c r="Z100" t="n">
        <v>10</v>
      </c>
    </row>
    <row r="101">
      <c r="A101" t="n">
        <v>26</v>
      </c>
      <c r="B101" t="n">
        <v>90</v>
      </c>
      <c r="C101" t="inlineStr">
        <is>
          <t xml:space="preserve">CONCLUIDO	</t>
        </is>
      </c>
      <c r="D101" t="n">
        <v>2.0478</v>
      </c>
      <c r="E101" t="n">
        <v>48.83</v>
      </c>
      <c r="F101" t="n">
        <v>45.88</v>
      </c>
      <c r="G101" t="n">
        <v>183.52</v>
      </c>
      <c r="H101" t="n">
        <v>2.21</v>
      </c>
      <c r="I101" t="n">
        <v>15</v>
      </c>
      <c r="J101" t="n">
        <v>217.15</v>
      </c>
      <c r="K101" t="n">
        <v>52.44</v>
      </c>
      <c r="L101" t="n">
        <v>27</v>
      </c>
      <c r="M101" t="n">
        <v>10</v>
      </c>
      <c r="N101" t="n">
        <v>47.71</v>
      </c>
      <c r="O101" t="n">
        <v>27015.77</v>
      </c>
      <c r="P101" t="n">
        <v>516.78</v>
      </c>
      <c r="Q101" t="n">
        <v>1188.96</v>
      </c>
      <c r="R101" t="n">
        <v>186.25</v>
      </c>
      <c r="S101" t="n">
        <v>152.24</v>
      </c>
      <c r="T101" t="n">
        <v>10976.86</v>
      </c>
      <c r="U101" t="n">
        <v>0.82</v>
      </c>
      <c r="V101" t="n">
        <v>0.87</v>
      </c>
      <c r="W101" t="n">
        <v>19</v>
      </c>
      <c r="X101" t="n">
        <v>0.63</v>
      </c>
      <c r="Y101" t="n">
        <v>2</v>
      </c>
      <c r="Z101" t="n">
        <v>10</v>
      </c>
    </row>
    <row r="102">
      <c r="A102" t="n">
        <v>27</v>
      </c>
      <c r="B102" t="n">
        <v>90</v>
      </c>
      <c r="C102" t="inlineStr">
        <is>
          <t xml:space="preserve">CONCLUIDO	</t>
        </is>
      </c>
      <c r="D102" t="n">
        <v>2.0468</v>
      </c>
      <c r="E102" t="n">
        <v>48.86</v>
      </c>
      <c r="F102" t="n">
        <v>45.9</v>
      </c>
      <c r="G102" t="n">
        <v>183.61</v>
      </c>
      <c r="H102" t="n">
        <v>2.27</v>
      </c>
      <c r="I102" t="n">
        <v>15</v>
      </c>
      <c r="J102" t="n">
        <v>218.79</v>
      </c>
      <c r="K102" t="n">
        <v>52.44</v>
      </c>
      <c r="L102" t="n">
        <v>28</v>
      </c>
      <c r="M102" t="n">
        <v>2</v>
      </c>
      <c r="N102" t="n">
        <v>48.35</v>
      </c>
      <c r="O102" t="n">
        <v>27218.26</v>
      </c>
      <c r="P102" t="n">
        <v>514.29</v>
      </c>
      <c r="Q102" t="n">
        <v>1189.18</v>
      </c>
      <c r="R102" t="n">
        <v>186.83</v>
      </c>
      <c r="S102" t="n">
        <v>152.24</v>
      </c>
      <c r="T102" t="n">
        <v>11269.11</v>
      </c>
      <c r="U102" t="n">
        <v>0.8100000000000001</v>
      </c>
      <c r="V102" t="n">
        <v>0.87</v>
      </c>
      <c r="W102" t="n">
        <v>19.01</v>
      </c>
      <c r="X102" t="n">
        <v>0.65</v>
      </c>
      <c r="Y102" t="n">
        <v>2</v>
      </c>
      <c r="Z102" t="n">
        <v>10</v>
      </c>
    </row>
    <row r="103">
      <c r="A103" t="n">
        <v>28</v>
      </c>
      <c r="B103" t="n">
        <v>90</v>
      </c>
      <c r="C103" t="inlineStr">
        <is>
          <t xml:space="preserve">CONCLUIDO	</t>
        </is>
      </c>
      <c r="D103" t="n">
        <v>2.047</v>
      </c>
      <c r="E103" t="n">
        <v>48.85</v>
      </c>
      <c r="F103" t="n">
        <v>45.9</v>
      </c>
      <c r="G103" t="n">
        <v>183.6</v>
      </c>
      <c r="H103" t="n">
        <v>2.34</v>
      </c>
      <c r="I103" t="n">
        <v>15</v>
      </c>
      <c r="J103" t="n">
        <v>220.44</v>
      </c>
      <c r="K103" t="n">
        <v>52.44</v>
      </c>
      <c r="L103" t="n">
        <v>29</v>
      </c>
      <c r="M103" t="n">
        <v>0</v>
      </c>
      <c r="N103" t="n">
        <v>49</v>
      </c>
      <c r="O103" t="n">
        <v>27421.64</v>
      </c>
      <c r="P103" t="n">
        <v>516.49</v>
      </c>
      <c r="Q103" t="n">
        <v>1188.97</v>
      </c>
      <c r="R103" t="n">
        <v>186.75</v>
      </c>
      <c r="S103" t="n">
        <v>152.24</v>
      </c>
      <c r="T103" t="n">
        <v>11225.99</v>
      </c>
      <c r="U103" t="n">
        <v>0.82</v>
      </c>
      <c r="V103" t="n">
        <v>0.87</v>
      </c>
      <c r="W103" t="n">
        <v>19.01</v>
      </c>
      <c r="X103" t="n">
        <v>0.65</v>
      </c>
      <c r="Y103" t="n">
        <v>2</v>
      </c>
      <c r="Z103" t="n">
        <v>10</v>
      </c>
    </row>
    <row r="104">
      <c r="A104" t="n">
        <v>0</v>
      </c>
      <c r="B104" t="n">
        <v>10</v>
      </c>
      <c r="C104" t="inlineStr">
        <is>
          <t xml:space="preserve">CONCLUIDO	</t>
        </is>
      </c>
      <c r="D104" t="n">
        <v>1.858</v>
      </c>
      <c r="E104" t="n">
        <v>53.82</v>
      </c>
      <c r="F104" t="n">
        <v>50.83</v>
      </c>
      <c r="G104" t="n">
        <v>25.21</v>
      </c>
      <c r="H104" t="n">
        <v>0.64</v>
      </c>
      <c r="I104" t="n">
        <v>121</v>
      </c>
      <c r="J104" t="n">
        <v>26.11</v>
      </c>
      <c r="K104" t="n">
        <v>12.1</v>
      </c>
      <c r="L104" t="n">
        <v>1</v>
      </c>
      <c r="M104" t="n">
        <v>6</v>
      </c>
      <c r="N104" t="n">
        <v>3.01</v>
      </c>
      <c r="O104" t="n">
        <v>3454.41</v>
      </c>
      <c r="P104" t="n">
        <v>146.93</v>
      </c>
      <c r="Q104" t="n">
        <v>1191.21</v>
      </c>
      <c r="R104" t="n">
        <v>348.02</v>
      </c>
      <c r="S104" t="n">
        <v>152.24</v>
      </c>
      <c r="T104" t="n">
        <v>91333.62</v>
      </c>
      <c r="U104" t="n">
        <v>0.44</v>
      </c>
      <c r="V104" t="n">
        <v>0.78</v>
      </c>
      <c r="W104" t="n">
        <v>19.32</v>
      </c>
      <c r="X104" t="n">
        <v>5.56</v>
      </c>
      <c r="Y104" t="n">
        <v>2</v>
      </c>
      <c r="Z104" t="n">
        <v>10</v>
      </c>
    </row>
    <row r="105">
      <c r="A105" t="n">
        <v>1</v>
      </c>
      <c r="B105" t="n">
        <v>10</v>
      </c>
      <c r="C105" t="inlineStr">
        <is>
          <t xml:space="preserve">CONCLUIDO	</t>
        </is>
      </c>
      <c r="D105" t="n">
        <v>1.8592</v>
      </c>
      <c r="E105" t="n">
        <v>53.79</v>
      </c>
      <c r="F105" t="n">
        <v>50.81</v>
      </c>
      <c r="G105" t="n">
        <v>25.4</v>
      </c>
      <c r="H105" t="n">
        <v>1.23</v>
      </c>
      <c r="I105" t="n">
        <v>120</v>
      </c>
      <c r="J105" t="n">
        <v>27.2</v>
      </c>
      <c r="K105" t="n">
        <v>12.1</v>
      </c>
      <c r="L105" t="n">
        <v>2</v>
      </c>
      <c r="M105" t="n">
        <v>0</v>
      </c>
      <c r="N105" t="n">
        <v>3.1</v>
      </c>
      <c r="O105" t="n">
        <v>3588.35</v>
      </c>
      <c r="P105" t="n">
        <v>152.83</v>
      </c>
      <c r="Q105" t="n">
        <v>1190.96</v>
      </c>
      <c r="R105" t="n">
        <v>346.7</v>
      </c>
      <c r="S105" t="n">
        <v>152.24</v>
      </c>
      <c r="T105" t="n">
        <v>90676.42999999999</v>
      </c>
      <c r="U105" t="n">
        <v>0.44</v>
      </c>
      <c r="V105" t="n">
        <v>0.78</v>
      </c>
      <c r="W105" t="n">
        <v>19.34</v>
      </c>
      <c r="X105" t="n">
        <v>5.54</v>
      </c>
      <c r="Y105" t="n">
        <v>2</v>
      </c>
      <c r="Z105" t="n">
        <v>10</v>
      </c>
    </row>
    <row r="106">
      <c r="A106" t="n">
        <v>0</v>
      </c>
      <c r="B106" t="n">
        <v>45</v>
      </c>
      <c r="C106" t="inlineStr">
        <is>
          <t xml:space="preserve">CONCLUIDO	</t>
        </is>
      </c>
      <c r="D106" t="n">
        <v>1.294</v>
      </c>
      <c r="E106" t="n">
        <v>77.28</v>
      </c>
      <c r="F106" t="n">
        <v>66.29000000000001</v>
      </c>
      <c r="G106" t="n">
        <v>9.08</v>
      </c>
      <c r="H106" t="n">
        <v>0.18</v>
      </c>
      <c r="I106" t="n">
        <v>438</v>
      </c>
      <c r="J106" t="n">
        <v>98.70999999999999</v>
      </c>
      <c r="K106" t="n">
        <v>39.72</v>
      </c>
      <c r="L106" t="n">
        <v>1</v>
      </c>
      <c r="M106" t="n">
        <v>436</v>
      </c>
      <c r="N106" t="n">
        <v>12.99</v>
      </c>
      <c r="O106" t="n">
        <v>12407.75</v>
      </c>
      <c r="P106" t="n">
        <v>599.9299999999999</v>
      </c>
      <c r="Q106" t="n">
        <v>1192.44</v>
      </c>
      <c r="R106" t="n">
        <v>876.85</v>
      </c>
      <c r="S106" t="n">
        <v>152.24</v>
      </c>
      <c r="T106" t="n">
        <v>354163.6</v>
      </c>
      <c r="U106" t="n">
        <v>0.17</v>
      </c>
      <c r="V106" t="n">
        <v>0.6</v>
      </c>
      <c r="W106" t="n">
        <v>19.7</v>
      </c>
      <c r="X106" t="n">
        <v>20.98</v>
      </c>
      <c r="Y106" t="n">
        <v>2</v>
      </c>
      <c r="Z106" t="n">
        <v>10</v>
      </c>
    </row>
    <row r="107">
      <c r="A107" t="n">
        <v>1</v>
      </c>
      <c r="B107" t="n">
        <v>45</v>
      </c>
      <c r="C107" t="inlineStr">
        <is>
          <t xml:space="preserve">CONCLUIDO	</t>
        </is>
      </c>
      <c r="D107" t="n">
        <v>1.7025</v>
      </c>
      <c r="E107" t="n">
        <v>58.74</v>
      </c>
      <c r="F107" t="n">
        <v>53.21</v>
      </c>
      <c r="G107" t="n">
        <v>18.56</v>
      </c>
      <c r="H107" t="n">
        <v>0.35</v>
      </c>
      <c r="I107" t="n">
        <v>172</v>
      </c>
      <c r="J107" t="n">
        <v>99.95</v>
      </c>
      <c r="K107" t="n">
        <v>39.72</v>
      </c>
      <c r="L107" t="n">
        <v>2</v>
      </c>
      <c r="M107" t="n">
        <v>170</v>
      </c>
      <c r="N107" t="n">
        <v>13.24</v>
      </c>
      <c r="O107" t="n">
        <v>12561.45</v>
      </c>
      <c r="P107" t="n">
        <v>474.56</v>
      </c>
      <c r="Q107" t="n">
        <v>1190.19</v>
      </c>
      <c r="R107" t="n">
        <v>434.08</v>
      </c>
      <c r="S107" t="n">
        <v>152.24</v>
      </c>
      <c r="T107" t="n">
        <v>134109.6</v>
      </c>
      <c r="U107" t="n">
        <v>0.35</v>
      </c>
      <c r="V107" t="n">
        <v>0.75</v>
      </c>
      <c r="W107" t="n">
        <v>19.25</v>
      </c>
      <c r="X107" t="n">
        <v>7.94</v>
      </c>
      <c r="Y107" t="n">
        <v>2</v>
      </c>
      <c r="Z107" t="n">
        <v>10</v>
      </c>
    </row>
    <row r="108">
      <c r="A108" t="n">
        <v>2</v>
      </c>
      <c r="B108" t="n">
        <v>45</v>
      </c>
      <c r="C108" t="inlineStr">
        <is>
          <t xml:space="preserve">CONCLUIDO	</t>
        </is>
      </c>
      <c r="D108" t="n">
        <v>1.8389</v>
      </c>
      <c r="E108" t="n">
        <v>54.38</v>
      </c>
      <c r="F108" t="n">
        <v>50.19</v>
      </c>
      <c r="G108" t="n">
        <v>28.15</v>
      </c>
      <c r="H108" t="n">
        <v>0.52</v>
      </c>
      <c r="I108" t="n">
        <v>107</v>
      </c>
      <c r="J108" t="n">
        <v>101.2</v>
      </c>
      <c r="K108" t="n">
        <v>39.72</v>
      </c>
      <c r="L108" t="n">
        <v>3</v>
      </c>
      <c r="M108" t="n">
        <v>105</v>
      </c>
      <c r="N108" t="n">
        <v>13.49</v>
      </c>
      <c r="O108" t="n">
        <v>12715.54</v>
      </c>
      <c r="P108" t="n">
        <v>439.31</v>
      </c>
      <c r="Q108" t="n">
        <v>1189.55</v>
      </c>
      <c r="R108" t="n">
        <v>332.09</v>
      </c>
      <c r="S108" t="n">
        <v>152.24</v>
      </c>
      <c r="T108" t="n">
        <v>83435.28</v>
      </c>
      <c r="U108" t="n">
        <v>0.46</v>
      </c>
      <c r="V108" t="n">
        <v>0.79</v>
      </c>
      <c r="W108" t="n">
        <v>19.15</v>
      </c>
      <c r="X108" t="n">
        <v>4.93</v>
      </c>
      <c r="Y108" t="n">
        <v>2</v>
      </c>
      <c r="Z108" t="n">
        <v>10</v>
      </c>
    </row>
    <row r="109">
      <c r="A109" t="n">
        <v>3</v>
      </c>
      <c r="B109" t="n">
        <v>45</v>
      </c>
      <c r="C109" t="inlineStr">
        <is>
          <t xml:space="preserve">CONCLUIDO	</t>
        </is>
      </c>
      <c r="D109" t="n">
        <v>1.9141</v>
      </c>
      <c r="E109" t="n">
        <v>52.24</v>
      </c>
      <c r="F109" t="n">
        <v>48.69</v>
      </c>
      <c r="G109" t="n">
        <v>38.44</v>
      </c>
      <c r="H109" t="n">
        <v>0.6899999999999999</v>
      </c>
      <c r="I109" t="n">
        <v>76</v>
      </c>
      <c r="J109" t="n">
        <v>102.45</v>
      </c>
      <c r="K109" t="n">
        <v>39.72</v>
      </c>
      <c r="L109" t="n">
        <v>4</v>
      </c>
      <c r="M109" t="n">
        <v>74</v>
      </c>
      <c r="N109" t="n">
        <v>13.74</v>
      </c>
      <c r="O109" t="n">
        <v>12870.03</v>
      </c>
      <c r="P109" t="n">
        <v>417.91</v>
      </c>
      <c r="Q109" t="n">
        <v>1189.52</v>
      </c>
      <c r="R109" t="n">
        <v>281.11</v>
      </c>
      <c r="S109" t="n">
        <v>152.24</v>
      </c>
      <c r="T109" t="n">
        <v>58102.73</v>
      </c>
      <c r="U109" t="n">
        <v>0.54</v>
      </c>
      <c r="V109" t="n">
        <v>0.82</v>
      </c>
      <c r="W109" t="n">
        <v>19.11</v>
      </c>
      <c r="X109" t="n">
        <v>3.43</v>
      </c>
      <c r="Y109" t="n">
        <v>2</v>
      </c>
      <c r="Z109" t="n">
        <v>10</v>
      </c>
    </row>
    <row r="110">
      <c r="A110" t="n">
        <v>4</v>
      </c>
      <c r="B110" t="n">
        <v>45</v>
      </c>
      <c r="C110" t="inlineStr">
        <is>
          <t xml:space="preserve">CONCLUIDO	</t>
        </is>
      </c>
      <c r="D110" t="n">
        <v>1.9565</v>
      </c>
      <c r="E110" t="n">
        <v>51.11</v>
      </c>
      <c r="F110" t="n">
        <v>47.91</v>
      </c>
      <c r="G110" t="n">
        <v>48.72</v>
      </c>
      <c r="H110" t="n">
        <v>0.85</v>
      </c>
      <c r="I110" t="n">
        <v>59</v>
      </c>
      <c r="J110" t="n">
        <v>103.71</v>
      </c>
      <c r="K110" t="n">
        <v>39.72</v>
      </c>
      <c r="L110" t="n">
        <v>5</v>
      </c>
      <c r="M110" t="n">
        <v>57</v>
      </c>
      <c r="N110" t="n">
        <v>14</v>
      </c>
      <c r="O110" t="n">
        <v>13024.91</v>
      </c>
      <c r="P110" t="n">
        <v>402.77</v>
      </c>
      <c r="Q110" t="n">
        <v>1189.19</v>
      </c>
      <c r="R110" t="n">
        <v>254.93</v>
      </c>
      <c r="S110" t="n">
        <v>152.24</v>
      </c>
      <c r="T110" t="n">
        <v>45096.84</v>
      </c>
      <c r="U110" t="n">
        <v>0.6</v>
      </c>
      <c r="V110" t="n">
        <v>0.83</v>
      </c>
      <c r="W110" t="n">
        <v>19.07</v>
      </c>
      <c r="X110" t="n">
        <v>2.66</v>
      </c>
      <c r="Y110" t="n">
        <v>2</v>
      </c>
      <c r="Z110" t="n">
        <v>10</v>
      </c>
    </row>
    <row r="111">
      <c r="A111" t="n">
        <v>5</v>
      </c>
      <c r="B111" t="n">
        <v>45</v>
      </c>
      <c r="C111" t="inlineStr">
        <is>
          <t xml:space="preserve">CONCLUIDO	</t>
        </is>
      </c>
      <c r="D111" t="n">
        <v>1.9849</v>
      </c>
      <c r="E111" t="n">
        <v>50.38</v>
      </c>
      <c r="F111" t="n">
        <v>47.4</v>
      </c>
      <c r="G111" t="n">
        <v>59.26</v>
      </c>
      <c r="H111" t="n">
        <v>1.01</v>
      </c>
      <c r="I111" t="n">
        <v>48</v>
      </c>
      <c r="J111" t="n">
        <v>104.97</v>
      </c>
      <c r="K111" t="n">
        <v>39.72</v>
      </c>
      <c r="L111" t="n">
        <v>6</v>
      </c>
      <c r="M111" t="n">
        <v>46</v>
      </c>
      <c r="N111" t="n">
        <v>14.25</v>
      </c>
      <c r="O111" t="n">
        <v>13180.19</v>
      </c>
      <c r="P111" t="n">
        <v>389.68</v>
      </c>
      <c r="Q111" t="n">
        <v>1189.23</v>
      </c>
      <c r="R111" t="n">
        <v>237.82</v>
      </c>
      <c r="S111" t="n">
        <v>152.24</v>
      </c>
      <c r="T111" t="n">
        <v>36596.63</v>
      </c>
      <c r="U111" t="n">
        <v>0.64</v>
      </c>
      <c r="V111" t="n">
        <v>0.84</v>
      </c>
      <c r="W111" t="n">
        <v>19.05</v>
      </c>
      <c r="X111" t="n">
        <v>2.15</v>
      </c>
      <c r="Y111" t="n">
        <v>2</v>
      </c>
      <c r="Z111" t="n">
        <v>10</v>
      </c>
    </row>
    <row r="112">
      <c r="A112" t="n">
        <v>6</v>
      </c>
      <c r="B112" t="n">
        <v>45</v>
      </c>
      <c r="C112" t="inlineStr">
        <is>
          <t xml:space="preserve">CONCLUIDO	</t>
        </is>
      </c>
      <c r="D112" t="n">
        <v>2.0061</v>
      </c>
      <c r="E112" t="n">
        <v>49.85</v>
      </c>
      <c r="F112" t="n">
        <v>47.04</v>
      </c>
      <c r="G112" t="n">
        <v>70.56</v>
      </c>
      <c r="H112" t="n">
        <v>1.16</v>
      </c>
      <c r="I112" t="n">
        <v>40</v>
      </c>
      <c r="J112" t="n">
        <v>106.23</v>
      </c>
      <c r="K112" t="n">
        <v>39.72</v>
      </c>
      <c r="L112" t="n">
        <v>7</v>
      </c>
      <c r="M112" t="n">
        <v>38</v>
      </c>
      <c r="N112" t="n">
        <v>14.52</v>
      </c>
      <c r="O112" t="n">
        <v>13335.87</v>
      </c>
      <c r="P112" t="n">
        <v>377.13</v>
      </c>
      <c r="Q112" t="n">
        <v>1189.14</v>
      </c>
      <c r="R112" t="n">
        <v>225.61</v>
      </c>
      <c r="S112" t="n">
        <v>152.24</v>
      </c>
      <c r="T112" t="n">
        <v>30533.74</v>
      </c>
      <c r="U112" t="n">
        <v>0.67</v>
      </c>
      <c r="V112" t="n">
        <v>0.85</v>
      </c>
      <c r="W112" t="n">
        <v>19.04</v>
      </c>
      <c r="X112" t="n">
        <v>1.78</v>
      </c>
      <c r="Y112" t="n">
        <v>2</v>
      </c>
      <c r="Z112" t="n">
        <v>10</v>
      </c>
    </row>
    <row r="113">
      <c r="A113" t="n">
        <v>7</v>
      </c>
      <c r="B113" t="n">
        <v>45</v>
      </c>
      <c r="C113" t="inlineStr">
        <is>
          <t xml:space="preserve">CONCLUIDO	</t>
        </is>
      </c>
      <c r="D113" t="n">
        <v>2.0223</v>
      </c>
      <c r="E113" t="n">
        <v>49.45</v>
      </c>
      <c r="F113" t="n">
        <v>46.76</v>
      </c>
      <c r="G113" t="n">
        <v>82.52</v>
      </c>
      <c r="H113" t="n">
        <v>1.31</v>
      </c>
      <c r="I113" t="n">
        <v>34</v>
      </c>
      <c r="J113" t="n">
        <v>107.5</v>
      </c>
      <c r="K113" t="n">
        <v>39.72</v>
      </c>
      <c r="L113" t="n">
        <v>8</v>
      </c>
      <c r="M113" t="n">
        <v>32</v>
      </c>
      <c r="N113" t="n">
        <v>14.78</v>
      </c>
      <c r="O113" t="n">
        <v>13491.96</v>
      </c>
      <c r="P113" t="n">
        <v>364.52</v>
      </c>
      <c r="Q113" t="n">
        <v>1189.02</v>
      </c>
      <c r="R113" t="n">
        <v>216.02</v>
      </c>
      <c r="S113" t="n">
        <v>152.24</v>
      </c>
      <c r="T113" t="n">
        <v>25768.02</v>
      </c>
      <c r="U113" t="n">
        <v>0.7</v>
      </c>
      <c r="V113" t="n">
        <v>0.85</v>
      </c>
      <c r="W113" t="n">
        <v>19.03</v>
      </c>
      <c r="X113" t="n">
        <v>1.51</v>
      </c>
      <c r="Y113" t="n">
        <v>2</v>
      </c>
      <c r="Z113" t="n">
        <v>10</v>
      </c>
    </row>
    <row r="114">
      <c r="A114" t="n">
        <v>8</v>
      </c>
      <c r="B114" t="n">
        <v>45</v>
      </c>
      <c r="C114" t="inlineStr">
        <is>
          <t xml:space="preserve">CONCLUIDO	</t>
        </is>
      </c>
      <c r="D114" t="n">
        <v>2.0331</v>
      </c>
      <c r="E114" t="n">
        <v>49.19</v>
      </c>
      <c r="F114" t="n">
        <v>46.58</v>
      </c>
      <c r="G114" t="n">
        <v>93.16</v>
      </c>
      <c r="H114" t="n">
        <v>1.46</v>
      </c>
      <c r="I114" t="n">
        <v>30</v>
      </c>
      <c r="J114" t="n">
        <v>108.77</v>
      </c>
      <c r="K114" t="n">
        <v>39.72</v>
      </c>
      <c r="L114" t="n">
        <v>9</v>
      </c>
      <c r="M114" t="n">
        <v>25</v>
      </c>
      <c r="N114" t="n">
        <v>15.05</v>
      </c>
      <c r="O114" t="n">
        <v>13648.58</v>
      </c>
      <c r="P114" t="n">
        <v>352.59</v>
      </c>
      <c r="Q114" t="n">
        <v>1189.1</v>
      </c>
      <c r="R114" t="n">
        <v>209.9</v>
      </c>
      <c r="S114" t="n">
        <v>152.24</v>
      </c>
      <c r="T114" t="n">
        <v>22727.7</v>
      </c>
      <c r="U114" t="n">
        <v>0.73</v>
      </c>
      <c r="V114" t="n">
        <v>0.85</v>
      </c>
      <c r="W114" t="n">
        <v>19.03</v>
      </c>
      <c r="X114" t="n">
        <v>1.33</v>
      </c>
      <c r="Y114" t="n">
        <v>2</v>
      </c>
      <c r="Z114" t="n">
        <v>10</v>
      </c>
    </row>
    <row r="115">
      <c r="A115" t="n">
        <v>9</v>
      </c>
      <c r="B115" t="n">
        <v>45</v>
      </c>
      <c r="C115" t="inlineStr">
        <is>
          <t xml:space="preserve">CONCLUIDO	</t>
        </is>
      </c>
      <c r="D115" t="n">
        <v>2.0385</v>
      </c>
      <c r="E115" t="n">
        <v>49.06</v>
      </c>
      <c r="F115" t="n">
        <v>46.49</v>
      </c>
      <c r="G115" t="n">
        <v>99.63</v>
      </c>
      <c r="H115" t="n">
        <v>1.6</v>
      </c>
      <c r="I115" t="n">
        <v>28</v>
      </c>
      <c r="J115" t="n">
        <v>110.04</v>
      </c>
      <c r="K115" t="n">
        <v>39.72</v>
      </c>
      <c r="L115" t="n">
        <v>10</v>
      </c>
      <c r="M115" t="n">
        <v>1</v>
      </c>
      <c r="N115" t="n">
        <v>15.32</v>
      </c>
      <c r="O115" t="n">
        <v>13805.5</v>
      </c>
      <c r="P115" t="n">
        <v>349.99</v>
      </c>
      <c r="Q115" t="n">
        <v>1189.21</v>
      </c>
      <c r="R115" t="n">
        <v>205.98</v>
      </c>
      <c r="S115" t="n">
        <v>152.24</v>
      </c>
      <c r="T115" t="n">
        <v>20779.16</v>
      </c>
      <c r="U115" t="n">
        <v>0.74</v>
      </c>
      <c r="V115" t="n">
        <v>0.86</v>
      </c>
      <c r="W115" t="n">
        <v>19.05</v>
      </c>
      <c r="X115" t="n">
        <v>1.24</v>
      </c>
      <c r="Y115" t="n">
        <v>2</v>
      </c>
      <c r="Z115" t="n">
        <v>10</v>
      </c>
    </row>
    <row r="116">
      <c r="A116" t="n">
        <v>10</v>
      </c>
      <c r="B116" t="n">
        <v>45</v>
      </c>
      <c r="C116" t="inlineStr">
        <is>
          <t xml:space="preserve">CONCLUIDO	</t>
        </is>
      </c>
      <c r="D116" t="n">
        <v>2.0383</v>
      </c>
      <c r="E116" t="n">
        <v>49.06</v>
      </c>
      <c r="F116" t="n">
        <v>46.5</v>
      </c>
      <c r="G116" t="n">
        <v>99.64</v>
      </c>
      <c r="H116" t="n">
        <v>1.74</v>
      </c>
      <c r="I116" t="n">
        <v>28</v>
      </c>
      <c r="J116" t="n">
        <v>111.32</v>
      </c>
      <c r="K116" t="n">
        <v>39.72</v>
      </c>
      <c r="L116" t="n">
        <v>11</v>
      </c>
      <c r="M116" t="n">
        <v>0</v>
      </c>
      <c r="N116" t="n">
        <v>15.6</v>
      </c>
      <c r="O116" t="n">
        <v>13962.83</v>
      </c>
      <c r="P116" t="n">
        <v>353.85</v>
      </c>
      <c r="Q116" t="n">
        <v>1189.24</v>
      </c>
      <c r="R116" t="n">
        <v>206.18</v>
      </c>
      <c r="S116" t="n">
        <v>152.24</v>
      </c>
      <c r="T116" t="n">
        <v>20876.18</v>
      </c>
      <c r="U116" t="n">
        <v>0.74</v>
      </c>
      <c r="V116" t="n">
        <v>0.86</v>
      </c>
      <c r="W116" t="n">
        <v>19.05</v>
      </c>
      <c r="X116" t="n">
        <v>1.24</v>
      </c>
      <c r="Y116" t="n">
        <v>2</v>
      </c>
      <c r="Z116" t="n">
        <v>10</v>
      </c>
    </row>
    <row r="117">
      <c r="A117" t="n">
        <v>0</v>
      </c>
      <c r="B117" t="n">
        <v>60</v>
      </c>
      <c r="C117" t="inlineStr">
        <is>
          <t xml:space="preserve">CONCLUIDO	</t>
        </is>
      </c>
      <c r="D117" t="n">
        <v>1.1212</v>
      </c>
      <c r="E117" t="n">
        <v>89.19</v>
      </c>
      <c r="F117" t="n">
        <v>72.67</v>
      </c>
      <c r="G117" t="n">
        <v>7.74</v>
      </c>
      <c r="H117" t="n">
        <v>0.14</v>
      </c>
      <c r="I117" t="n">
        <v>563</v>
      </c>
      <c r="J117" t="n">
        <v>124.63</v>
      </c>
      <c r="K117" t="n">
        <v>45</v>
      </c>
      <c r="L117" t="n">
        <v>1</v>
      </c>
      <c r="M117" t="n">
        <v>561</v>
      </c>
      <c r="N117" t="n">
        <v>18.64</v>
      </c>
      <c r="O117" t="n">
        <v>15605.44</v>
      </c>
      <c r="P117" t="n">
        <v>769.4</v>
      </c>
      <c r="Q117" t="n">
        <v>1193.65</v>
      </c>
      <c r="R117" t="n">
        <v>1093.78</v>
      </c>
      <c r="S117" t="n">
        <v>152.24</v>
      </c>
      <c r="T117" t="n">
        <v>462002.48</v>
      </c>
      <c r="U117" t="n">
        <v>0.14</v>
      </c>
      <c r="V117" t="n">
        <v>0.55</v>
      </c>
      <c r="W117" t="n">
        <v>19.9</v>
      </c>
      <c r="X117" t="n">
        <v>27.35</v>
      </c>
      <c r="Y117" t="n">
        <v>2</v>
      </c>
      <c r="Z117" t="n">
        <v>10</v>
      </c>
    </row>
    <row r="118">
      <c r="A118" t="n">
        <v>1</v>
      </c>
      <c r="B118" t="n">
        <v>60</v>
      </c>
      <c r="C118" t="inlineStr">
        <is>
          <t xml:space="preserve">CONCLUIDO	</t>
        </is>
      </c>
      <c r="D118" t="n">
        <v>1.5987</v>
      </c>
      <c r="E118" t="n">
        <v>62.55</v>
      </c>
      <c r="F118" t="n">
        <v>55.05</v>
      </c>
      <c r="G118" t="n">
        <v>15.73</v>
      </c>
      <c r="H118" t="n">
        <v>0.28</v>
      </c>
      <c r="I118" t="n">
        <v>210</v>
      </c>
      <c r="J118" t="n">
        <v>125.95</v>
      </c>
      <c r="K118" t="n">
        <v>45</v>
      </c>
      <c r="L118" t="n">
        <v>2</v>
      </c>
      <c r="M118" t="n">
        <v>208</v>
      </c>
      <c r="N118" t="n">
        <v>18.95</v>
      </c>
      <c r="O118" t="n">
        <v>15767.7</v>
      </c>
      <c r="P118" t="n">
        <v>578.61</v>
      </c>
      <c r="Q118" t="n">
        <v>1190.29</v>
      </c>
      <c r="R118" t="n">
        <v>496.51</v>
      </c>
      <c r="S118" t="n">
        <v>152.24</v>
      </c>
      <c r="T118" t="n">
        <v>165132.74</v>
      </c>
      <c r="U118" t="n">
        <v>0.31</v>
      </c>
      <c r="V118" t="n">
        <v>0.72</v>
      </c>
      <c r="W118" t="n">
        <v>19.31</v>
      </c>
      <c r="X118" t="n">
        <v>9.779999999999999</v>
      </c>
      <c r="Y118" t="n">
        <v>2</v>
      </c>
      <c r="Z118" t="n">
        <v>10</v>
      </c>
    </row>
    <row r="119">
      <c r="A119" t="n">
        <v>2</v>
      </c>
      <c r="B119" t="n">
        <v>60</v>
      </c>
      <c r="C119" t="inlineStr">
        <is>
          <t xml:space="preserve">CONCLUIDO	</t>
        </is>
      </c>
      <c r="D119" t="n">
        <v>1.7666</v>
      </c>
      <c r="E119" t="n">
        <v>56.61</v>
      </c>
      <c r="F119" t="n">
        <v>51.18</v>
      </c>
      <c r="G119" t="n">
        <v>23.8</v>
      </c>
      <c r="H119" t="n">
        <v>0.42</v>
      </c>
      <c r="I119" t="n">
        <v>129</v>
      </c>
      <c r="J119" t="n">
        <v>127.27</v>
      </c>
      <c r="K119" t="n">
        <v>45</v>
      </c>
      <c r="L119" t="n">
        <v>3</v>
      </c>
      <c r="M119" t="n">
        <v>127</v>
      </c>
      <c r="N119" t="n">
        <v>19.27</v>
      </c>
      <c r="O119" t="n">
        <v>15930.42</v>
      </c>
      <c r="P119" t="n">
        <v>532.16</v>
      </c>
      <c r="Q119" t="n">
        <v>1189.88</v>
      </c>
      <c r="R119" t="n">
        <v>365.79</v>
      </c>
      <c r="S119" t="n">
        <v>152.24</v>
      </c>
      <c r="T119" t="n">
        <v>100176.87</v>
      </c>
      <c r="U119" t="n">
        <v>0.42</v>
      </c>
      <c r="V119" t="n">
        <v>0.78</v>
      </c>
      <c r="W119" t="n">
        <v>19.17</v>
      </c>
      <c r="X119" t="n">
        <v>5.91</v>
      </c>
      <c r="Y119" t="n">
        <v>2</v>
      </c>
      <c r="Z119" t="n">
        <v>10</v>
      </c>
    </row>
    <row r="120">
      <c r="A120" t="n">
        <v>3</v>
      </c>
      <c r="B120" t="n">
        <v>60</v>
      </c>
      <c r="C120" t="inlineStr">
        <is>
          <t xml:space="preserve">CONCLUIDO	</t>
        </is>
      </c>
      <c r="D120" t="n">
        <v>1.8516</v>
      </c>
      <c r="E120" t="n">
        <v>54.01</v>
      </c>
      <c r="F120" t="n">
        <v>49.5</v>
      </c>
      <c r="G120" t="n">
        <v>31.93</v>
      </c>
      <c r="H120" t="n">
        <v>0.55</v>
      </c>
      <c r="I120" t="n">
        <v>93</v>
      </c>
      <c r="J120" t="n">
        <v>128.59</v>
      </c>
      <c r="K120" t="n">
        <v>45</v>
      </c>
      <c r="L120" t="n">
        <v>4</v>
      </c>
      <c r="M120" t="n">
        <v>91</v>
      </c>
      <c r="N120" t="n">
        <v>19.59</v>
      </c>
      <c r="O120" t="n">
        <v>16093.6</v>
      </c>
      <c r="P120" t="n">
        <v>508.51</v>
      </c>
      <c r="Q120" t="n">
        <v>1189.7</v>
      </c>
      <c r="R120" t="n">
        <v>308.81</v>
      </c>
      <c r="S120" t="n">
        <v>152.24</v>
      </c>
      <c r="T120" t="n">
        <v>71869.91</v>
      </c>
      <c r="U120" t="n">
        <v>0.49</v>
      </c>
      <c r="V120" t="n">
        <v>0.8</v>
      </c>
      <c r="W120" t="n">
        <v>19.12</v>
      </c>
      <c r="X120" t="n">
        <v>4.24</v>
      </c>
      <c r="Y120" t="n">
        <v>2</v>
      </c>
      <c r="Z120" t="n">
        <v>10</v>
      </c>
    </row>
    <row r="121">
      <c r="A121" t="n">
        <v>4</v>
      </c>
      <c r="B121" t="n">
        <v>60</v>
      </c>
      <c r="C121" t="inlineStr">
        <is>
          <t xml:space="preserve">CONCLUIDO	</t>
        </is>
      </c>
      <c r="D121" t="n">
        <v>1.9049</v>
      </c>
      <c r="E121" t="n">
        <v>52.5</v>
      </c>
      <c r="F121" t="n">
        <v>48.52</v>
      </c>
      <c r="G121" t="n">
        <v>40.44</v>
      </c>
      <c r="H121" t="n">
        <v>0.68</v>
      </c>
      <c r="I121" t="n">
        <v>72</v>
      </c>
      <c r="J121" t="n">
        <v>129.92</v>
      </c>
      <c r="K121" t="n">
        <v>45</v>
      </c>
      <c r="L121" t="n">
        <v>5</v>
      </c>
      <c r="M121" t="n">
        <v>70</v>
      </c>
      <c r="N121" t="n">
        <v>19.92</v>
      </c>
      <c r="O121" t="n">
        <v>16257.24</v>
      </c>
      <c r="P121" t="n">
        <v>492.22</v>
      </c>
      <c r="Q121" t="n">
        <v>1189.16</v>
      </c>
      <c r="R121" t="n">
        <v>275.45</v>
      </c>
      <c r="S121" t="n">
        <v>152.24</v>
      </c>
      <c r="T121" t="n">
        <v>55291.71</v>
      </c>
      <c r="U121" t="n">
        <v>0.55</v>
      </c>
      <c r="V121" t="n">
        <v>0.82</v>
      </c>
      <c r="W121" t="n">
        <v>19.1</v>
      </c>
      <c r="X121" t="n">
        <v>3.27</v>
      </c>
      <c r="Y121" t="n">
        <v>2</v>
      </c>
      <c r="Z121" t="n">
        <v>10</v>
      </c>
    </row>
    <row r="122">
      <c r="A122" t="n">
        <v>5</v>
      </c>
      <c r="B122" t="n">
        <v>60</v>
      </c>
      <c r="C122" t="inlineStr">
        <is>
          <t xml:space="preserve">CONCLUIDO	</t>
        </is>
      </c>
      <c r="D122" t="n">
        <v>1.9401</v>
      </c>
      <c r="E122" t="n">
        <v>51.54</v>
      </c>
      <c r="F122" t="n">
        <v>47.9</v>
      </c>
      <c r="G122" t="n">
        <v>48.71</v>
      </c>
      <c r="H122" t="n">
        <v>0.8100000000000001</v>
      </c>
      <c r="I122" t="n">
        <v>59</v>
      </c>
      <c r="J122" t="n">
        <v>131.25</v>
      </c>
      <c r="K122" t="n">
        <v>45</v>
      </c>
      <c r="L122" t="n">
        <v>6</v>
      </c>
      <c r="M122" t="n">
        <v>57</v>
      </c>
      <c r="N122" t="n">
        <v>20.25</v>
      </c>
      <c r="O122" t="n">
        <v>16421.36</v>
      </c>
      <c r="P122" t="n">
        <v>479.22</v>
      </c>
      <c r="Q122" t="n">
        <v>1189.34</v>
      </c>
      <c r="R122" t="n">
        <v>254.75</v>
      </c>
      <c r="S122" t="n">
        <v>152.24</v>
      </c>
      <c r="T122" t="n">
        <v>45008.48</v>
      </c>
      <c r="U122" t="n">
        <v>0.6</v>
      </c>
      <c r="V122" t="n">
        <v>0.83</v>
      </c>
      <c r="W122" t="n">
        <v>19.07</v>
      </c>
      <c r="X122" t="n">
        <v>2.65</v>
      </c>
      <c r="Y122" t="n">
        <v>2</v>
      </c>
      <c r="Z122" t="n">
        <v>10</v>
      </c>
    </row>
    <row r="123">
      <c r="A123" t="n">
        <v>6</v>
      </c>
      <c r="B123" t="n">
        <v>60</v>
      </c>
      <c r="C123" t="inlineStr">
        <is>
          <t xml:space="preserve">CONCLUIDO	</t>
        </is>
      </c>
      <c r="D123" t="n">
        <v>1.9669</v>
      </c>
      <c r="E123" t="n">
        <v>50.84</v>
      </c>
      <c r="F123" t="n">
        <v>47.46</v>
      </c>
      <c r="G123" t="n">
        <v>58.11</v>
      </c>
      <c r="H123" t="n">
        <v>0.93</v>
      </c>
      <c r="I123" t="n">
        <v>49</v>
      </c>
      <c r="J123" t="n">
        <v>132.58</v>
      </c>
      <c r="K123" t="n">
        <v>45</v>
      </c>
      <c r="L123" t="n">
        <v>7</v>
      </c>
      <c r="M123" t="n">
        <v>47</v>
      </c>
      <c r="N123" t="n">
        <v>20.59</v>
      </c>
      <c r="O123" t="n">
        <v>16585.95</v>
      </c>
      <c r="P123" t="n">
        <v>468.28</v>
      </c>
      <c r="Q123" t="n">
        <v>1189.11</v>
      </c>
      <c r="R123" t="n">
        <v>239.64</v>
      </c>
      <c r="S123" t="n">
        <v>152.24</v>
      </c>
      <c r="T123" t="n">
        <v>37501.72</v>
      </c>
      <c r="U123" t="n">
        <v>0.64</v>
      </c>
      <c r="V123" t="n">
        <v>0.84</v>
      </c>
      <c r="W123" t="n">
        <v>19.05</v>
      </c>
      <c r="X123" t="n">
        <v>2.2</v>
      </c>
      <c r="Y123" t="n">
        <v>2</v>
      </c>
      <c r="Z123" t="n">
        <v>10</v>
      </c>
    </row>
    <row r="124">
      <c r="A124" t="n">
        <v>7</v>
      </c>
      <c r="B124" t="n">
        <v>60</v>
      </c>
      <c r="C124" t="inlineStr">
        <is>
          <t xml:space="preserve">CONCLUIDO	</t>
        </is>
      </c>
      <c r="D124" t="n">
        <v>1.9839</v>
      </c>
      <c r="E124" t="n">
        <v>50.41</v>
      </c>
      <c r="F124" t="n">
        <v>47.17</v>
      </c>
      <c r="G124" t="n">
        <v>65.81999999999999</v>
      </c>
      <c r="H124" t="n">
        <v>1.06</v>
      </c>
      <c r="I124" t="n">
        <v>43</v>
      </c>
      <c r="J124" t="n">
        <v>133.92</v>
      </c>
      <c r="K124" t="n">
        <v>45</v>
      </c>
      <c r="L124" t="n">
        <v>8</v>
      </c>
      <c r="M124" t="n">
        <v>41</v>
      </c>
      <c r="N124" t="n">
        <v>20.93</v>
      </c>
      <c r="O124" t="n">
        <v>16751.02</v>
      </c>
      <c r="P124" t="n">
        <v>459.18</v>
      </c>
      <c r="Q124" t="n">
        <v>1189.2</v>
      </c>
      <c r="R124" t="n">
        <v>230.46</v>
      </c>
      <c r="S124" t="n">
        <v>152.24</v>
      </c>
      <c r="T124" t="n">
        <v>32941.36</v>
      </c>
      <c r="U124" t="n">
        <v>0.66</v>
      </c>
      <c r="V124" t="n">
        <v>0.84</v>
      </c>
      <c r="W124" t="n">
        <v>19.04</v>
      </c>
      <c r="X124" t="n">
        <v>1.92</v>
      </c>
      <c r="Y124" t="n">
        <v>2</v>
      </c>
      <c r="Z124" t="n">
        <v>10</v>
      </c>
    </row>
    <row r="125">
      <c r="A125" t="n">
        <v>8</v>
      </c>
      <c r="B125" t="n">
        <v>60</v>
      </c>
      <c r="C125" t="inlineStr">
        <is>
          <t xml:space="preserve">CONCLUIDO	</t>
        </is>
      </c>
      <c r="D125" t="n">
        <v>2.0011</v>
      </c>
      <c r="E125" t="n">
        <v>49.97</v>
      </c>
      <c r="F125" t="n">
        <v>46.89</v>
      </c>
      <c r="G125" t="n">
        <v>76.04000000000001</v>
      </c>
      <c r="H125" t="n">
        <v>1.18</v>
      </c>
      <c r="I125" t="n">
        <v>37</v>
      </c>
      <c r="J125" t="n">
        <v>135.27</v>
      </c>
      <c r="K125" t="n">
        <v>45</v>
      </c>
      <c r="L125" t="n">
        <v>9</v>
      </c>
      <c r="M125" t="n">
        <v>35</v>
      </c>
      <c r="N125" t="n">
        <v>21.27</v>
      </c>
      <c r="O125" t="n">
        <v>16916.71</v>
      </c>
      <c r="P125" t="n">
        <v>449.98</v>
      </c>
      <c r="Q125" t="n">
        <v>1189.08</v>
      </c>
      <c r="R125" t="n">
        <v>220.93</v>
      </c>
      <c r="S125" t="n">
        <v>152.24</v>
      </c>
      <c r="T125" t="n">
        <v>28205.96</v>
      </c>
      <c r="U125" t="n">
        <v>0.6899999999999999</v>
      </c>
      <c r="V125" t="n">
        <v>0.85</v>
      </c>
      <c r="W125" t="n">
        <v>19.03</v>
      </c>
      <c r="X125" t="n">
        <v>1.64</v>
      </c>
      <c r="Y125" t="n">
        <v>2</v>
      </c>
      <c r="Z125" t="n">
        <v>10</v>
      </c>
    </row>
    <row r="126">
      <c r="A126" t="n">
        <v>9</v>
      </c>
      <c r="B126" t="n">
        <v>60</v>
      </c>
      <c r="C126" t="inlineStr">
        <is>
          <t xml:space="preserve">CONCLUIDO	</t>
        </is>
      </c>
      <c r="D126" t="n">
        <v>2.0128</v>
      </c>
      <c r="E126" t="n">
        <v>49.68</v>
      </c>
      <c r="F126" t="n">
        <v>46.71</v>
      </c>
      <c r="G126" t="n">
        <v>84.92</v>
      </c>
      <c r="H126" t="n">
        <v>1.29</v>
      </c>
      <c r="I126" t="n">
        <v>33</v>
      </c>
      <c r="J126" t="n">
        <v>136.61</v>
      </c>
      <c r="K126" t="n">
        <v>45</v>
      </c>
      <c r="L126" t="n">
        <v>10</v>
      </c>
      <c r="M126" t="n">
        <v>31</v>
      </c>
      <c r="N126" t="n">
        <v>21.61</v>
      </c>
      <c r="O126" t="n">
        <v>17082.76</v>
      </c>
      <c r="P126" t="n">
        <v>441.13</v>
      </c>
      <c r="Q126" t="n">
        <v>1189.17</v>
      </c>
      <c r="R126" t="n">
        <v>214.28</v>
      </c>
      <c r="S126" t="n">
        <v>152.24</v>
      </c>
      <c r="T126" t="n">
        <v>24900.77</v>
      </c>
      <c r="U126" t="n">
        <v>0.71</v>
      </c>
      <c r="V126" t="n">
        <v>0.85</v>
      </c>
      <c r="W126" t="n">
        <v>19.03</v>
      </c>
      <c r="X126" t="n">
        <v>1.45</v>
      </c>
      <c r="Y126" t="n">
        <v>2</v>
      </c>
      <c r="Z126" t="n">
        <v>10</v>
      </c>
    </row>
    <row r="127">
      <c r="A127" t="n">
        <v>10</v>
      </c>
      <c r="B127" t="n">
        <v>60</v>
      </c>
      <c r="C127" t="inlineStr">
        <is>
          <t xml:space="preserve">CONCLUIDO	</t>
        </is>
      </c>
      <c r="D127" t="n">
        <v>2.0213</v>
      </c>
      <c r="E127" t="n">
        <v>49.47</v>
      </c>
      <c r="F127" t="n">
        <v>46.58</v>
      </c>
      <c r="G127" t="n">
        <v>93.15000000000001</v>
      </c>
      <c r="H127" t="n">
        <v>1.41</v>
      </c>
      <c r="I127" t="n">
        <v>30</v>
      </c>
      <c r="J127" t="n">
        <v>137.96</v>
      </c>
      <c r="K127" t="n">
        <v>45</v>
      </c>
      <c r="L127" t="n">
        <v>11</v>
      </c>
      <c r="M127" t="n">
        <v>28</v>
      </c>
      <c r="N127" t="n">
        <v>21.96</v>
      </c>
      <c r="O127" t="n">
        <v>17249.3</v>
      </c>
      <c r="P127" t="n">
        <v>432.05</v>
      </c>
      <c r="Q127" t="n">
        <v>1189.02</v>
      </c>
      <c r="R127" t="n">
        <v>209.9</v>
      </c>
      <c r="S127" t="n">
        <v>152.24</v>
      </c>
      <c r="T127" t="n">
        <v>22729.16</v>
      </c>
      <c r="U127" t="n">
        <v>0.73</v>
      </c>
      <c r="V127" t="n">
        <v>0.85</v>
      </c>
      <c r="W127" t="n">
        <v>19.02</v>
      </c>
      <c r="X127" t="n">
        <v>1.32</v>
      </c>
      <c r="Y127" t="n">
        <v>2</v>
      </c>
      <c r="Z127" t="n">
        <v>10</v>
      </c>
    </row>
    <row r="128">
      <c r="A128" t="n">
        <v>11</v>
      </c>
      <c r="B128" t="n">
        <v>60</v>
      </c>
      <c r="C128" t="inlineStr">
        <is>
          <t xml:space="preserve">CONCLUIDO	</t>
        </is>
      </c>
      <c r="D128" t="n">
        <v>2.0287</v>
      </c>
      <c r="E128" t="n">
        <v>49.29</v>
      </c>
      <c r="F128" t="n">
        <v>46.47</v>
      </c>
      <c r="G128" t="n">
        <v>103.27</v>
      </c>
      <c r="H128" t="n">
        <v>1.52</v>
      </c>
      <c r="I128" t="n">
        <v>27</v>
      </c>
      <c r="J128" t="n">
        <v>139.32</v>
      </c>
      <c r="K128" t="n">
        <v>45</v>
      </c>
      <c r="L128" t="n">
        <v>12</v>
      </c>
      <c r="M128" t="n">
        <v>25</v>
      </c>
      <c r="N128" t="n">
        <v>22.32</v>
      </c>
      <c r="O128" t="n">
        <v>17416.34</v>
      </c>
      <c r="P128" t="n">
        <v>425.47</v>
      </c>
      <c r="Q128" t="n">
        <v>1189.08</v>
      </c>
      <c r="R128" t="n">
        <v>206.4</v>
      </c>
      <c r="S128" t="n">
        <v>152.24</v>
      </c>
      <c r="T128" t="n">
        <v>20990.67</v>
      </c>
      <c r="U128" t="n">
        <v>0.74</v>
      </c>
      <c r="V128" t="n">
        <v>0.86</v>
      </c>
      <c r="W128" t="n">
        <v>19.02</v>
      </c>
      <c r="X128" t="n">
        <v>1.22</v>
      </c>
      <c r="Y128" t="n">
        <v>2</v>
      </c>
      <c r="Z128" t="n">
        <v>10</v>
      </c>
    </row>
    <row r="129">
      <c r="A129" t="n">
        <v>12</v>
      </c>
      <c r="B129" t="n">
        <v>60</v>
      </c>
      <c r="C129" t="inlineStr">
        <is>
          <t xml:space="preserve">CONCLUIDO	</t>
        </is>
      </c>
      <c r="D129" t="n">
        <v>2.039</v>
      </c>
      <c r="E129" t="n">
        <v>49.04</v>
      </c>
      <c r="F129" t="n">
        <v>46.3</v>
      </c>
      <c r="G129" t="n">
        <v>115.74</v>
      </c>
      <c r="H129" t="n">
        <v>1.63</v>
      </c>
      <c r="I129" t="n">
        <v>24</v>
      </c>
      <c r="J129" t="n">
        <v>140.67</v>
      </c>
      <c r="K129" t="n">
        <v>45</v>
      </c>
      <c r="L129" t="n">
        <v>13</v>
      </c>
      <c r="M129" t="n">
        <v>22</v>
      </c>
      <c r="N129" t="n">
        <v>22.68</v>
      </c>
      <c r="O129" t="n">
        <v>17583.88</v>
      </c>
      <c r="P129" t="n">
        <v>414.97</v>
      </c>
      <c r="Q129" t="n">
        <v>1189.04</v>
      </c>
      <c r="R129" t="n">
        <v>200.61</v>
      </c>
      <c r="S129" t="n">
        <v>152.24</v>
      </c>
      <c r="T129" t="n">
        <v>18113.38</v>
      </c>
      <c r="U129" t="n">
        <v>0.76</v>
      </c>
      <c r="V129" t="n">
        <v>0.86</v>
      </c>
      <c r="W129" t="n">
        <v>19.01</v>
      </c>
      <c r="X129" t="n">
        <v>1.05</v>
      </c>
      <c r="Y129" t="n">
        <v>2</v>
      </c>
      <c r="Z129" t="n">
        <v>10</v>
      </c>
    </row>
    <row r="130">
      <c r="A130" t="n">
        <v>13</v>
      </c>
      <c r="B130" t="n">
        <v>60</v>
      </c>
      <c r="C130" t="inlineStr">
        <is>
          <t xml:space="preserve">CONCLUIDO	</t>
        </is>
      </c>
      <c r="D130" t="n">
        <v>2.0445</v>
      </c>
      <c r="E130" t="n">
        <v>48.91</v>
      </c>
      <c r="F130" t="n">
        <v>46.22</v>
      </c>
      <c r="G130" t="n">
        <v>126.04</v>
      </c>
      <c r="H130" t="n">
        <v>1.74</v>
      </c>
      <c r="I130" t="n">
        <v>22</v>
      </c>
      <c r="J130" t="n">
        <v>142.04</v>
      </c>
      <c r="K130" t="n">
        <v>45</v>
      </c>
      <c r="L130" t="n">
        <v>14</v>
      </c>
      <c r="M130" t="n">
        <v>17</v>
      </c>
      <c r="N130" t="n">
        <v>23.04</v>
      </c>
      <c r="O130" t="n">
        <v>17751.93</v>
      </c>
      <c r="P130" t="n">
        <v>407.61</v>
      </c>
      <c r="Q130" t="n">
        <v>1188.95</v>
      </c>
      <c r="R130" t="n">
        <v>197.72</v>
      </c>
      <c r="S130" t="n">
        <v>152.24</v>
      </c>
      <c r="T130" t="n">
        <v>16676.15</v>
      </c>
      <c r="U130" t="n">
        <v>0.77</v>
      </c>
      <c r="V130" t="n">
        <v>0.86</v>
      </c>
      <c r="W130" t="n">
        <v>19.01</v>
      </c>
      <c r="X130" t="n">
        <v>0.96</v>
      </c>
      <c r="Y130" t="n">
        <v>2</v>
      </c>
      <c r="Z130" t="n">
        <v>10</v>
      </c>
    </row>
    <row r="131">
      <c r="A131" t="n">
        <v>14</v>
      </c>
      <c r="B131" t="n">
        <v>60</v>
      </c>
      <c r="C131" t="inlineStr">
        <is>
          <t xml:space="preserve">CONCLUIDO	</t>
        </is>
      </c>
      <c r="D131" t="n">
        <v>2.046</v>
      </c>
      <c r="E131" t="n">
        <v>48.87</v>
      </c>
      <c r="F131" t="n">
        <v>46.21</v>
      </c>
      <c r="G131" t="n">
        <v>132.02</v>
      </c>
      <c r="H131" t="n">
        <v>1.85</v>
      </c>
      <c r="I131" t="n">
        <v>21</v>
      </c>
      <c r="J131" t="n">
        <v>143.4</v>
      </c>
      <c r="K131" t="n">
        <v>45</v>
      </c>
      <c r="L131" t="n">
        <v>15</v>
      </c>
      <c r="M131" t="n">
        <v>3</v>
      </c>
      <c r="N131" t="n">
        <v>23.41</v>
      </c>
      <c r="O131" t="n">
        <v>17920.49</v>
      </c>
      <c r="P131" t="n">
        <v>404.4</v>
      </c>
      <c r="Q131" t="n">
        <v>1188.96</v>
      </c>
      <c r="R131" t="n">
        <v>196.84</v>
      </c>
      <c r="S131" t="n">
        <v>152.24</v>
      </c>
      <c r="T131" t="n">
        <v>16243.96</v>
      </c>
      <c r="U131" t="n">
        <v>0.77</v>
      </c>
      <c r="V131" t="n">
        <v>0.86</v>
      </c>
      <c r="W131" t="n">
        <v>19.03</v>
      </c>
      <c r="X131" t="n">
        <v>0.95</v>
      </c>
      <c r="Y131" t="n">
        <v>2</v>
      </c>
      <c r="Z131" t="n">
        <v>10</v>
      </c>
    </row>
    <row r="132">
      <c r="A132" t="n">
        <v>15</v>
      </c>
      <c r="B132" t="n">
        <v>60</v>
      </c>
      <c r="C132" t="inlineStr">
        <is>
          <t xml:space="preserve">CONCLUIDO	</t>
        </is>
      </c>
      <c r="D132" t="n">
        <v>2.0459</v>
      </c>
      <c r="E132" t="n">
        <v>48.88</v>
      </c>
      <c r="F132" t="n">
        <v>46.21</v>
      </c>
      <c r="G132" t="n">
        <v>132.03</v>
      </c>
      <c r="H132" t="n">
        <v>1.96</v>
      </c>
      <c r="I132" t="n">
        <v>21</v>
      </c>
      <c r="J132" t="n">
        <v>144.77</v>
      </c>
      <c r="K132" t="n">
        <v>45</v>
      </c>
      <c r="L132" t="n">
        <v>16</v>
      </c>
      <c r="M132" t="n">
        <v>0</v>
      </c>
      <c r="N132" t="n">
        <v>23.78</v>
      </c>
      <c r="O132" t="n">
        <v>18089.56</v>
      </c>
      <c r="P132" t="n">
        <v>407.6</v>
      </c>
      <c r="Q132" t="n">
        <v>1189.22</v>
      </c>
      <c r="R132" t="n">
        <v>196.86</v>
      </c>
      <c r="S132" t="n">
        <v>152.24</v>
      </c>
      <c r="T132" t="n">
        <v>16250.96</v>
      </c>
      <c r="U132" t="n">
        <v>0.77</v>
      </c>
      <c r="V132" t="n">
        <v>0.86</v>
      </c>
      <c r="W132" t="n">
        <v>19.03</v>
      </c>
      <c r="X132" t="n">
        <v>0.96</v>
      </c>
      <c r="Y132" t="n">
        <v>2</v>
      </c>
      <c r="Z132" t="n">
        <v>10</v>
      </c>
    </row>
    <row r="133">
      <c r="A133" t="n">
        <v>0</v>
      </c>
      <c r="B133" t="n">
        <v>80</v>
      </c>
      <c r="C133" t="inlineStr">
        <is>
          <t xml:space="preserve">CONCLUIDO	</t>
        </is>
      </c>
      <c r="D133" t="n">
        <v>0.9133</v>
      </c>
      <c r="E133" t="n">
        <v>109.49</v>
      </c>
      <c r="F133" t="n">
        <v>82.84</v>
      </c>
      <c r="G133" t="n">
        <v>6.58</v>
      </c>
      <c r="H133" t="n">
        <v>0.11</v>
      </c>
      <c r="I133" t="n">
        <v>755</v>
      </c>
      <c r="J133" t="n">
        <v>159.12</v>
      </c>
      <c r="K133" t="n">
        <v>50.28</v>
      </c>
      <c r="L133" t="n">
        <v>1</v>
      </c>
      <c r="M133" t="n">
        <v>753</v>
      </c>
      <c r="N133" t="n">
        <v>27.84</v>
      </c>
      <c r="O133" t="n">
        <v>19859.16</v>
      </c>
      <c r="P133" t="n">
        <v>1027.91</v>
      </c>
      <c r="Q133" t="n">
        <v>1195.55</v>
      </c>
      <c r="R133" t="n">
        <v>1439.2</v>
      </c>
      <c r="S133" t="n">
        <v>152.24</v>
      </c>
      <c r="T133" t="n">
        <v>633752.0699999999</v>
      </c>
      <c r="U133" t="n">
        <v>0.11</v>
      </c>
      <c r="V133" t="n">
        <v>0.48</v>
      </c>
      <c r="W133" t="n">
        <v>20.23</v>
      </c>
      <c r="X133" t="n">
        <v>37.48</v>
      </c>
      <c r="Y133" t="n">
        <v>2</v>
      </c>
      <c r="Z133" t="n">
        <v>10</v>
      </c>
    </row>
    <row r="134">
      <c r="A134" t="n">
        <v>1</v>
      </c>
      <c r="B134" t="n">
        <v>80</v>
      </c>
      <c r="C134" t="inlineStr">
        <is>
          <t xml:space="preserve">CONCLUIDO	</t>
        </is>
      </c>
      <c r="D134" t="n">
        <v>1.4707</v>
      </c>
      <c r="E134" t="n">
        <v>68</v>
      </c>
      <c r="F134" t="n">
        <v>57.36</v>
      </c>
      <c r="G134" t="n">
        <v>13.34</v>
      </c>
      <c r="H134" t="n">
        <v>0.22</v>
      </c>
      <c r="I134" t="n">
        <v>258</v>
      </c>
      <c r="J134" t="n">
        <v>160.54</v>
      </c>
      <c r="K134" t="n">
        <v>50.28</v>
      </c>
      <c r="L134" t="n">
        <v>2</v>
      </c>
      <c r="M134" t="n">
        <v>256</v>
      </c>
      <c r="N134" t="n">
        <v>28.26</v>
      </c>
      <c r="O134" t="n">
        <v>20034.4</v>
      </c>
      <c r="P134" t="n">
        <v>710.04</v>
      </c>
      <c r="Q134" t="n">
        <v>1191.03</v>
      </c>
      <c r="R134" t="n">
        <v>574.15</v>
      </c>
      <c r="S134" t="n">
        <v>152.24</v>
      </c>
      <c r="T134" t="n">
        <v>203712.56</v>
      </c>
      <c r="U134" t="n">
        <v>0.27</v>
      </c>
      <c r="V134" t="n">
        <v>0.6899999999999999</v>
      </c>
      <c r="W134" t="n">
        <v>19.4</v>
      </c>
      <c r="X134" t="n">
        <v>12.08</v>
      </c>
      <c r="Y134" t="n">
        <v>2</v>
      </c>
      <c r="Z134" t="n">
        <v>10</v>
      </c>
    </row>
    <row r="135">
      <c r="A135" t="n">
        <v>2</v>
      </c>
      <c r="B135" t="n">
        <v>80</v>
      </c>
      <c r="C135" t="inlineStr">
        <is>
          <t xml:space="preserve">CONCLUIDO	</t>
        </is>
      </c>
      <c r="D135" t="n">
        <v>1.6689</v>
      </c>
      <c r="E135" t="n">
        <v>59.92</v>
      </c>
      <c r="F135" t="n">
        <v>52.54</v>
      </c>
      <c r="G135" t="n">
        <v>20.08</v>
      </c>
      <c r="H135" t="n">
        <v>0.33</v>
      </c>
      <c r="I135" t="n">
        <v>157</v>
      </c>
      <c r="J135" t="n">
        <v>161.97</v>
      </c>
      <c r="K135" t="n">
        <v>50.28</v>
      </c>
      <c r="L135" t="n">
        <v>3</v>
      </c>
      <c r="M135" t="n">
        <v>155</v>
      </c>
      <c r="N135" t="n">
        <v>28.69</v>
      </c>
      <c r="O135" t="n">
        <v>20210.21</v>
      </c>
      <c r="P135" t="n">
        <v>646.46</v>
      </c>
      <c r="Q135" t="n">
        <v>1190.16</v>
      </c>
      <c r="R135" t="n">
        <v>411.22</v>
      </c>
      <c r="S135" t="n">
        <v>152.24</v>
      </c>
      <c r="T135" t="n">
        <v>122754.98</v>
      </c>
      <c r="U135" t="n">
        <v>0.37</v>
      </c>
      <c r="V135" t="n">
        <v>0.76</v>
      </c>
      <c r="W135" t="n">
        <v>19.24</v>
      </c>
      <c r="X135" t="n">
        <v>7.27</v>
      </c>
      <c r="Y135" t="n">
        <v>2</v>
      </c>
      <c r="Z135" t="n">
        <v>10</v>
      </c>
    </row>
    <row r="136">
      <c r="A136" t="n">
        <v>3</v>
      </c>
      <c r="B136" t="n">
        <v>80</v>
      </c>
      <c r="C136" t="inlineStr">
        <is>
          <t xml:space="preserve">CONCLUIDO	</t>
        </is>
      </c>
      <c r="D136" t="n">
        <v>1.7752</v>
      </c>
      <c r="E136" t="n">
        <v>56.33</v>
      </c>
      <c r="F136" t="n">
        <v>50.4</v>
      </c>
      <c r="G136" t="n">
        <v>27</v>
      </c>
      <c r="H136" t="n">
        <v>0.43</v>
      </c>
      <c r="I136" t="n">
        <v>112</v>
      </c>
      <c r="J136" t="n">
        <v>163.4</v>
      </c>
      <c r="K136" t="n">
        <v>50.28</v>
      </c>
      <c r="L136" t="n">
        <v>4</v>
      </c>
      <c r="M136" t="n">
        <v>110</v>
      </c>
      <c r="N136" t="n">
        <v>29.12</v>
      </c>
      <c r="O136" t="n">
        <v>20386.62</v>
      </c>
      <c r="P136" t="n">
        <v>615.92</v>
      </c>
      <c r="Q136" t="n">
        <v>1189.63</v>
      </c>
      <c r="R136" t="n">
        <v>338.95</v>
      </c>
      <c r="S136" t="n">
        <v>152.24</v>
      </c>
      <c r="T136" t="n">
        <v>86841.41</v>
      </c>
      <c r="U136" t="n">
        <v>0.45</v>
      </c>
      <c r="V136" t="n">
        <v>0.79</v>
      </c>
      <c r="W136" t="n">
        <v>19.16</v>
      </c>
      <c r="X136" t="n">
        <v>5.13</v>
      </c>
      <c r="Y136" t="n">
        <v>2</v>
      </c>
      <c r="Z136" t="n">
        <v>10</v>
      </c>
    </row>
    <row r="137">
      <c r="A137" t="n">
        <v>4</v>
      </c>
      <c r="B137" t="n">
        <v>80</v>
      </c>
      <c r="C137" t="inlineStr">
        <is>
          <t xml:space="preserve">CONCLUIDO	</t>
        </is>
      </c>
      <c r="D137" t="n">
        <v>1.8402</v>
      </c>
      <c r="E137" t="n">
        <v>54.34</v>
      </c>
      <c r="F137" t="n">
        <v>49.21</v>
      </c>
      <c r="G137" t="n">
        <v>33.94</v>
      </c>
      <c r="H137" t="n">
        <v>0.54</v>
      </c>
      <c r="I137" t="n">
        <v>87</v>
      </c>
      <c r="J137" t="n">
        <v>164.83</v>
      </c>
      <c r="K137" t="n">
        <v>50.28</v>
      </c>
      <c r="L137" t="n">
        <v>5</v>
      </c>
      <c r="M137" t="n">
        <v>85</v>
      </c>
      <c r="N137" t="n">
        <v>29.55</v>
      </c>
      <c r="O137" t="n">
        <v>20563.61</v>
      </c>
      <c r="P137" t="n">
        <v>597.35</v>
      </c>
      <c r="Q137" t="n">
        <v>1189.41</v>
      </c>
      <c r="R137" t="n">
        <v>299.28</v>
      </c>
      <c r="S137" t="n">
        <v>152.24</v>
      </c>
      <c r="T137" t="n">
        <v>67131.7</v>
      </c>
      <c r="U137" t="n">
        <v>0.51</v>
      </c>
      <c r="V137" t="n">
        <v>0.8100000000000001</v>
      </c>
      <c r="W137" t="n">
        <v>19.11</v>
      </c>
      <c r="X137" t="n">
        <v>3.96</v>
      </c>
      <c r="Y137" t="n">
        <v>2</v>
      </c>
      <c r="Z137" t="n">
        <v>10</v>
      </c>
    </row>
    <row r="138">
      <c r="A138" t="n">
        <v>5</v>
      </c>
      <c r="B138" t="n">
        <v>80</v>
      </c>
      <c r="C138" t="inlineStr">
        <is>
          <t xml:space="preserve">CONCLUIDO	</t>
        </is>
      </c>
      <c r="D138" t="n">
        <v>1.8837</v>
      </c>
      <c r="E138" t="n">
        <v>53.09</v>
      </c>
      <c r="F138" t="n">
        <v>48.47</v>
      </c>
      <c r="G138" t="n">
        <v>40.96</v>
      </c>
      <c r="H138" t="n">
        <v>0.64</v>
      </c>
      <c r="I138" t="n">
        <v>71</v>
      </c>
      <c r="J138" t="n">
        <v>166.27</v>
      </c>
      <c r="K138" t="n">
        <v>50.28</v>
      </c>
      <c r="L138" t="n">
        <v>6</v>
      </c>
      <c r="M138" t="n">
        <v>69</v>
      </c>
      <c r="N138" t="n">
        <v>29.99</v>
      </c>
      <c r="O138" t="n">
        <v>20741.2</v>
      </c>
      <c r="P138" t="n">
        <v>583.91</v>
      </c>
      <c r="Q138" t="n">
        <v>1189.17</v>
      </c>
      <c r="R138" t="n">
        <v>274.23</v>
      </c>
      <c r="S138" t="n">
        <v>152.24</v>
      </c>
      <c r="T138" t="n">
        <v>54687.98</v>
      </c>
      <c r="U138" t="n">
        <v>0.5600000000000001</v>
      </c>
      <c r="V138" t="n">
        <v>0.82</v>
      </c>
      <c r="W138" t="n">
        <v>19.08</v>
      </c>
      <c r="X138" t="n">
        <v>3.22</v>
      </c>
      <c r="Y138" t="n">
        <v>2</v>
      </c>
      <c r="Z138" t="n">
        <v>10</v>
      </c>
    </row>
    <row r="139">
      <c r="A139" t="n">
        <v>6</v>
      </c>
      <c r="B139" t="n">
        <v>80</v>
      </c>
      <c r="C139" t="inlineStr">
        <is>
          <t xml:space="preserve">CONCLUIDO	</t>
        </is>
      </c>
      <c r="D139" t="n">
        <v>1.9144</v>
      </c>
      <c r="E139" t="n">
        <v>52.24</v>
      </c>
      <c r="F139" t="n">
        <v>47.98</v>
      </c>
      <c r="G139" t="n">
        <v>47.98</v>
      </c>
      <c r="H139" t="n">
        <v>0.74</v>
      </c>
      <c r="I139" t="n">
        <v>60</v>
      </c>
      <c r="J139" t="n">
        <v>167.72</v>
      </c>
      <c r="K139" t="n">
        <v>50.28</v>
      </c>
      <c r="L139" t="n">
        <v>7</v>
      </c>
      <c r="M139" t="n">
        <v>58</v>
      </c>
      <c r="N139" t="n">
        <v>30.44</v>
      </c>
      <c r="O139" t="n">
        <v>20919.39</v>
      </c>
      <c r="P139" t="n">
        <v>573.49</v>
      </c>
      <c r="Q139" t="n">
        <v>1189.38</v>
      </c>
      <c r="R139" t="n">
        <v>256.99</v>
      </c>
      <c r="S139" t="n">
        <v>152.24</v>
      </c>
      <c r="T139" t="n">
        <v>46121.69</v>
      </c>
      <c r="U139" t="n">
        <v>0.59</v>
      </c>
      <c r="V139" t="n">
        <v>0.83</v>
      </c>
      <c r="W139" t="n">
        <v>19.08</v>
      </c>
      <c r="X139" t="n">
        <v>2.72</v>
      </c>
      <c r="Y139" t="n">
        <v>2</v>
      </c>
      <c r="Z139" t="n">
        <v>10</v>
      </c>
    </row>
    <row r="140">
      <c r="A140" t="n">
        <v>7</v>
      </c>
      <c r="B140" t="n">
        <v>80</v>
      </c>
      <c r="C140" t="inlineStr">
        <is>
          <t xml:space="preserve">CONCLUIDO	</t>
        </is>
      </c>
      <c r="D140" t="n">
        <v>1.9374</v>
      </c>
      <c r="E140" t="n">
        <v>51.62</v>
      </c>
      <c r="F140" t="n">
        <v>47.62</v>
      </c>
      <c r="G140" t="n">
        <v>54.94</v>
      </c>
      <c r="H140" t="n">
        <v>0.84</v>
      </c>
      <c r="I140" t="n">
        <v>52</v>
      </c>
      <c r="J140" t="n">
        <v>169.17</v>
      </c>
      <c r="K140" t="n">
        <v>50.28</v>
      </c>
      <c r="L140" t="n">
        <v>8</v>
      </c>
      <c r="M140" t="n">
        <v>50</v>
      </c>
      <c r="N140" t="n">
        <v>30.89</v>
      </c>
      <c r="O140" t="n">
        <v>21098.19</v>
      </c>
      <c r="P140" t="n">
        <v>564.9299999999999</v>
      </c>
      <c r="Q140" t="n">
        <v>1189.2</v>
      </c>
      <c r="R140" t="n">
        <v>245.09</v>
      </c>
      <c r="S140" t="n">
        <v>152.24</v>
      </c>
      <c r="T140" t="n">
        <v>40211.19</v>
      </c>
      <c r="U140" t="n">
        <v>0.62</v>
      </c>
      <c r="V140" t="n">
        <v>0.84</v>
      </c>
      <c r="W140" t="n">
        <v>19.05</v>
      </c>
      <c r="X140" t="n">
        <v>2.36</v>
      </c>
      <c r="Y140" t="n">
        <v>2</v>
      </c>
      <c r="Z140" t="n">
        <v>10</v>
      </c>
    </row>
    <row r="141">
      <c r="A141" t="n">
        <v>8</v>
      </c>
      <c r="B141" t="n">
        <v>80</v>
      </c>
      <c r="C141" t="inlineStr">
        <is>
          <t xml:space="preserve">CONCLUIDO	</t>
        </is>
      </c>
      <c r="D141" t="n">
        <v>1.9558</v>
      </c>
      <c r="E141" t="n">
        <v>51.13</v>
      </c>
      <c r="F141" t="n">
        <v>47.32</v>
      </c>
      <c r="G141" t="n">
        <v>61.72</v>
      </c>
      <c r="H141" t="n">
        <v>0.9399999999999999</v>
      </c>
      <c r="I141" t="n">
        <v>46</v>
      </c>
      <c r="J141" t="n">
        <v>170.62</v>
      </c>
      <c r="K141" t="n">
        <v>50.28</v>
      </c>
      <c r="L141" t="n">
        <v>9</v>
      </c>
      <c r="M141" t="n">
        <v>44</v>
      </c>
      <c r="N141" t="n">
        <v>31.34</v>
      </c>
      <c r="O141" t="n">
        <v>21277.6</v>
      </c>
      <c r="P141" t="n">
        <v>557.13</v>
      </c>
      <c r="Q141" t="n">
        <v>1189.21</v>
      </c>
      <c r="R141" t="n">
        <v>235.12</v>
      </c>
      <c r="S141" t="n">
        <v>152.24</v>
      </c>
      <c r="T141" t="n">
        <v>35259.87</v>
      </c>
      <c r="U141" t="n">
        <v>0.65</v>
      </c>
      <c r="V141" t="n">
        <v>0.84</v>
      </c>
      <c r="W141" t="n">
        <v>19.05</v>
      </c>
      <c r="X141" t="n">
        <v>2.07</v>
      </c>
      <c r="Y141" t="n">
        <v>2</v>
      </c>
      <c r="Z141" t="n">
        <v>10</v>
      </c>
    </row>
    <row r="142">
      <c r="A142" t="n">
        <v>9</v>
      </c>
      <c r="B142" t="n">
        <v>80</v>
      </c>
      <c r="C142" t="inlineStr">
        <is>
          <t xml:space="preserve">CONCLUIDO	</t>
        </is>
      </c>
      <c r="D142" t="n">
        <v>1.9708</v>
      </c>
      <c r="E142" t="n">
        <v>50.74</v>
      </c>
      <c r="F142" t="n">
        <v>47.1</v>
      </c>
      <c r="G142" t="n">
        <v>68.92</v>
      </c>
      <c r="H142" t="n">
        <v>1.03</v>
      </c>
      <c r="I142" t="n">
        <v>41</v>
      </c>
      <c r="J142" t="n">
        <v>172.08</v>
      </c>
      <c r="K142" t="n">
        <v>50.28</v>
      </c>
      <c r="L142" t="n">
        <v>10</v>
      </c>
      <c r="M142" t="n">
        <v>39</v>
      </c>
      <c r="N142" t="n">
        <v>31.8</v>
      </c>
      <c r="O142" t="n">
        <v>21457.64</v>
      </c>
      <c r="P142" t="n">
        <v>549.71</v>
      </c>
      <c r="Q142" t="n">
        <v>1189.1</v>
      </c>
      <c r="R142" t="n">
        <v>227.4</v>
      </c>
      <c r="S142" t="n">
        <v>152.24</v>
      </c>
      <c r="T142" t="n">
        <v>31422.72</v>
      </c>
      <c r="U142" t="n">
        <v>0.67</v>
      </c>
      <c r="V142" t="n">
        <v>0.84</v>
      </c>
      <c r="W142" t="n">
        <v>19.04</v>
      </c>
      <c r="X142" t="n">
        <v>1.84</v>
      </c>
      <c r="Y142" t="n">
        <v>2</v>
      </c>
      <c r="Z142" t="n">
        <v>10</v>
      </c>
    </row>
    <row r="143">
      <c r="A143" t="n">
        <v>10</v>
      </c>
      <c r="B143" t="n">
        <v>80</v>
      </c>
      <c r="C143" t="inlineStr">
        <is>
          <t xml:space="preserve">CONCLUIDO	</t>
        </is>
      </c>
      <c r="D143" t="n">
        <v>1.9837</v>
      </c>
      <c r="E143" t="n">
        <v>50.41</v>
      </c>
      <c r="F143" t="n">
        <v>46.89</v>
      </c>
      <c r="G143" t="n">
        <v>76.05</v>
      </c>
      <c r="H143" t="n">
        <v>1.12</v>
      </c>
      <c r="I143" t="n">
        <v>37</v>
      </c>
      <c r="J143" t="n">
        <v>173.55</v>
      </c>
      <c r="K143" t="n">
        <v>50.28</v>
      </c>
      <c r="L143" t="n">
        <v>11</v>
      </c>
      <c r="M143" t="n">
        <v>35</v>
      </c>
      <c r="N143" t="n">
        <v>32.27</v>
      </c>
      <c r="O143" t="n">
        <v>21638.31</v>
      </c>
      <c r="P143" t="n">
        <v>542.5</v>
      </c>
      <c r="Q143" t="n">
        <v>1189.09</v>
      </c>
      <c r="R143" t="n">
        <v>220.79</v>
      </c>
      <c r="S143" t="n">
        <v>152.24</v>
      </c>
      <c r="T143" t="n">
        <v>28139.56</v>
      </c>
      <c r="U143" t="n">
        <v>0.6899999999999999</v>
      </c>
      <c r="V143" t="n">
        <v>0.85</v>
      </c>
      <c r="W143" t="n">
        <v>19.03</v>
      </c>
      <c r="X143" t="n">
        <v>1.64</v>
      </c>
      <c r="Y143" t="n">
        <v>2</v>
      </c>
      <c r="Z143" t="n">
        <v>10</v>
      </c>
    </row>
    <row r="144">
      <c r="A144" t="n">
        <v>11</v>
      </c>
      <c r="B144" t="n">
        <v>80</v>
      </c>
      <c r="C144" t="inlineStr">
        <is>
          <t xml:space="preserve">CONCLUIDO	</t>
        </is>
      </c>
      <c r="D144" t="n">
        <v>1.9958</v>
      </c>
      <c r="E144" t="n">
        <v>50.1</v>
      </c>
      <c r="F144" t="n">
        <v>46.72</v>
      </c>
      <c r="G144" t="n">
        <v>84.94</v>
      </c>
      <c r="H144" t="n">
        <v>1.22</v>
      </c>
      <c r="I144" t="n">
        <v>33</v>
      </c>
      <c r="J144" t="n">
        <v>175.02</v>
      </c>
      <c r="K144" t="n">
        <v>50.28</v>
      </c>
      <c r="L144" t="n">
        <v>12</v>
      </c>
      <c r="M144" t="n">
        <v>31</v>
      </c>
      <c r="N144" t="n">
        <v>32.74</v>
      </c>
      <c r="O144" t="n">
        <v>21819.6</v>
      </c>
      <c r="P144" t="n">
        <v>535.75</v>
      </c>
      <c r="Q144" t="n">
        <v>1189.04</v>
      </c>
      <c r="R144" t="n">
        <v>214.74</v>
      </c>
      <c r="S144" t="n">
        <v>152.24</v>
      </c>
      <c r="T144" t="n">
        <v>25133.28</v>
      </c>
      <c r="U144" t="n">
        <v>0.71</v>
      </c>
      <c r="V144" t="n">
        <v>0.85</v>
      </c>
      <c r="W144" t="n">
        <v>19.03</v>
      </c>
      <c r="X144" t="n">
        <v>1.46</v>
      </c>
      <c r="Y144" t="n">
        <v>2</v>
      </c>
      <c r="Z144" t="n">
        <v>10</v>
      </c>
    </row>
    <row r="145">
      <c r="A145" t="n">
        <v>12</v>
      </c>
      <c r="B145" t="n">
        <v>80</v>
      </c>
      <c r="C145" t="inlineStr">
        <is>
          <t xml:space="preserve">CONCLUIDO	</t>
        </is>
      </c>
      <c r="D145" t="n">
        <v>2.0021</v>
      </c>
      <c r="E145" t="n">
        <v>49.95</v>
      </c>
      <c r="F145" t="n">
        <v>46.63</v>
      </c>
      <c r="G145" t="n">
        <v>90.23999999999999</v>
      </c>
      <c r="H145" t="n">
        <v>1.31</v>
      </c>
      <c r="I145" t="n">
        <v>31</v>
      </c>
      <c r="J145" t="n">
        <v>176.49</v>
      </c>
      <c r="K145" t="n">
        <v>50.28</v>
      </c>
      <c r="L145" t="n">
        <v>13</v>
      </c>
      <c r="M145" t="n">
        <v>29</v>
      </c>
      <c r="N145" t="n">
        <v>33.21</v>
      </c>
      <c r="O145" t="n">
        <v>22001.54</v>
      </c>
      <c r="P145" t="n">
        <v>530.3</v>
      </c>
      <c r="Q145" t="n">
        <v>1188.97</v>
      </c>
      <c r="R145" t="n">
        <v>211.75</v>
      </c>
      <c r="S145" t="n">
        <v>152.24</v>
      </c>
      <c r="T145" t="n">
        <v>23649.33</v>
      </c>
      <c r="U145" t="n">
        <v>0.72</v>
      </c>
      <c r="V145" t="n">
        <v>0.85</v>
      </c>
      <c r="W145" t="n">
        <v>19.02</v>
      </c>
      <c r="X145" t="n">
        <v>1.37</v>
      </c>
      <c r="Y145" t="n">
        <v>2</v>
      </c>
      <c r="Z145" t="n">
        <v>10</v>
      </c>
    </row>
    <row r="146">
      <c r="A146" t="n">
        <v>13</v>
      </c>
      <c r="B146" t="n">
        <v>80</v>
      </c>
      <c r="C146" t="inlineStr">
        <is>
          <t xml:space="preserve">CONCLUIDO	</t>
        </is>
      </c>
      <c r="D146" t="n">
        <v>2.0121</v>
      </c>
      <c r="E146" t="n">
        <v>49.7</v>
      </c>
      <c r="F146" t="n">
        <v>46.47</v>
      </c>
      <c r="G146" t="n">
        <v>99.58</v>
      </c>
      <c r="H146" t="n">
        <v>1.4</v>
      </c>
      <c r="I146" t="n">
        <v>28</v>
      </c>
      <c r="J146" t="n">
        <v>177.97</v>
      </c>
      <c r="K146" t="n">
        <v>50.28</v>
      </c>
      <c r="L146" t="n">
        <v>14</v>
      </c>
      <c r="M146" t="n">
        <v>26</v>
      </c>
      <c r="N146" t="n">
        <v>33.69</v>
      </c>
      <c r="O146" t="n">
        <v>22184.13</v>
      </c>
      <c r="P146" t="n">
        <v>523.8</v>
      </c>
      <c r="Q146" t="n">
        <v>1188.9</v>
      </c>
      <c r="R146" t="n">
        <v>206.32</v>
      </c>
      <c r="S146" t="n">
        <v>152.24</v>
      </c>
      <c r="T146" t="n">
        <v>20948.7</v>
      </c>
      <c r="U146" t="n">
        <v>0.74</v>
      </c>
      <c r="V146" t="n">
        <v>0.86</v>
      </c>
      <c r="W146" t="n">
        <v>19.02</v>
      </c>
      <c r="X146" t="n">
        <v>1.22</v>
      </c>
      <c r="Y146" t="n">
        <v>2</v>
      </c>
      <c r="Z146" t="n">
        <v>10</v>
      </c>
    </row>
    <row r="147">
      <c r="A147" t="n">
        <v>14</v>
      </c>
      <c r="B147" t="n">
        <v>80</v>
      </c>
      <c r="C147" t="inlineStr">
        <is>
          <t xml:space="preserve">CONCLUIDO	</t>
        </is>
      </c>
      <c r="D147" t="n">
        <v>2.0174</v>
      </c>
      <c r="E147" t="n">
        <v>49.57</v>
      </c>
      <c r="F147" t="n">
        <v>46.41</v>
      </c>
      <c r="G147" t="n">
        <v>107.09</v>
      </c>
      <c r="H147" t="n">
        <v>1.48</v>
      </c>
      <c r="I147" t="n">
        <v>26</v>
      </c>
      <c r="J147" t="n">
        <v>179.46</v>
      </c>
      <c r="K147" t="n">
        <v>50.28</v>
      </c>
      <c r="L147" t="n">
        <v>15</v>
      </c>
      <c r="M147" t="n">
        <v>24</v>
      </c>
      <c r="N147" t="n">
        <v>34.18</v>
      </c>
      <c r="O147" t="n">
        <v>22367.38</v>
      </c>
      <c r="P147" t="n">
        <v>518.29</v>
      </c>
      <c r="Q147" t="n">
        <v>1189.11</v>
      </c>
      <c r="R147" t="n">
        <v>204.13</v>
      </c>
      <c r="S147" t="n">
        <v>152.24</v>
      </c>
      <c r="T147" t="n">
        <v>19864.77</v>
      </c>
      <c r="U147" t="n">
        <v>0.75</v>
      </c>
      <c r="V147" t="n">
        <v>0.86</v>
      </c>
      <c r="W147" t="n">
        <v>19.02</v>
      </c>
      <c r="X147" t="n">
        <v>1.15</v>
      </c>
      <c r="Y147" t="n">
        <v>2</v>
      </c>
      <c r="Z147" t="n">
        <v>10</v>
      </c>
    </row>
    <row r="148">
      <c r="A148" t="n">
        <v>15</v>
      </c>
      <c r="B148" t="n">
        <v>80</v>
      </c>
      <c r="C148" t="inlineStr">
        <is>
          <t xml:space="preserve">CONCLUIDO	</t>
        </is>
      </c>
      <c r="D148" t="n">
        <v>2.0237</v>
      </c>
      <c r="E148" t="n">
        <v>49.42</v>
      </c>
      <c r="F148" t="n">
        <v>46.32</v>
      </c>
      <c r="G148" t="n">
        <v>115.79</v>
      </c>
      <c r="H148" t="n">
        <v>1.57</v>
      </c>
      <c r="I148" t="n">
        <v>24</v>
      </c>
      <c r="J148" t="n">
        <v>180.95</v>
      </c>
      <c r="K148" t="n">
        <v>50.28</v>
      </c>
      <c r="L148" t="n">
        <v>16</v>
      </c>
      <c r="M148" t="n">
        <v>22</v>
      </c>
      <c r="N148" t="n">
        <v>34.67</v>
      </c>
      <c r="O148" t="n">
        <v>22551.28</v>
      </c>
      <c r="P148" t="n">
        <v>511.87</v>
      </c>
      <c r="Q148" t="n">
        <v>1188.99</v>
      </c>
      <c r="R148" t="n">
        <v>201.24</v>
      </c>
      <c r="S148" t="n">
        <v>152.24</v>
      </c>
      <c r="T148" t="n">
        <v>18427.41</v>
      </c>
      <c r="U148" t="n">
        <v>0.76</v>
      </c>
      <c r="V148" t="n">
        <v>0.86</v>
      </c>
      <c r="W148" t="n">
        <v>19.01</v>
      </c>
      <c r="X148" t="n">
        <v>1.07</v>
      </c>
      <c r="Y148" t="n">
        <v>2</v>
      </c>
      <c r="Z148" t="n">
        <v>10</v>
      </c>
    </row>
    <row r="149">
      <c r="A149" t="n">
        <v>16</v>
      </c>
      <c r="B149" t="n">
        <v>80</v>
      </c>
      <c r="C149" t="inlineStr">
        <is>
          <t xml:space="preserve">CONCLUIDO	</t>
        </is>
      </c>
      <c r="D149" t="n">
        <v>2.0267</v>
      </c>
      <c r="E149" t="n">
        <v>49.34</v>
      </c>
      <c r="F149" t="n">
        <v>46.28</v>
      </c>
      <c r="G149" t="n">
        <v>120.72</v>
      </c>
      <c r="H149" t="n">
        <v>1.65</v>
      </c>
      <c r="I149" t="n">
        <v>23</v>
      </c>
      <c r="J149" t="n">
        <v>182.45</v>
      </c>
      <c r="K149" t="n">
        <v>50.28</v>
      </c>
      <c r="L149" t="n">
        <v>17</v>
      </c>
      <c r="M149" t="n">
        <v>21</v>
      </c>
      <c r="N149" t="n">
        <v>35.17</v>
      </c>
      <c r="O149" t="n">
        <v>22735.98</v>
      </c>
      <c r="P149" t="n">
        <v>507.25</v>
      </c>
      <c r="Q149" t="n">
        <v>1189.02</v>
      </c>
      <c r="R149" t="n">
        <v>199.77</v>
      </c>
      <c r="S149" t="n">
        <v>152.24</v>
      </c>
      <c r="T149" t="n">
        <v>17695.74</v>
      </c>
      <c r="U149" t="n">
        <v>0.76</v>
      </c>
      <c r="V149" t="n">
        <v>0.86</v>
      </c>
      <c r="W149" t="n">
        <v>19.01</v>
      </c>
      <c r="X149" t="n">
        <v>1.02</v>
      </c>
      <c r="Y149" t="n">
        <v>2</v>
      </c>
      <c r="Z149" t="n">
        <v>10</v>
      </c>
    </row>
    <row r="150">
      <c r="A150" t="n">
        <v>17</v>
      </c>
      <c r="B150" t="n">
        <v>80</v>
      </c>
      <c r="C150" t="inlineStr">
        <is>
          <t xml:space="preserve">CONCLUIDO	</t>
        </is>
      </c>
      <c r="D150" t="n">
        <v>2.0332</v>
      </c>
      <c r="E150" t="n">
        <v>49.18</v>
      </c>
      <c r="F150" t="n">
        <v>46.18</v>
      </c>
      <c r="G150" t="n">
        <v>131.95</v>
      </c>
      <c r="H150" t="n">
        <v>1.74</v>
      </c>
      <c r="I150" t="n">
        <v>21</v>
      </c>
      <c r="J150" t="n">
        <v>183.95</v>
      </c>
      <c r="K150" t="n">
        <v>50.28</v>
      </c>
      <c r="L150" t="n">
        <v>18</v>
      </c>
      <c r="M150" t="n">
        <v>19</v>
      </c>
      <c r="N150" t="n">
        <v>35.67</v>
      </c>
      <c r="O150" t="n">
        <v>22921.24</v>
      </c>
      <c r="P150" t="n">
        <v>500.31</v>
      </c>
      <c r="Q150" t="n">
        <v>1189.15</v>
      </c>
      <c r="R150" t="n">
        <v>196.63</v>
      </c>
      <c r="S150" t="n">
        <v>152.24</v>
      </c>
      <c r="T150" t="n">
        <v>16138.91</v>
      </c>
      <c r="U150" t="n">
        <v>0.77</v>
      </c>
      <c r="V150" t="n">
        <v>0.86</v>
      </c>
      <c r="W150" t="n">
        <v>19.01</v>
      </c>
      <c r="X150" t="n">
        <v>0.93</v>
      </c>
      <c r="Y150" t="n">
        <v>2</v>
      </c>
      <c r="Z150" t="n">
        <v>10</v>
      </c>
    </row>
    <row r="151">
      <c r="A151" t="n">
        <v>18</v>
      </c>
      <c r="B151" t="n">
        <v>80</v>
      </c>
      <c r="C151" t="inlineStr">
        <is>
          <t xml:space="preserve">CONCLUIDO	</t>
        </is>
      </c>
      <c r="D151" t="n">
        <v>2.0371</v>
      </c>
      <c r="E151" t="n">
        <v>49.09</v>
      </c>
      <c r="F151" t="n">
        <v>46.12</v>
      </c>
      <c r="G151" t="n">
        <v>138.36</v>
      </c>
      <c r="H151" t="n">
        <v>1.82</v>
      </c>
      <c r="I151" t="n">
        <v>20</v>
      </c>
      <c r="J151" t="n">
        <v>185.46</v>
      </c>
      <c r="K151" t="n">
        <v>50.28</v>
      </c>
      <c r="L151" t="n">
        <v>19</v>
      </c>
      <c r="M151" t="n">
        <v>18</v>
      </c>
      <c r="N151" t="n">
        <v>36.18</v>
      </c>
      <c r="O151" t="n">
        <v>23107.19</v>
      </c>
      <c r="P151" t="n">
        <v>496.81</v>
      </c>
      <c r="Q151" t="n">
        <v>1188.97</v>
      </c>
      <c r="R151" t="n">
        <v>194.37</v>
      </c>
      <c r="S151" t="n">
        <v>152.24</v>
      </c>
      <c r="T151" t="n">
        <v>15012.35</v>
      </c>
      <c r="U151" t="n">
        <v>0.78</v>
      </c>
      <c r="V151" t="n">
        <v>0.86</v>
      </c>
      <c r="W151" t="n">
        <v>19.01</v>
      </c>
      <c r="X151" t="n">
        <v>0.87</v>
      </c>
      <c r="Y151" t="n">
        <v>2</v>
      </c>
      <c r="Z151" t="n">
        <v>10</v>
      </c>
    </row>
    <row r="152">
      <c r="A152" t="n">
        <v>19</v>
      </c>
      <c r="B152" t="n">
        <v>80</v>
      </c>
      <c r="C152" t="inlineStr">
        <is>
          <t xml:space="preserve">CONCLUIDO	</t>
        </is>
      </c>
      <c r="D152" t="n">
        <v>2.0409</v>
      </c>
      <c r="E152" t="n">
        <v>49</v>
      </c>
      <c r="F152" t="n">
        <v>46.06</v>
      </c>
      <c r="G152" t="n">
        <v>145.46</v>
      </c>
      <c r="H152" t="n">
        <v>1.9</v>
      </c>
      <c r="I152" t="n">
        <v>19</v>
      </c>
      <c r="J152" t="n">
        <v>186.97</v>
      </c>
      <c r="K152" t="n">
        <v>50.28</v>
      </c>
      <c r="L152" t="n">
        <v>20</v>
      </c>
      <c r="M152" t="n">
        <v>17</v>
      </c>
      <c r="N152" t="n">
        <v>36.69</v>
      </c>
      <c r="O152" t="n">
        <v>23293.82</v>
      </c>
      <c r="P152" t="n">
        <v>490.91</v>
      </c>
      <c r="Q152" t="n">
        <v>1188.94</v>
      </c>
      <c r="R152" t="n">
        <v>192.78</v>
      </c>
      <c r="S152" t="n">
        <v>152.24</v>
      </c>
      <c r="T152" t="n">
        <v>14221.01</v>
      </c>
      <c r="U152" t="n">
        <v>0.79</v>
      </c>
      <c r="V152" t="n">
        <v>0.86</v>
      </c>
      <c r="W152" t="n">
        <v>19</v>
      </c>
      <c r="X152" t="n">
        <v>0.8100000000000001</v>
      </c>
      <c r="Y152" t="n">
        <v>2</v>
      </c>
      <c r="Z152" t="n">
        <v>10</v>
      </c>
    </row>
    <row r="153">
      <c r="A153" t="n">
        <v>20</v>
      </c>
      <c r="B153" t="n">
        <v>80</v>
      </c>
      <c r="C153" t="inlineStr">
        <is>
          <t xml:space="preserve">CONCLUIDO	</t>
        </is>
      </c>
      <c r="D153" t="n">
        <v>2.0442</v>
      </c>
      <c r="E153" t="n">
        <v>48.92</v>
      </c>
      <c r="F153" t="n">
        <v>46.01</v>
      </c>
      <c r="G153" t="n">
        <v>153.38</v>
      </c>
      <c r="H153" t="n">
        <v>1.98</v>
      </c>
      <c r="I153" t="n">
        <v>18</v>
      </c>
      <c r="J153" t="n">
        <v>188.49</v>
      </c>
      <c r="K153" t="n">
        <v>50.28</v>
      </c>
      <c r="L153" t="n">
        <v>21</v>
      </c>
      <c r="M153" t="n">
        <v>15</v>
      </c>
      <c r="N153" t="n">
        <v>37.21</v>
      </c>
      <c r="O153" t="n">
        <v>23481.16</v>
      </c>
      <c r="P153" t="n">
        <v>484.39</v>
      </c>
      <c r="Q153" t="n">
        <v>1188.9</v>
      </c>
      <c r="R153" t="n">
        <v>190.88</v>
      </c>
      <c r="S153" t="n">
        <v>152.24</v>
      </c>
      <c r="T153" t="n">
        <v>13278.29</v>
      </c>
      <c r="U153" t="n">
        <v>0.8</v>
      </c>
      <c r="V153" t="n">
        <v>0.86</v>
      </c>
      <c r="W153" t="n">
        <v>19</v>
      </c>
      <c r="X153" t="n">
        <v>0.76</v>
      </c>
      <c r="Y153" t="n">
        <v>2</v>
      </c>
      <c r="Z153" t="n">
        <v>10</v>
      </c>
    </row>
    <row r="154">
      <c r="A154" t="n">
        <v>21</v>
      </c>
      <c r="B154" t="n">
        <v>80</v>
      </c>
      <c r="C154" t="inlineStr">
        <is>
          <t xml:space="preserve">CONCLUIDO	</t>
        </is>
      </c>
      <c r="D154" t="n">
        <v>2.0469</v>
      </c>
      <c r="E154" t="n">
        <v>48.85</v>
      </c>
      <c r="F154" t="n">
        <v>45.98</v>
      </c>
      <c r="G154" t="n">
        <v>162.29</v>
      </c>
      <c r="H154" t="n">
        <v>2.05</v>
      </c>
      <c r="I154" t="n">
        <v>17</v>
      </c>
      <c r="J154" t="n">
        <v>190.01</v>
      </c>
      <c r="K154" t="n">
        <v>50.28</v>
      </c>
      <c r="L154" t="n">
        <v>22</v>
      </c>
      <c r="M154" t="n">
        <v>12</v>
      </c>
      <c r="N154" t="n">
        <v>37.74</v>
      </c>
      <c r="O154" t="n">
        <v>23669.2</v>
      </c>
      <c r="P154" t="n">
        <v>479.04</v>
      </c>
      <c r="Q154" t="n">
        <v>1188.93</v>
      </c>
      <c r="R154" t="n">
        <v>189.58</v>
      </c>
      <c r="S154" t="n">
        <v>152.24</v>
      </c>
      <c r="T154" t="n">
        <v>12632.82</v>
      </c>
      <c r="U154" t="n">
        <v>0.8</v>
      </c>
      <c r="V154" t="n">
        <v>0.86</v>
      </c>
      <c r="W154" t="n">
        <v>19.01</v>
      </c>
      <c r="X154" t="n">
        <v>0.73</v>
      </c>
      <c r="Y154" t="n">
        <v>2</v>
      </c>
      <c r="Z154" t="n">
        <v>10</v>
      </c>
    </row>
    <row r="155">
      <c r="A155" t="n">
        <v>22</v>
      </c>
      <c r="B155" t="n">
        <v>80</v>
      </c>
      <c r="C155" t="inlineStr">
        <is>
          <t xml:space="preserve">CONCLUIDO	</t>
        </is>
      </c>
      <c r="D155" t="n">
        <v>2.0466</v>
      </c>
      <c r="E155" t="n">
        <v>48.86</v>
      </c>
      <c r="F155" t="n">
        <v>45.99</v>
      </c>
      <c r="G155" t="n">
        <v>162.31</v>
      </c>
      <c r="H155" t="n">
        <v>2.13</v>
      </c>
      <c r="I155" t="n">
        <v>17</v>
      </c>
      <c r="J155" t="n">
        <v>191.55</v>
      </c>
      <c r="K155" t="n">
        <v>50.28</v>
      </c>
      <c r="L155" t="n">
        <v>23</v>
      </c>
      <c r="M155" t="n">
        <v>5</v>
      </c>
      <c r="N155" t="n">
        <v>38.27</v>
      </c>
      <c r="O155" t="n">
        <v>23857.96</v>
      </c>
      <c r="P155" t="n">
        <v>475.23</v>
      </c>
      <c r="Q155" t="n">
        <v>1189.04</v>
      </c>
      <c r="R155" t="n">
        <v>189.65</v>
      </c>
      <c r="S155" t="n">
        <v>152.24</v>
      </c>
      <c r="T155" t="n">
        <v>12665.61</v>
      </c>
      <c r="U155" t="n">
        <v>0.8</v>
      </c>
      <c r="V155" t="n">
        <v>0.86</v>
      </c>
      <c r="W155" t="n">
        <v>19.01</v>
      </c>
      <c r="X155" t="n">
        <v>0.74</v>
      </c>
      <c r="Y155" t="n">
        <v>2</v>
      </c>
      <c r="Z155" t="n">
        <v>10</v>
      </c>
    </row>
    <row r="156">
      <c r="A156" t="n">
        <v>23</v>
      </c>
      <c r="B156" t="n">
        <v>80</v>
      </c>
      <c r="C156" t="inlineStr">
        <is>
          <t xml:space="preserve">CONCLUIDO	</t>
        </is>
      </c>
      <c r="D156" t="n">
        <v>2.0497</v>
      </c>
      <c r="E156" t="n">
        <v>48.79</v>
      </c>
      <c r="F156" t="n">
        <v>45.95</v>
      </c>
      <c r="G156" t="n">
        <v>172.3</v>
      </c>
      <c r="H156" t="n">
        <v>2.21</v>
      </c>
      <c r="I156" t="n">
        <v>16</v>
      </c>
      <c r="J156" t="n">
        <v>193.08</v>
      </c>
      <c r="K156" t="n">
        <v>50.28</v>
      </c>
      <c r="L156" t="n">
        <v>24</v>
      </c>
      <c r="M156" t="n">
        <v>0</v>
      </c>
      <c r="N156" t="n">
        <v>38.8</v>
      </c>
      <c r="O156" t="n">
        <v>24047.45</v>
      </c>
      <c r="P156" t="n">
        <v>476.72</v>
      </c>
      <c r="Q156" t="n">
        <v>1189.02</v>
      </c>
      <c r="R156" t="n">
        <v>188.03</v>
      </c>
      <c r="S156" t="n">
        <v>152.24</v>
      </c>
      <c r="T156" t="n">
        <v>11861.45</v>
      </c>
      <c r="U156" t="n">
        <v>0.8100000000000001</v>
      </c>
      <c r="V156" t="n">
        <v>0.87</v>
      </c>
      <c r="W156" t="n">
        <v>19.02</v>
      </c>
      <c r="X156" t="n">
        <v>0.7</v>
      </c>
      <c r="Y156" t="n">
        <v>2</v>
      </c>
      <c r="Z156" t="n">
        <v>10</v>
      </c>
    </row>
    <row r="157">
      <c r="A157" t="n">
        <v>0</v>
      </c>
      <c r="B157" t="n">
        <v>35</v>
      </c>
      <c r="C157" t="inlineStr">
        <is>
          <t xml:space="preserve">CONCLUIDO	</t>
        </is>
      </c>
      <c r="D157" t="n">
        <v>1.4233</v>
      </c>
      <c r="E157" t="n">
        <v>70.26000000000001</v>
      </c>
      <c r="F157" t="n">
        <v>62.22</v>
      </c>
      <c r="G157" t="n">
        <v>10.46</v>
      </c>
      <c r="H157" t="n">
        <v>0.22</v>
      </c>
      <c r="I157" t="n">
        <v>357</v>
      </c>
      <c r="J157" t="n">
        <v>80.84</v>
      </c>
      <c r="K157" t="n">
        <v>35.1</v>
      </c>
      <c r="L157" t="n">
        <v>1</v>
      </c>
      <c r="M157" t="n">
        <v>355</v>
      </c>
      <c r="N157" t="n">
        <v>9.74</v>
      </c>
      <c r="O157" t="n">
        <v>10204.21</v>
      </c>
      <c r="P157" t="n">
        <v>489.68</v>
      </c>
      <c r="Q157" t="n">
        <v>1191.62</v>
      </c>
      <c r="R157" t="n">
        <v>739.42</v>
      </c>
      <c r="S157" t="n">
        <v>152.24</v>
      </c>
      <c r="T157" t="n">
        <v>285851.07</v>
      </c>
      <c r="U157" t="n">
        <v>0.21</v>
      </c>
      <c r="V157" t="n">
        <v>0.64</v>
      </c>
      <c r="W157" t="n">
        <v>19.56</v>
      </c>
      <c r="X157" t="n">
        <v>16.92</v>
      </c>
      <c r="Y157" t="n">
        <v>2</v>
      </c>
      <c r="Z157" t="n">
        <v>10</v>
      </c>
    </row>
    <row r="158">
      <c r="A158" t="n">
        <v>1</v>
      </c>
      <c r="B158" t="n">
        <v>35</v>
      </c>
      <c r="C158" t="inlineStr">
        <is>
          <t xml:space="preserve">CONCLUIDO	</t>
        </is>
      </c>
      <c r="D158" t="n">
        <v>1.775</v>
      </c>
      <c r="E158" t="n">
        <v>56.34</v>
      </c>
      <c r="F158" t="n">
        <v>51.95</v>
      </c>
      <c r="G158" t="n">
        <v>21.5</v>
      </c>
      <c r="H158" t="n">
        <v>0.43</v>
      </c>
      <c r="I158" t="n">
        <v>145</v>
      </c>
      <c r="J158" t="n">
        <v>82.04000000000001</v>
      </c>
      <c r="K158" t="n">
        <v>35.1</v>
      </c>
      <c r="L158" t="n">
        <v>2</v>
      </c>
      <c r="M158" t="n">
        <v>143</v>
      </c>
      <c r="N158" t="n">
        <v>9.94</v>
      </c>
      <c r="O158" t="n">
        <v>10352.53</v>
      </c>
      <c r="P158" t="n">
        <v>399.18</v>
      </c>
      <c r="Q158" t="n">
        <v>1189.97</v>
      </c>
      <c r="R158" t="n">
        <v>391.26</v>
      </c>
      <c r="S158" t="n">
        <v>152.24</v>
      </c>
      <c r="T158" t="n">
        <v>112833.33</v>
      </c>
      <c r="U158" t="n">
        <v>0.39</v>
      </c>
      <c r="V158" t="n">
        <v>0.77</v>
      </c>
      <c r="W158" t="n">
        <v>19.21</v>
      </c>
      <c r="X158" t="n">
        <v>6.68</v>
      </c>
      <c r="Y158" t="n">
        <v>2</v>
      </c>
      <c r="Z158" t="n">
        <v>10</v>
      </c>
    </row>
    <row r="159">
      <c r="A159" t="n">
        <v>2</v>
      </c>
      <c r="B159" t="n">
        <v>35</v>
      </c>
      <c r="C159" t="inlineStr">
        <is>
          <t xml:space="preserve">CONCLUIDO	</t>
        </is>
      </c>
      <c r="D159" t="n">
        <v>1.8937</v>
      </c>
      <c r="E159" t="n">
        <v>52.81</v>
      </c>
      <c r="F159" t="n">
        <v>49.37</v>
      </c>
      <c r="G159" t="n">
        <v>32.91</v>
      </c>
      <c r="H159" t="n">
        <v>0.63</v>
      </c>
      <c r="I159" t="n">
        <v>90</v>
      </c>
      <c r="J159" t="n">
        <v>83.25</v>
      </c>
      <c r="K159" t="n">
        <v>35.1</v>
      </c>
      <c r="L159" t="n">
        <v>3</v>
      </c>
      <c r="M159" t="n">
        <v>88</v>
      </c>
      <c r="N159" t="n">
        <v>10.15</v>
      </c>
      <c r="O159" t="n">
        <v>10501.19</v>
      </c>
      <c r="P159" t="n">
        <v>368.76</v>
      </c>
      <c r="Q159" t="n">
        <v>1189.61</v>
      </c>
      <c r="R159" t="n">
        <v>303.74</v>
      </c>
      <c r="S159" t="n">
        <v>152.24</v>
      </c>
      <c r="T159" t="n">
        <v>69349.96000000001</v>
      </c>
      <c r="U159" t="n">
        <v>0.5</v>
      </c>
      <c r="V159" t="n">
        <v>0.8100000000000001</v>
      </c>
      <c r="W159" t="n">
        <v>19.13</v>
      </c>
      <c r="X159" t="n">
        <v>4.1</v>
      </c>
      <c r="Y159" t="n">
        <v>2</v>
      </c>
      <c r="Z159" t="n">
        <v>10</v>
      </c>
    </row>
    <row r="160">
      <c r="A160" t="n">
        <v>3</v>
      </c>
      <c r="B160" t="n">
        <v>35</v>
      </c>
      <c r="C160" t="inlineStr">
        <is>
          <t xml:space="preserve">CONCLUIDO	</t>
        </is>
      </c>
      <c r="D160" t="n">
        <v>1.9553</v>
      </c>
      <c r="E160" t="n">
        <v>51.14</v>
      </c>
      <c r="F160" t="n">
        <v>48.15</v>
      </c>
      <c r="G160" t="n">
        <v>45.14</v>
      </c>
      <c r="H160" t="n">
        <v>0.83</v>
      </c>
      <c r="I160" t="n">
        <v>64</v>
      </c>
      <c r="J160" t="n">
        <v>84.45999999999999</v>
      </c>
      <c r="K160" t="n">
        <v>35.1</v>
      </c>
      <c r="L160" t="n">
        <v>4</v>
      </c>
      <c r="M160" t="n">
        <v>62</v>
      </c>
      <c r="N160" t="n">
        <v>10.36</v>
      </c>
      <c r="O160" t="n">
        <v>10650.22</v>
      </c>
      <c r="P160" t="n">
        <v>348.38</v>
      </c>
      <c r="Q160" t="n">
        <v>1189.27</v>
      </c>
      <c r="R160" t="n">
        <v>262.92</v>
      </c>
      <c r="S160" t="n">
        <v>152.24</v>
      </c>
      <c r="T160" t="n">
        <v>49067.64</v>
      </c>
      <c r="U160" t="n">
        <v>0.58</v>
      </c>
      <c r="V160" t="n">
        <v>0.83</v>
      </c>
      <c r="W160" t="n">
        <v>19.08</v>
      </c>
      <c r="X160" t="n">
        <v>2.89</v>
      </c>
      <c r="Y160" t="n">
        <v>2</v>
      </c>
      <c r="Z160" t="n">
        <v>10</v>
      </c>
    </row>
    <row r="161">
      <c r="A161" t="n">
        <v>4</v>
      </c>
      <c r="B161" t="n">
        <v>35</v>
      </c>
      <c r="C161" t="inlineStr">
        <is>
          <t xml:space="preserve">CONCLUIDO	</t>
        </is>
      </c>
      <c r="D161" t="n">
        <v>1.9917</v>
      </c>
      <c r="E161" t="n">
        <v>50.21</v>
      </c>
      <c r="F161" t="n">
        <v>47.47</v>
      </c>
      <c r="G161" t="n">
        <v>58.13</v>
      </c>
      <c r="H161" t="n">
        <v>1.02</v>
      </c>
      <c r="I161" t="n">
        <v>49</v>
      </c>
      <c r="J161" t="n">
        <v>85.67</v>
      </c>
      <c r="K161" t="n">
        <v>35.1</v>
      </c>
      <c r="L161" t="n">
        <v>5</v>
      </c>
      <c r="M161" t="n">
        <v>47</v>
      </c>
      <c r="N161" t="n">
        <v>10.57</v>
      </c>
      <c r="O161" t="n">
        <v>10799.59</v>
      </c>
      <c r="P161" t="n">
        <v>331.99</v>
      </c>
      <c r="Q161" t="n">
        <v>1189.15</v>
      </c>
      <c r="R161" t="n">
        <v>240.19</v>
      </c>
      <c r="S161" t="n">
        <v>152.24</v>
      </c>
      <c r="T161" t="n">
        <v>37775.48</v>
      </c>
      <c r="U161" t="n">
        <v>0.63</v>
      </c>
      <c r="V161" t="n">
        <v>0.84</v>
      </c>
      <c r="W161" t="n">
        <v>19.05</v>
      </c>
      <c r="X161" t="n">
        <v>2.22</v>
      </c>
      <c r="Y161" t="n">
        <v>2</v>
      </c>
      <c r="Z161" t="n">
        <v>10</v>
      </c>
    </row>
    <row r="162">
      <c r="A162" t="n">
        <v>5</v>
      </c>
      <c r="B162" t="n">
        <v>35</v>
      </c>
      <c r="C162" t="inlineStr">
        <is>
          <t xml:space="preserve">CONCLUIDO	</t>
        </is>
      </c>
      <c r="D162" t="n">
        <v>2.0183</v>
      </c>
      <c r="E162" t="n">
        <v>49.55</v>
      </c>
      <c r="F162" t="n">
        <v>46.98</v>
      </c>
      <c r="G162" t="n">
        <v>72.28</v>
      </c>
      <c r="H162" t="n">
        <v>1.21</v>
      </c>
      <c r="I162" t="n">
        <v>39</v>
      </c>
      <c r="J162" t="n">
        <v>86.88</v>
      </c>
      <c r="K162" t="n">
        <v>35.1</v>
      </c>
      <c r="L162" t="n">
        <v>6</v>
      </c>
      <c r="M162" t="n">
        <v>33</v>
      </c>
      <c r="N162" t="n">
        <v>10.78</v>
      </c>
      <c r="O162" t="n">
        <v>10949.33</v>
      </c>
      <c r="P162" t="n">
        <v>315.17</v>
      </c>
      <c r="Q162" t="n">
        <v>1189.06</v>
      </c>
      <c r="R162" t="n">
        <v>223.62</v>
      </c>
      <c r="S162" t="n">
        <v>152.24</v>
      </c>
      <c r="T162" t="n">
        <v>29541.08</v>
      </c>
      <c r="U162" t="n">
        <v>0.68</v>
      </c>
      <c r="V162" t="n">
        <v>0.85</v>
      </c>
      <c r="W162" t="n">
        <v>19.04</v>
      </c>
      <c r="X162" t="n">
        <v>1.73</v>
      </c>
      <c r="Y162" t="n">
        <v>2</v>
      </c>
      <c r="Z162" t="n">
        <v>10</v>
      </c>
    </row>
    <row r="163">
      <c r="A163" t="n">
        <v>6</v>
      </c>
      <c r="B163" t="n">
        <v>35</v>
      </c>
      <c r="C163" t="inlineStr">
        <is>
          <t xml:space="preserve">CONCLUIDO	</t>
        </is>
      </c>
      <c r="D163" t="n">
        <v>2.0244</v>
      </c>
      <c r="E163" t="n">
        <v>49.4</v>
      </c>
      <c r="F163" t="n">
        <v>46.89</v>
      </c>
      <c r="G163" t="n">
        <v>78.14</v>
      </c>
      <c r="H163" t="n">
        <v>1.39</v>
      </c>
      <c r="I163" t="n">
        <v>36</v>
      </c>
      <c r="J163" t="n">
        <v>88.09999999999999</v>
      </c>
      <c r="K163" t="n">
        <v>35.1</v>
      </c>
      <c r="L163" t="n">
        <v>7</v>
      </c>
      <c r="M163" t="n">
        <v>2</v>
      </c>
      <c r="N163" t="n">
        <v>11</v>
      </c>
      <c r="O163" t="n">
        <v>11099.43</v>
      </c>
      <c r="P163" t="n">
        <v>311.23</v>
      </c>
      <c r="Q163" t="n">
        <v>1189.44</v>
      </c>
      <c r="R163" t="n">
        <v>219.08</v>
      </c>
      <c r="S163" t="n">
        <v>152.24</v>
      </c>
      <c r="T163" t="n">
        <v>27286.99</v>
      </c>
      <c r="U163" t="n">
        <v>0.6899999999999999</v>
      </c>
      <c r="V163" t="n">
        <v>0.85</v>
      </c>
      <c r="W163" t="n">
        <v>19.07</v>
      </c>
      <c r="X163" t="n">
        <v>1.63</v>
      </c>
      <c r="Y163" t="n">
        <v>2</v>
      </c>
      <c r="Z163" t="n">
        <v>10</v>
      </c>
    </row>
    <row r="164">
      <c r="A164" t="n">
        <v>7</v>
      </c>
      <c r="B164" t="n">
        <v>35</v>
      </c>
      <c r="C164" t="inlineStr">
        <is>
          <t xml:space="preserve">CONCLUIDO	</t>
        </is>
      </c>
      <c r="D164" t="n">
        <v>2.0277</v>
      </c>
      <c r="E164" t="n">
        <v>49.32</v>
      </c>
      <c r="F164" t="n">
        <v>46.82</v>
      </c>
      <c r="G164" t="n">
        <v>80.27</v>
      </c>
      <c r="H164" t="n">
        <v>1.57</v>
      </c>
      <c r="I164" t="n">
        <v>35</v>
      </c>
      <c r="J164" t="n">
        <v>89.31999999999999</v>
      </c>
      <c r="K164" t="n">
        <v>35.1</v>
      </c>
      <c r="L164" t="n">
        <v>8</v>
      </c>
      <c r="M164" t="n">
        <v>0</v>
      </c>
      <c r="N164" t="n">
        <v>11.22</v>
      </c>
      <c r="O164" t="n">
        <v>11249.89</v>
      </c>
      <c r="P164" t="n">
        <v>314.18</v>
      </c>
      <c r="Q164" t="n">
        <v>1189.17</v>
      </c>
      <c r="R164" t="n">
        <v>216.65</v>
      </c>
      <c r="S164" t="n">
        <v>152.24</v>
      </c>
      <c r="T164" t="n">
        <v>26076.28</v>
      </c>
      <c r="U164" t="n">
        <v>0.7</v>
      </c>
      <c r="V164" t="n">
        <v>0.85</v>
      </c>
      <c r="W164" t="n">
        <v>19.08</v>
      </c>
      <c r="X164" t="n">
        <v>1.57</v>
      </c>
      <c r="Y164" t="n">
        <v>2</v>
      </c>
      <c r="Z164" t="n">
        <v>10</v>
      </c>
    </row>
    <row r="165">
      <c r="A165" t="n">
        <v>0</v>
      </c>
      <c r="B165" t="n">
        <v>50</v>
      </c>
      <c r="C165" t="inlineStr">
        <is>
          <t xml:space="preserve">CONCLUIDO	</t>
        </is>
      </c>
      <c r="D165" t="n">
        <v>1.2354</v>
      </c>
      <c r="E165" t="n">
        <v>80.95</v>
      </c>
      <c r="F165" t="n">
        <v>68.29000000000001</v>
      </c>
      <c r="G165" t="n">
        <v>8.57</v>
      </c>
      <c r="H165" t="n">
        <v>0.16</v>
      </c>
      <c r="I165" t="n">
        <v>478</v>
      </c>
      <c r="J165" t="n">
        <v>107.41</v>
      </c>
      <c r="K165" t="n">
        <v>41.65</v>
      </c>
      <c r="L165" t="n">
        <v>1</v>
      </c>
      <c r="M165" t="n">
        <v>476</v>
      </c>
      <c r="N165" t="n">
        <v>14.77</v>
      </c>
      <c r="O165" t="n">
        <v>13481.73</v>
      </c>
      <c r="P165" t="n">
        <v>654.66</v>
      </c>
      <c r="Q165" t="n">
        <v>1193.11</v>
      </c>
      <c r="R165" t="n">
        <v>945.0700000000001</v>
      </c>
      <c r="S165" t="n">
        <v>152.24</v>
      </c>
      <c r="T165" t="n">
        <v>388072.73</v>
      </c>
      <c r="U165" t="n">
        <v>0.16</v>
      </c>
      <c r="V165" t="n">
        <v>0.58</v>
      </c>
      <c r="W165" t="n">
        <v>19.75</v>
      </c>
      <c r="X165" t="n">
        <v>22.97</v>
      </c>
      <c r="Y165" t="n">
        <v>2</v>
      </c>
      <c r="Z165" t="n">
        <v>10</v>
      </c>
    </row>
    <row r="166">
      <c r="A166" t="n">
        <v>1</v>
      </c>
      <c r="B166" t="n">
        <v>50</v>
      </c>
      <c r="C166" t="inlineStr">
        <is>
          <t xml:space="preserve">CONCLUIDO	</t>
        </is>
      </c>
      <c r="D166" t="n">
        <v>1.6637</v>
      </c>
      <c r="E166" t="n">
        <v>60.11</v>
      </c>
      <c r="F166" t="n">
        <v>53.94</v>
      </c>
      <c r="G166" t="n">
        <v>17.4</v>
      </c>
      <c r="H166" t="n">
        <v>0.32</v>
      </c>
      <c r="I166" t="n">
        <v>186</v>
      </c>
      <c r="J166" t="n">
        <v>108.68</v>
      </c>
      <c r="K166" t="n">
        <v>41.65</v>
      </c>
      <c r="L166" t="n">
        <v>2</v>
      </c>
      <c r="M166" t="n">
        <v>184</v>
      </c>
      <c r="N166" t="n">
        <v>15.03</v>
      </c>
      <c r="O166" t="n">
        <v>13638.32</v>
      </c>
      <c r="P166" t="n">
        <v>511.13</v>
      </c>
      <c r="Q166" t="n">
        <v>1190.98</v>
      </c>
      <c r="R166" t="n">
        <v>457.82</v>
      </c>
      <c r="S166" t="n">
        <v>152.24</v>
      </c>
      <c r="T166" t="n">
        <v>145908.44</v>
      </c>
      <c r="U166" t="n">
        <v>0.33</v>
      </c>
      <c r="V166" t="n">
        <v>0.74</v>
      </c>
      <c r="W166" t="n">
        <v>19.3</v>
      </c>
      <c r="X166" t="n">
        <v>8.66</v>
      </c>
      <c r="Y166" t="n">
        <v>2</v>
      </c>
      <c r="Z166" t="n">
        <v>10</v>
      </c>
    </row>
    <row r="167">
      <c r="A167" t="n">
        <v>2</v>
      </c>
      <c r="B167" t="n">
        <v>50</v>
      </c>
      <c r="C167" t="inlineStr">
        <is>
          <t xml:space="preserve">CONCLUIDO	</t>
        </is>
      </c>
      <c r="D167" t="n">
        <v>1.8158</v>
      </c>
      <c r="E167" t="n">
        <v>55.07</v>
      </c>
      <c r="F167" t="n">
        <v>50.5</v>
      </c>
      <c r="G167" t="n">
        <v>26.58</v>
      </c>
      <c r="H167" t="n">
        <v>0.48</v>
      </c>
      <c r="I167" t="n">
        <v>114</v>
      </c>
      <c r="J167" t="n">
        <v>109.96</v>
      </c>
      <c r="K167" t="n">
        <v>41.65</v>
      </c>
      <c r="L167" t="n">
        <v>3</v>
      </c>
      <c r="M167" t="n">
        <v>112</v>
      </c>
      <c r="N167" t="n">
        <v>15.31</v>
      </c>
      <c r="O167" t="n">
        <v>13795.21</v>
      </c>
      <c r="P167" t="n">
        <v>471.22</v>
      </c>
      <c r="Q167" t="n">
        <v>1189.73</v>
      </c>
      <c r="R167" t="n">
        <v>342.07</v>
      </c>
      <c r="S167" t="n">
        <v>152.24</v>
      </c>
      <c r="T167" t="n">
        <v>88390.99000000001</v>
      </c>
      <c r="U167" t="n">
        <v>0.45</v>
      </c>
      <c r="V167" t="n">
        <v>0.79</v>
      </c>
      <c r="W167" t="n">
        <v>19.17</v>
      </c>
      <c r="X167" t="n">
        <v>5.24</v>
      </c>
      <c r="Y167" t="n">
        <v>2</v>
      </c>
      <c r="Z167" t="n">
        <v>10</v>
      </c>
    </row>
    <row r="168">
      <c r="A168" t="n">
        <v>3</v>
      </c>
      <c r="B168" t="n">
        <v>50</v>
      </c>
      <c r="C168" t="inlineStr">
        <is>
          <t xml:space="preserve">CONCLUIDO	</t>
        </is>
      </c>
      <c r="D168" t="n">
        <v>1.8912</v>
      </c>
      <c r="E168" t="n">
        <v>52.88</v>
      </c>
      <c r="F168" t="n">
        <v>49.02</v>
      </c>
      <c r="G168" t="n">
        <v>35.87</v>
      </c>
      <c r="H168" t="n">
        <v>0.63</v>
      </c>
      <c r="I168" t="n">
        <v>82</v>
      </c>
      <c r="J168" t="n">
        <v>111.23</v>
      </c>
      <c r="K168" t="n">
        <v>41.65</v>
      </c>
      <c r="L168" t="n">
        <v>4</v>
      </c>
      <c r="M168" t="n">
        <v>80</v>
      </c>
      <c r="N168" t="n">
        <v>15.58</v>
      </c>
      <c r="O168" t="n">
        <v>13952.52</v>
      </c>
      <c r="P168" t="n">
        <v>449.98</v>
      </c>
      <c r="Q168" t="n">
        <v>1189.17</v>
      </c>
      <c r="R168" t="n">
        <v>292.26</v>
      </c>
      <c r="S168" t="n">
        <v>152.24</v>
      </c>
      <c r="T168" t="n">
        <v>63649.69</v>
      </c>
      <c r="U168" t="n">
        <v>0.52</v>
      </c>
      <c r="V168" t="n">
        <v>0.8100000000000001</v>
      </c>
      <c r="W168" t="n">
        <v>19.11</v>
      </c>
      <c r="X168" t="n">
        <v>3.76</v>
      </c>
      <c r="Y168" t="n">
        <v>2</v>
      </c>
      <c r="Z168" t="n">
        <v>10</v>
      </c>
    </row>
    <row r="169">
      <c r="A169" t="n">
        <v>4</v>
      </c>
      <c r="B169" t="n">
        <v>50</v>
      </c>
      <c r="C169" t="inlineStr">
        <is>
          <t xml:space="preserve">CONCLUIDO	</t>
        </is>
      </c>
      <c r="D169" t="n">
        <v>1.9378</v>
      </c>
      <c r="E169" t="n">
        <v>51.61</v>
      </c>
      <c r="F169" t="n">
        <v>48.15</v>
      </c>
      <c r="G169" t="n">
        <v>45.14</v>
      </c>
      <c r="H169" t="n">
        <v>0.78</v>
      </c>
      <c r="I169" t="n">
        <v>64</v>
      </c>
      <c r="J169" t="n">
        <v>112.51</v>
      </c>
      <c r="K169" t="n">
        <v>41.65</v>
      </c>
      <c r="L169" t="n">
        <v>5</v>
      </c>
      <c r="M169" t="n">
        <v>62</v>
      </c>
      <c r="N169" t="n">
        <v>15.86</v>
      </c>
      <c r="O169" t="n">
        <v>14110.24</v>
      </c>
      <c r="P169" t="n">
        <v>434.32</v>
      </c>
      <c r="Q169" t="n">
        <v>1189.46</v>
      </c>
      <c r="R169" t="n">
        <v>262.87</v>
      </c>
      <c r="S169" t="n">
        <v>152.24</v>
      </c>
      <c r="T169" t="n">
        <v>49042.39</v>
      </c>
      <c r="U169" t="n">
        <v>0.58</v>
      </c>
      <c r="V169" t="n">
        <v>0.83</v>
      </c>
      <c r="W169" t="n">
        <v>19.08</v>
      </c>
      <c r="X169" t="n">
        <v>2.89</v>
      </c>
      <c r="Y169" t="n">
        <v>2</v>
      </c>
      <c r="Z169" t="n">
        <v>10</v>
      </c>
    </row>
    <row r="170">
      <c r="A170" t="n">
        <v>5</v>
      </c>
      <c r="B170" t="n">
        <v>50</v>
      </c>
      <c r="C170" t="inlineStr">
        <is>
          <t xml:space="preserve">CONCLUIDO	</t>
        </is>
      </c>
      <c r="D170" t="n">
        <v>1.9684</v>
      </c>
      <c r="E170" t="n">
        <v>50.8</v>
      </c>
      <c r="F170" t="n">
        <v>47.61</v>
      </c>
      <c r="G170" t="n">
        <v>54.93</v>
      </c>
      <c r="H170" t="n">
        <v>0.93</v>
      </c>
      <c r="I170" t="n">
        <v>52</v>
      </c>
      <c r="J170" t="n">
        <v>113.79</v>
      </c>
      <c r="K170" t="n">
        <v>41.65</v>
      </c>
      <c r="L170" t="n">
        <v>6</v>
      </c>
      <c r="M170" t="n">
        <v>50</v>
      </c>
      <c r="N170" t="n">
        <v>16.14</v>
      </c>
      <c r="O170" t="n">
        <v>14268.39</v>
      </c>
      <c r="P170" t="n">
        <v>421.46</v>
      </c>
      <c r="Q170" t="n">
        <v>1189.1</v>
      </c>
      <c r="R170" t="n">
        <v>244.73</v>
      </c>
      <c r="S170" t="n">
        <v>152.24</v>
      </c>
      <c r="T170" t="n">
        <v>40034.26</v>
      </c>
      <c r="U170" t="n">
        <v>0.62</v>
      </c>
      <c r="V170" t="n">
        <v>0.84</v>
      </c>
      <c r="W170" t="n">
        <v>19.06</v>
      </c>
      <c r="X170" t="n">
        <v>2.36</v>
      </c>
      <c r="Y170" t="n">
        <v>2</v>
      </c>
      <c r="Z170" t="n">
        <v>10</v>
      </c>
    </row>
    <row r="171">
      <c r="A171" t="n">
        <v>6</v>
      </c>
      <c r="B171" t="n">
        <v>50</v>
      </c>
      <c r="C171" t="inlineStr">
        <is>
          <t xml:space="preserve">CONCLUIDO	</t>
        </is>
      </c>
      <c r="D171" t="n">
        <v>1.9929</v>
      </c>
      <c r="E171" t="n">
        <v>50.18</v>
      </c>
      <c r="F171" t="n">
        <v>47.19</v>
      </c>
      <c r="G171" t="n">
        <v>65.84</v>
      </c>
      <c r="H171" t="n">
        <v>1.07</v>
      </c>
      <c r="I171" t="n">
        <v>43</v>
      </c>
      <c r="J171" t="n">
        <v>115.08</v>
      </c>
      <c r="K171" t="n">
        <v>41.65</v>
      </c>
      <c r="L171" t="n">
        <v>7</v>
      </c>
      <c r="M171" t="n">
        <v>41</v>
      </c>
      <c r="N171" t="n">
        <v>16.43</v>
      </c>
      <c r="O171" t="n">
        <v>14426.96</v>
      </c>
      <c r="P171" t="n">
        <v>409.66</v>
      </c>
      <c r="Q171" t="n">
        <v>1189.13</v>
      </c>
      <c r="R171" t="n">
        <v>230.31</v>
      </c>
      <c r="S171" t="n">
        <v>152.24</v>
      </c>
      <c r="T171" t="n">
        <v>32868.88</v>
      </c>
      <c r="U171" t="n">
        <v>0.66</v>
      </c>
      <c r="V171" t="n">
        <v>0.84</v>
      </c>
      <c r="W171" t="n">
        <v>19.05</v>
      </c>
      <c r="X171" t="n">
        <v>1.93</v>
      </c>
      <c r="Y171" t="n">
        <v>2</v>
      </c>
      <c r="Z171" t="n">
        <v>10</v>
      </c>
    </row>
    <row r="172">
      <c r="A172" t="n">
        <v>7</v>
      </c>
      <c r="B172" t="n">
        <v>50</v>
      </c>
      <c r="C172" t="inlineStr">
        <is>
          <t xml:space="preserve">CONCLUIDO	</t>
        </is>
      </c>
      <c r="D172" t="n">
        <v>2.0097</v>
      </c>
      <c r="E172" t="n">
        <v>49.76</v>
      </c>
      <c r="F172" t="n">
        <v>46.9</v>
      </c>
      <c r="G172" t="n">
        <v>76.06</v>
      </c>
      <c r="H172" t="n">
        <v>1.21</v>
      </c>
      <c r="I172" t="n">
        <v>37</v>
      </c>
      <c r="J172" t="n">
        <v>116.37</v>
      </c>
      <c r="K172" t="n">
        <v>41.65</v>
      </c>
      <c r="L172" t="n">
        <v>8</v>
      </c>
      <c r="M172" t="n">
        <v>35</v>
      </c>
      <c r="N172" t="n">
        <v>16.72</v>
      </c>
      <c r="O172" t="n">
        <v>14585.96</v>
      </c>
      <c r="P172" t="n">
        <v>398.72</v>
      </c>
      <c r="Q172" t="n">
        <v>1189.16</v>
      </c>
      <c r="R172" t="n">
        <v>220.69</v>
      </c>
      <c r="S172" t="n">
        <v>152.24</v>
      </c>
      <c r="T172" t="n">
        <v>28086.69</v>
      </c>
      <c r="U172" t="n">
        <v>0.6899999999999999</v>
      </c>
      <c r="V172" t="n">
        <v>0.85</v>
      </c>
      <c r="W172" t="n">
        <v>19.04</v>
      </c>
      <c r="X172" t="n">
        <v>1.65</v>
      </c>
      <c r="Y172" t="n">
        <v>2</v>
      </c>
      <c r="Z172" t="n">
        <v>10</v>
      </c>
    </row>
    <row r="173">
      <c r="A173" t="n">
        <v>8</v>
      </c>
      <c r="B173" t="n">
        <v>50</v>
      </c>
      <c r="C173" t="inlineStr">
        <is>
          <t xml:space="preserve">CONCLUIDO	</t>
        </is>
      </c>
      <c r="D173" t="n">
        <v>2.0238</v>
      </c>
      <c r="E173" t="n">
        <v>49.41</v>
      </c>
      <c r="F173" t="n">
        <v>46.66</v>
      </c>
      <c r="G173" t="n">
        <v>87.5</v>
      </c>
      <c r="H173" t="n">
        <v>1.35</v>
      </c>
      <c r="I173" t="n">
        <v>32</v>
      </c>
      <c r="J173" t="n">
        <v>117.66</v>
      </c>
      <c r="K173" t="n">
        <v>41.65</v>
      </c>
      <c r="L173" t="n">
        <v>9</v>
      </c>
      <c r="M173" t="n">
        <v>30</v>
      </c>
      <c r="N173" t="n">
        <v>17.01</v>
      </c>
      <c r="O173" t="n">
        <v>14745.39</v>
      </c>
      <c r="P173" t="n">
        <v>388.4</v>
      </c>
      <c r="Q173" t="n">
        <v>1189.01</v>
      </c>
      <c r="R173" t="n">
        <v>212.81</v>
      </c>
      <c r="S173" t="n">
        <v>152.24</v>
      </c>
      <c r="T173" t="n">
        <v>24172.41</v>
      </c>
      <c r="U173" t="n">
        <v>0.72</v>
      </c>
      <c r="V173" t="n">
        <v>0.85</v>
      </c>
      <c r="W173" t="n">
        <v>19.03</v>
      </c>
      <c r="X173" t="n">
        <v>1.41</v>
      </c>
      <c r="Y173" t="n">
        <v>2</v>
      </c>
      <c r="Z173" t="n">
        <v>10</v>
      </c>
    </row>
    <row r="174">
      <c r="A174" t="n">
        <v>9</v>
      </c>
      <c r="B174" t="n">
        <v>50</v>
      </c>
      <c r="C174" t="inlineStr">
        <is>
          <t xml:space="preserve">CONCLUIDO	</t>
        </is>
      </c>
      <c r="D174" t="n">
        <v>2.0349</v>
      </c>
      <c r="E174" t="n">
        <v>49.14</v>
      </c>
      <c r="F174" t="n">
        <v>46.48</v>
      </c>
      <c r="G174" t="n">
        <v>99.61</v>
      </c>
      <c r="H174" t="n">
        <v>1.48</v>
      </c>
      <c r="I174" t="n">
        <v>28</v>
      </c>
      <c r="J174" t="n">
        <v>118.96</v>
      </c>
      <c r="K174" t="n">
        <v>41.65</v>
      </c>
      <c r="L174" t="n">
        <v>10</v>
      </c>
      <c r="M174" t="n">
        <v>26</v>
      </c>
      <c r="N174" t="n">
        <v>17.31</v>
      </c>
      <c r="O174" t="n">
        <v>14905.25</v>
      </c>
      <c r="P174" t="n">
        <v>377.08</v>
      </c>
      <c r="Q174" t="n">
        <v>1189.06</v>
      </c>
      <c r="R174" t="n">
        <v>206.8</v>
      </c>
      <c r="S174" t="n">
        <v>152.24</v>
      </c>
      <c r="T174" t="n">
        <v>21186.08</v>
      </c>
      <c r="U174" t="n">
        <v>0.74</v>
      </c>
      <c r="V174" t="n">
        <v>0.86</v>
      </c>
      <c r="W174" t="n">
        <v>19.02</v>
      </c>
      <c r="X174" t="n">
        <v>1.23</v>
      </c>
      <c r="Y174" t="n">
        <v>2</v>
      </c>
      <c r="Z174" t="n">
        <v>10</v>
      </c>
    </row>
    <row r="175">
      <c r="A175" t="n">
        <v>10</v>
      </c>
      <c r="B175" t="n">
        <v>50</v>
      </c>
      <c r="C175" t="inlineStr">
        <is>
          <t xml:space="preserve">CONCLUIDO	</t>
        </is>
      </c>
      <c r="D175" t="n">
        <v>2.0393</v>
      </c>
      <c r="E175" t="n">
        <v>49.04</v>
      </c>
      <c r="F175" t="n">
        <v>46.42</v>
      </c>
      <c r="G175" t="n">
        <v>107.13</v>
      </c>
      <c r="H175" t="n">
        <v>1.61</v>
      </c>
      <c r="I175" t="n">
        <v>26</v>
      </c>
      <c r="J175" t="n">
        <v>120.26</v>
      </c>
      <c r="K175" t="n">
        <v>41.65</v>
      </c>
      <c r="L175" t="n">
        <v>11</v>
      </c>
      <c r="M175" t="n">
        <v>12</v>
      </c>
      <c r="N175" t="n">
        <v>17.61</v>
      </c>
      <c r="O175" t="n">
        <v>15065.56</v>
      </c>
      <c r="P175" t="n">
        <v>369.77</v>
      </c>
      <c r="Q175" t="n">
        <v>1189.11</v>
      </c>
      <c r="R175" t="n">
        <v>204.03</v>
      </c>
      <c r="S175" t="n">
        <v>152.24</v>
      </c>
      <c r="T175" t="n">
        <v>19813.95</v>
      </c>
      <c r="U175" t="n">
        <v>0.75</v>
      </c>
      <c r="V175" t="n">
        <v>0.86</v>
      </c>
      <c r="W175" t="n">
        <v>19.04</v>
      </c>
      <c r="X175" t="n">
        <v>1.17</v>
      </c>
      <c r="Y175" t="n">
        <v>2</v>
      </c>
      <c r="Z175" t="n">
        <v>10</v>
      </c>
    </row>
    <row r="176">
      <c r="A176" t="n">
        <v>11</v>
      </c>
      <c r="B176" t="n">
        <v>50</v>
      </c>
      <c r="C176" t="inlineStr">
        <is>
          <t xml:space="preserve">CONCLUIDO	</t>
        </is>
      </c>
      <c r="D176" t="n">
        <v>2.0424</v>
      </c>
      <c r="E176" t="n">
        <v>48.96</v>
      </c>
      <c r="F176" t="n">
        <v>46.37</v>
      </c>
      <c r="G176" t="n">
        <v>111.29</v>
      </c>
      <c r="H176" t="n">
        <v>1.74</v>
      </c>
      <c r="I176" t="n">
        <v>25</v>
      </c>
      <c r="J176" t="n">
        <v>121.56</v>
      </c>
      <c r="K176" t="n">
        <v>41.65</v>
      </c>
      <c r="L176" t="n">
        <v>12</v>
      </c>
      <c r="M176" t="n">
        <v>0</v>
      </c>
      <c r="N176" t="n">
        <v>17.91</v>
      </c>
      <c r="O176" t="n">
        <v>15226.31</v>
      </c>
      <c r="P176" t="n">
        <v>370.27</v>
      </c>
      <c r="Q176" t="n">
        <v>1189.25</v>
      </c>
      <c r="R176" t="n">
        <v>201.9</v>
      </c>
      <c r="S176" t="n">
        <v>152.24</v>
      </c>
      <c r="T176" t="n">
        <v>18753.1</v>
      </c>
      <c r="U176" t="n">
        <v>0.75</v>
      </c>
      <c r="V176" t="n">
        <v>0.86</v>
      </c>
      <c r="W176" t="n">
        <v>19.05</v>
      </c>
      <c r="X176" t="n">
        <v>1.12</v>
      </c>
      <c r="Y176" t="n">
        <v>2</v>
      </c>
      <c r="Z176" t="n">
        <v>10</v>
      </c>
    </row>
    <row r="177">
      <c r="A177" t="n">
        <v>0</v>
      </c>
      <c r="B177" t="n">
        <v>25</v>
      </c>
      <c r="C177" t="inlineStr">
        <is>
          <t xml:space="preserve">CONCLUIDO	</t>
        </is>
      </c>
      <c r="D177" t="n">
        <v>1.5714</v>
      </c>
      <c r="E177" t="n">
        <v>63.64</v>
      </c>
      <c r="F177" t="n">
        <v>58.06</v>
      </c>
      <c r="G177" t="n">
        <v>12.81</v>
      </c>
      <c r="H177" t="n">
        <v>0.28</v>
      </c>
      <c r="I177" t="n">
        <v>272</v>
      </c>
      <c r="J177" t="n">
        <v>61.76</v>
      </c>
      <c r="K177" t="n">
        <v>28.92</v>
      </c>
      <c r="L177" t="n">
        <v>1</v>
      </c>
      <c r="M177" t="n">
        <v>270</v>
      </c>
      <c r="N177" t="n">
        <v>6.84</v>
      </c>
      <c r="O177" t="n">
        <v>7851.41</v>
      </c>
      <c r="P177" t="n">
        <v>374.33</v>
      </c>
      <c r="Q177" t="n">
        <v>1191.34</v>
      </c>
      <c r="R177" t="n">
        <v>597.99</v>
      </c>
      <c r="S177" t="n">
        <v>152.24</v>
      </c>
      <c r="T177" t="n">
        <v>215561.2</v>
      </c>
      <c r="U177" t="n">
        <v>0.25</v>
      </c>
      <c r="V177" t="n">
        <v>0.6899999999999999</v>
      </c>
      <c r="W177" t="n">
        <v>19.43</v>
      </c>
      <c r="X177" t="n">
        <v>12.78</v>
      </c>
      <c r="Y177" t="n">
        <v>2</v>
      </c>
      <c r="Z177" t="n">
        <v>10</v>
      </c>
    </row>
    <row r="178">
      <c r="A178" t="n">
        <v>1</v>
      </c>
      <c r="B178" t="n">
        <v>25</v>
      </c>
      <c r="C178" t="inlineStr">
        <is>
          <t xml:space="preserve">CONCLUIDO	</t>
        </is>
      </c>
      <c r="D178" t="n">
        <v>1.8592</v>
      </c>
      <c r="E178" t="n">
        <v>53.79</v>
      </c>
      <c r="F178" t="n">
        <v>50.42</v>
      </c>
      <c r="G178" t="n">
        <v>26.77</v>
      </c>
      <c r="H178" t="n">
        <v>0.55</v>
      </c>
      <c r="I178" t="n">
        <v>113</v>
      </c>
      <c r="J178" t="n">
        <v>62.92</v>
      </c>
      <c r="K178" t="n">
        <v>28.92</v>
      </c>
      <c r="L178" t="n">
        <v>2</v>
      </c>
      <c r="M178" t="n">
        <v>111</v>
      </c>
      <c r="N178" t="n">
        <v>7</v>
      </c>
      <c r="O178" t="n">
        <v>7994.37</v>
      </c>
      <c r="P178" t="n">
        <v>310.69</v>
      </c>
      <c r="Q178" t="n">
        <v>1189.88</v>
      </c>
      <c r="R178" t="n">
        <v>339.63</v>
      </c>
      <c r="S178" t="n">
        <v>152.24</v>
      </c>
      <c r="T178" t="n">
        <v>87176.03</v>
      </c>
      <c r="U178" t="n">
        <v>0.45</v>
      </c>
      <c r="V178" t="n">
        <v>0.79</v>
      </c>
      <c r="W178" t="n">
        <v>19.16</v>
      </c>
      <c r="X178" t="n">
        <v>5.16</v>
      </c>
      <c r="Y178" t="n">
        <v>2</v>
      </c>
      <c r="Z178" t="n">
        <v>10</v>
      </c>
    </row>
    <row r="179">
      <c r="A179" t="n">
        <v>2</v>
      </c>
      <c r="B179" t="n">
        <v>25</v>
      </c>
      <c r="C179" t="inlineStr">
        <is>
          <t xml:space="preserve">CONCLUIDO	</t>
        </is>
      </c>
      <c r="D179" t="n">
        <v>1.955</v>
      </c>
      <c r="E179" t="n">
        <v>51.15</v>
      </c>
      <c r="F179" t="n">
        <v>48.4</v>
      </c>
      <c r="G179" t="n">
        <v>42.08</v>
      </c>
      <c r="H179" t="n">
        <v>0.8100000000000001</v>
      </c>
      <c r="I179" t="n">
        <v>69</v>
      </c>
      <c r="J179" t="n">
        <v>64.08</v>
      </c>
      <c r="K179" t="n">
        <v>28.92</v>
      </c>
      <c r="L179" t="n">
        <v>3</v>
      </c>
      <c r="M179" t="n">
        <v>67</v>
      </c>
      <c r="N179" t="n">
        <v>7.16</v>
      </c>
      <c r="O179" t="n">
        <v>8137.65</v>
      </c>
      <c r="P179" t="n">
        <v>283.03</v>
      </c>
      <c r="Q179" t="n">
        <v>1189.42</v>
      </c>
      <c r="R179" t="n">
        <v>271.38</v>
      </c>
      <c r="S179" t="n">
        <v>152.24</v>
      </c>
      <c r="T179" t="n">
        <v>53270.26</v>
      </c>
      <c r="U179" t="n">
        <v>0.5600000000000001</v>
      </c>
      <c r="V179" t="n">
        <v>0.82</v>
      </c>
      <c r="W179" t="n">
        <v>19.09</v>
      </c>
      <c r="X179" t="n">
        <v>3.14</v>
      </c>
      <c r="Y179" t="n">
        <v>2</v>
      </c>
      <c r="Z179" t="n">
        <v>10</v>
      </c>
    </row>
    <row r="180">
      <c r="A180" t="n">
        <v>3</v>
      </c>
      <c r="B180" t="n">
        <v>25</v>
      </c>
      <c r="C180" t="inlineStr">
        <is>
          <t xml:space="preserve">CONCLUIDO	</t>
        </is>
      </c>
      <c r="D180" t="n">
        <v>1.9981</v>
      </c>
      <c r="E180" t="n">
        <v>50.05</v>
      </c>
      <c r="F180" t="n">
        <v>47.56</v>
      </c>
      <c r="G180" t="n">
        <v>57.07</v>
      </c>
      <c r="H180" t="n">
        <v>1.07</v>
      </c>
      <c r="I180" t="n">
        <v>50</v>
      </c>
      <c r="J180" t="n">
        <v>65.25</v>
      </c>
      <c r="K180" t="n">
        <v>28.92</v>
      </c>
      <c r="L180" t="n">
        <v>4</v>
      </c>
      <c r="M180" t="n">
        <v>18</v>
      </c>
      <c r="N180" t="n">
        <v>7.33</v>
      </c>
      <c r="O180" t="n">
        <v>8281.25</v>
      </c>
      <c r="P180" t="n">
        <v>263.85</v>
      </c>
      <c r="Q180" t="n">
        <v>1189.42</v>
      </c>
      <c r="R180" t="n">
        <v>241.48</v>
      </c>
      <c r="S180" t="n">
        <v>152.24</v>
      </c>
      <c r="T180" t="n">
        <v>38417.66</v>
      </c>
      <c r="U180" t="n">
        <v>0.63</v>
      </c>
      <c r="V180" t="n">
        <v>0.84</v>
      </c>
      <c r="W180" t="n">
        <v>19.1</v>
      </c>
      <c r="X180" t="n">
        <v>2.3</v>
      </c>
      <c r="Y180" t="n">
        <v>2</v>
      </c>
      <c r="Z180" t="n">
        <v>10</v>
      </c>
    </row>
    <row r="181">
      <c r="A181" t="n">
        <v>4</v>
      </c>
      <c r="B181" t="n">
        <v>25</v>
      </c>
      <c r="C181" t="inlineStr">
        <is>
          <t xml:space="preserve">CONCLUIDO	</t>
        </is>
      </c>
      <c r="D181" t="n">
        <v>2.0012</v>
      </c>
      <c r="E181" t="n">
        <v>49.97</v>
      </c>
      <c r="F181" t="n">
        <v>47.49</v>
      </c>
      <c r="G181" t="n">
        <v>58.16</v>
      </c>
      <c r="H181" t="n">
        <v>1.31</v>
      </c>
      <c r="I181" t="n">
        <v>49</v>
      </c>
      <c r="J181" t="n">
        <v>66.42</v>
      </c>
      <c r="K181" t="n">
        <v>28.92</v>
      </c>
      <c r="L181" t="n">
        <v>5</v>
      </c>
      <c r="M181" t="n">
        <v>0</v>
      </c>
      <c r="N181" t="n">
        <v>7.49</v>
      </c>
      <c r="O181" t="n">
        <v>8425.16</v>
      </c>
      <c r="P181" t="n">
        <v>266.04</v>
      </c>
      <c r="Q181" t="n">
        <v>1189.9</v>
      </c>
      <c r="R181" t="n">
        <v>238.76</v>
      </c>
      <c r="S181" t="n">
        <v>152.24</v>
      </c>
      <c r="T181" t="n">
        <v>37060.33</v>
      </c>
      <c r="U181" t="n">
        <v>0.64</v>
      </c>
      <c r="V181" t="n">
        <v>0.84</v>
      </c>
      <c r="W181" t="n">
        <v>19.11</v>
      </c>
      <c r="X181" t="n">
        <v>2.24</v>
      </c>
      <c r="Y181" t="n">
        <v>2</v>
      </c>
      <c r="Z181" t="n">
        <v>10</v>
      </c>
    </row>
    <row r="182">
      <c r="A182" t="n">
        <v>0</v>
      </c>
      <c r="B182" t="n">
        <v>85</v>
      </c>
      <c r="C182" t="inlineStr">
        <is>
          <t xml:space="preserve">CONCLUIDO	</t>
        </is>
      </c>
      <c r="D182" t="n">
        <v>0.8629</v>
      </c>
      <c r="E182" t="n">
        <v>115.89</v>
      </c>
      <c r="F182" t="n">
        <v>86</v>
      </c>
      <c r="G182" t="n">
        <v>6.35</v>
      </c>
      <c r="H182" t="n">
        <v>0.11</v>
      </c>
      <c r="I182" t="n">
        <v>812</v>
      </c>
      <c r="J182" t="n">
        <v>167.88</v>
      </c>
      <c r="K182" t="n">
        <v>51.39</v>
      </c>
      <c r="L182" t="n">
        <v>1</v>
      </c>
      <c r="M182" t="n">
        <v>810</v>
      </c>
      <c r="N182" t="n">
        <v>30.49</v>
      </c>
      <c r="O182" t="n">
        <v>20939.59</v>
      </c>
      <c r="P182" t="n">
        <v>1104.36</v>
      </c>
      <c r="Q182" t="n">
        <v>1195.04</v>
      </c>
      <c r="R182" t="n">
        <v>1546.8</v>
      </c>
      <c r="S182" t="n">
        <v>152.24</v>
      </c>
      <c r="T182" t="n">
        <v>687266.97</v>
      </c>
      <c r="U182" t="n">
        <v>0.1</v>
      </c>
      <c r="V182" t="n">
        <v>0.46</v>
      </c>
      <c r="W182" t="n">
        <v>20.35</v>
      </c>
      <c r="X182" t="n">
        <v>40.64</v>
      </c>
      <c r="Y182" t="n">
        <v>2</v>
      </c>
      <c r="Z182" t="n">
        <v>10</v>
      </c>
    </row>
    <row r="183">
      <c r="A183" t="n">
        <v>1</v>
      </c>
      <c r="B183" t="n">
        <v>85</v>
      </c>
      <c r="C183" t="inlineStr">
        <is>
          <t xml:space="preserve">CONCLUIDO	</t>
        </is>
      </c>
      <c r="D183" t="n">
        <v>1.4394</v>
      </c>
      <c r="E183" t="n">
        <v>69.47</v>
      </c>
      <c r="F183" t="n">
        <v>57.95</v>
      </c>
      <c r="G183" t="n">
        <v>12.88</v>
      </c>
      <c r="H183" t="n">
        <v>0.21</v>
      </c>
      <c r="I183" t="n">
        <v>270</v>
      </c>
      <c r="J183" t="n">
        <v>169.33</v>
      </c>
      <c r="K183" t="n">
        <v>51.39</v>
      </c>
      <c r="L183" t="n">
        <v>2</v>
      </c>
      <c r="M183" t="n">
        <v>268</v>
      </c>
      <c r="N183" t="n">
        <v>30.94</v>
      </c>
      <c r="O183" t="n">
        <v>21118.46</v>
      </c>
      <c r="P183" t="n">
        <v>743.03</v>
      </c>
      <c r="Q183" t="n">
        <v>1191.2</v>
      </c>
      <c r="R183" t="n">
        <v>594.12</v>
      </c>
      <c r="S183" t="n">
        <v>152.24</v>
      </c>
      <c r="T183" t="n">
        <v>213637.88</v>
      </c>
      <c r="U183" t="n">
        <v>0.26</v>
      </c>
      <c r="V183" t="n">
        <v>0.6899999999999999</v>
      </c>
      <c r="W183" t="n">
        <v>19.42</v>
      </c>
      <c r="X183" t="n">
        <v>12.66</v>
      </c>
      <c r="Y183" t="n">
        <v>2</v>
      </c>
      <c r="Z183" t="n">
        <v>10</v>
      </c>
    </row>
    <row r="184">
      <c r="A184" t="n">
        <v>2</v>
      </c>
      <c r="B184" t="n">
        <v>85</v>
      </c>
      <c r="C184" t="inlineStr">
        <is>
          <t xml:space="preserve">CONCLUIDO	</t>
        </is>
      </c>
      <c r="D184" t="n">
        <v>1.6483</v>
      </c>
      <c r="E184" t="n">
        <v>60.67</v>
      </c>
      <c r="F184" t="n">
        <v>52.77</v>
      </c>
      <c r="G184" t="n">
        <v>19.43</v>
      </c>
      <c r="H184" t="n">
        <v>0.31</v>
      </c>
      <c r="I184" t="n">
        <v>163</v>
      </c>
      <c r="J184" t="n">
        <v>170.79</v>
      </c>
      <c r="K184" t="n">
        <v>51.39</v>
      </c>
      <c r="L184" t="n">
        <v>3</v>
      </c>
      <c r="M184" t="n">
        <v>161</v>
      </c>
      <c r="N184" t="n">
        <v>31.4</v>
      </c>
      <c r="O184" t="n">
        <v>21297.94</v>
      </c>
      <c r="P184" t="n">
        <v>673.28</v>
      </c>
      <c r="Q184" t="n">
        <v>1190.22</v>
      </c>
      <c r="R184" t="n">
        <v>419.6</v>
      </c>
      <c r="S184" t="n">
        <v>152.24</v>
      </c>
      <c r="T184" t="n">
        <v>126913.84</v>
      </c>
      <c r="U184" t="n">
        <v>0.36</v>
      </c>
      <c r="V184" t="n">
        <v>0.75</v>
      </c>
      <c r="W184" t="n">
        <v>19.23</v>
      </c>
      <c r="X184" t="n">
        <v>7.5</v>
      </c>
      <c r="Y184" t="n">
        <v>2</v>
      </c>
      <c r="Z184" t="n">
        <v>10</v>
      </c>
    </row>
    <row r="185">
      <c r="A185" t="n">
        <v>3</v>
      </c>
      <c r="B185" t="n">
        <v>85</v>
      </c>
      <c r="C185" t="inlineStr">
        <is>
          <t xml:space="preserve">CONCLUIDO	</t>
        </is>
      </c>
      <c r="D185" t="n">
        <v>1.7558</v>
      </c>
      <c r="E185" t="n">
        <v>56.95</v>
      </c>
      <c r="F185" t="n">
        <v>50.62</v>
      </c>
      <c r="G185" t="n">
        <v>25.96</v>
      </c>
      <c r="H185" t="n">
        <v>0.41</v>
      </c>
      <c r="I185" t="n">
        <v>117</v>
      </c>
      <c r="J185" t="n">
        <v>172.25</v>
      </c>
      <c r="K185" t="n">
        <v>51.39</v>
      </c>
      <c r="L185" t="n">
        <v>4</v>
      </c>
      <c r="M185" t="n">
        <v>115</v>
      </c>
      <c r="N185" t="n">
        <v>31.86</v>
      </c>
      <c r="O185" t="n">
        <v>21478.05</v>
      </c>
      <c r="P185" t="n">
        <v>641.88</v>
      </c>
      <c r="Q185" t="n">
        <v>1190.13</v>
      </c>
      <c r="R185" t="n">
        <v>345.65</v>
      </c>
      <c r="S185" t="n">
        <v>152.24</v>
      </c>
      <c r="T185" t="n">
        <v>90169.55</v>
      </c>
      <c r="U185" t="n">
        <v>0.44</v>
      </c>
      <c r="V185" t="n">
        <v>0.79</v>
      </c>
      <c r="W185" t="n">
        <v>19.18</v>
      </c>
      <c r="X185" t="n">
        <v>5.35</v>
      </c>
      <c r="Y185" t="n">
        <v>2</v>
      </c>
      <c r="Z185" t="n">
        <v>10</v>
      </c>
    </row>
    <row r="186">
      <c r="A186" t="n">
        <v>4</v>
      </c>
      <c r="B186" t="n">
        <v>85</v>
      </c>
      <c r="C186" t="inlineStr">
        <is>
          <t xml:space="preserve">CONCLUIDO	</t>
        </is>
      </c>
      <c r="D186" t="n">
        <v>1.8232</v>
      </c>
      <c r="E186" t="n">
        <v>54.85</v>
      </c>
      <c r="F186" t="n">
        <v>49.39</v>
      </c>
      <c r="G186" t="n">
        <v>32.57</v>
      </c>
      <c r="H186" t="n">
        <v>0.51</v>
      </c>
      <c r="I186" t="n">
        <v>91</v>
      </c>
      <c r="J186" t="n">
        <v>173.71</v>
      </c>
      <c r="K186" t="n">
        <v>51.39</v>
      </c>
      <c r="L186" t="n">
        <v>5</v>
      </c>
      <c r="M186" t="n">
        <v>89</v>
      </c>
      <c r="N186" t="n">
        <v>32.32</v>
      </c>
      <c r="O186" t="n">
        <v>21658.78</v>
      </c>
      <c r="P186" t="n">
        <v>622.45</v>
      </c>
      <c r="Q186" t="n">
        <v>1189.39</v>
      </c>
      <c r="R186" t="n">
        <v>305.15</v>
      </c>
      <c r="S186" t="n">
        <v>152.24</v>
      </c>
      <c r="T186" t="n">
        <v>70046.53999999999</v>
      </c>
      <c r="U186" t="n">
        <v>0.5</v>
      </c>
      <c r="V186" t="n">
        <v>0.8100000000000001</v>
      </c>
      <c r="W186" t="n">
        <v>19.12</v>
      </c>
      <c r="X186" t="n">
        <v>4.13</v>
      </c>
      <c r="Y186" t="n">
        <v>2</v>
      </c>
      <c r="Z186" t="n">
        <v>10</v>
      </c>
    </row>
    <row r="187">
      <c r="A187" t="n">
        <v>5</v>
      </c>
      <c r="B187" t="n">
        <v>85</v>
      </c>
      <c r="C187" t="inlineStr">
        <is>
          <t xml:space="preserve">CONCLUIDO	</t>
        </is>
      </c>
      <c r="D187" t="n">
        <v>1.8693</v>
      </c>
      <c r="E187" t="n">
        <v>53.5</v>
      </c>
      <c r="F187" t="n">
        <v>48.62</v>
      </c>
      <c r="G187" t="n">
        <v>39.42</v>
      </c>
      <c r="H187" t="n">
        <v>0.61</v>
      </c>
      <c r="I187" t="n">
        <v>74</v>
      </c>
      <c r="J187" t="n">
        <v>175.18</v>
      </c>
      <c r="K187" t="n">
        <v>51.39</v>
      </c>
      <c r="L187" t="n">
        <v>6</v>
      </c>
      <c r="M187" t="n">
        <v>72</v>
      </c>
      <c r="N187" t="n">
        <v>32.79</v>
      </c>
      <c r="O187" t="n">
        <v>21840.16</v>
      </c>
      <c r="P187" t="n">
        <v>608.77</v>
      </c>
      <c r="Q187" t="n">
        <v>1189.38</v>
      </c>
      <c r="R187" t="n">
        <v>278.67</v>
      </c>
      <c r="S187" t="n">
        <v>152.24</v>
      </c>
      <c r="T187" t="n">
        <v>56893.44</v>
      </c>
      <c r="U187" t="n">
        <v>0.55</v>
      </c>
      <c r="V187" t="n">
        <v>0.82</v>
      </c>
      <c r="W187" t="n">
        <v>19.1</v>
      </c>
      <c r="X187" t="n">
        <v>3.36</v>
      </c>
      <c r="Y187" t="n">
        <v>2</v>
      </c>
      <c r="Z187" t="n">
        <v>10</v>
      </c>
    </row>
    <row r="188">
      <c r="A188" t="n">
        <v>6</v>
      </c>
      <c r="B188" t="n">
        <v>85</v>
      </c>
      <c r="C188" t="inlineStr">
        <is>
          <t xml:space="preserve">CONCLUIDO	</t>
        </is>
      </c>
      <c r="D188" t="n">
        <v>1.9012</v>
      </c>
      <c r="E188" t="n">
        <v>52.6</v>
      </c>
      <c r="F188" t="n">
        <v>48.09</v>
      </c>
      <c r="G188" t="n">
        <v>45.8</v>
      </c>
      <c r="H188" t="n">
        <v>0.7</v>
      </c>
      <c r="I188" t="n">
        <v>63</v>
      </c>
      <c r="J188" t="n">
        <v>176.66</v>
      </c>
      <c r="K188" t="n">
        <v>51.39</v>
      </c>
      <c r="L188" t="n">
        <v>7</v>
      </c>
      <c r="M188" t="n">
        <v>61</v>
      </c>
      <c r="N188" t="n">
        <v>33.27</v>
      </c>
      <c r="O188" t="n">
        <v>22022.17</v>
      </c>
      <c r="P188" t="n">
        <v>598.0599999999999</v>
      </c>
      <c r="Q188" t="n">
        <v>1189.13</v>
      </c>
      <c r="R188" t="n">
        <v>261.38</v>
      </c>
      <c r="S188" t="n">
        <v>152.24</v>
      </c>
      <c r="T188" t="n">
        <v>48303.51</v>
      </c>
      <c r="U188" t="n">
        <v>0.58</v>
      </c>
      <c r="V188" t="n">
        <v>0.83</v>
      </c>
      <c r="W188" t="n">
        <v>19.07</v>
      </c>
      <c r="X188" t="n">
        <v>2.83</v>
      </c>
      <c r="Y188" t="n">
        <v>2</v>
      </c>
      <c r="Z188" t="n">
        <v>10</v>
      </c>
    </row>
    <row r="189">
      <c r="A189" t="n">
        <v>7</v>
      </c>
      <c r="B189" t="n">
        <v>85</v>
      </c>
      <c r="C189" t="inlineStr">
        <is>
          <t xml:space="preserve">CONCLUIDO	</t>
        </is>
      </c>
      <c r="D189" t="n">
        <v>1.9276</v>
      </c>
      <c r="E189" t="n">
        <v>51.88</v>
      </c>
      <c r="F189" t="n">
        <v>47.67</v>
      </c>
      <c r="G189" t="n">
        <v>52.97</v>
      </c>
      <c r="H189" t="n">
        <v>0.8</v>
      </c>
      <c r="I189" t="n">
        <v>54</v>
      </c>
      <c r="J189" t="n">
        <v>178.14</v>
      </c>
      <c r="K189" t="n">
        <v>51.39</v>
      </c>
      <c r="L189" t="n">
        <v>8</v>
      </c>
      <c r="M189" t="n">
        <v>52</v>
      </c>
      <c r="N189" t="n">
        <v>33.75</v>
      </c>
      <c r="O189" t="n">
        <v>22204.83</v>
      </c>
      <c r="P189" t="n">
        <v>589.12</v>
      </c>
      <c r="Q189" t="n">
        <v>1189.23</v>
      </c>
      <c r="R189" t="n">
        <v>247.34</v>
      </c>
      <c r="S189" t="n">
        <v>152.24</v>
      </c>
      <c r="T189" t="n">
        <v>41326.73</v>
      </c>
      <c r="U189" t="n">
        <v>0.62</v>
      </c>
      <c r="V189" t="n">
        <v>0.83</v>
      </c>
      <c r="W189" t="n">
        <v>19.05</v>
      </c>
      <c r="X189" t="n">
        <v>2.42</v>
      </c>
      <c r="Y189" t="n">
        <v>2</v>
      </c>
      <c r="Z189" t="n">
        <v>10</v>
      </c>
    </row>
    <row r="190">
      <c r="A190" t="n">
        <v>8</v>
      </c>
      <c r="B190" t="n">
        <v>85</v>
      </c>
      <c r="C190" t="inlineStr">
        <is>
          <t xml:space="preserve">CONCLUIDO	</t>
        </is>
      </c>
      <c r="D190" t="n">
        <v>1.9442</v>
      </c>
      <c r="E190" t="n">
        <v>51.44</v>
      </c>
      <c r="F190" t="n">
        <v>47.44</v>
      </c>
      <c r="G190" t="n">
        <v>59.29</v>
      </c>
      <c r="H190" t="n">
        <v>0.89</v>
      </c>
      <c r="I190" t="n">
        <v>48</v>
      </c>
      <c r="J190" t="n">
        <v>179.63</v>
      </c>
      <c r="K190" t="n">
        <v>51.39</v>
      </c>
      <c r="L190" t="n">
        <v>9</v>
      </c>
      <c r="M190" t="n">
        <v>46</v>
      </c>
      <c r="N190" t="n">
        <v>34.24</v>
      </c>
      <c r="O190" t="n">
        <v>22388.15</v>
      </c>
      <c r="P190" t="n">
        <v>582.05</v>
      </c>
      <c r="Q190" t="n">
        <v>1189.21</v>
      </c>
      <c r="R190" t="n">
        <v>238.83</v>
      </c>
      <c r="S190" t="n">
        <v>152.24</v>
      </c>
      <c r="T190" t="n">
        <v>37102.38</v>
      </c>
      <c r="U190" t="n">
        <v>0.64</v>
      </c>
      <c r="V190" t="n">
        <v>0.84</v>
      </c>
      <c r="W190" t="n">
        <v>19.06</v>
      </c>
      <c r="X190" t="n">
        <v>2.18</v>
      </c>
      <c r="Y190" t="n">
        <v>2</v>
      </c>
      <c r="Z190" t="n">
        <v>10</v>
      </c>
    </row>
    <row r="191">
      <c r="A191" t="n">
        <v>9</v>
      </c>
      <c r="B191" t="n">
        <v>85</v>
      </c>
      <c r="C191" t="inlineStr">
        <is>
          <t xml:space="preserve">CONCLUIDO	</t>
        </is>
      </c>
      <c r="D191" t="n">
        <v>1.9605</v>
      </c>
      <c r="E191" t="n">
        <v>51.01</v>
      </c>
      <c r="F191" t="n">
        <v>47.18</v>
      </c>
      <c r="G191" t="n">
        <v>65.83</v>
      </c>
      <c r="H191" t="n">
        <v>0.98</v>
      </c>
      <c r="I191" t="n">
        <v>43</v>
      </c>
      <c r="J191" t="n">
        <v>181.12</v>
      </c>
      <c r="K191" t="n">
        <v>51.39</v>
      </c>
      <c r="L191" t="n">
        <v>10</v>
      </c>
      <c r="M191" t="n">
        <v>41</v>
      </c>
      <c r="N191" t="n">
        <v>34.73</v>
      </c>
      <c r="O191" t="n">
        <v>22572.13</v>
      </c>
      <c r="P191" t="n">
        <v>574.6799999999999</v>
      </c>
      <c r="Q191" t="n">
        <v>1189.08</v>
      </c>
      <c r="R191" t="n">
        <v>230.3</v>
      </c>
      <c r="S191" t="n">
        <v>152.24</v>
      </c>
      <c r="T191" t="n">
        <v>32862.56</v>
      </c>
      <c r="U191" t="n">
        <v>0.66</v>
      </c>
      <c r="V191" t="n">
        <v>0.84</v>
      </c>
      <c r="W191" t="n">
        <v>19.04</v>
      </c>
      <c r="X191" t="n">
        <v>1.92</v>
      </c>
      <c r="Y191" t="n">
        <v>2</v>
      </c>
      <c r="Z191" t="n">
        <v>10</v>
      </c>
    </row>
    <row r="192">
      <c r="A192" t="n">
        <v>10</v>
      </c>
      <c r="B192" t="n">
        <v>85</v>
      </c>
      <c r="C192" t="inlineStr">
        <is>
          <t xml:space="preserve">CONCLUIDO	</t>
        </is>
      </c>
      <c r="D192" t="n">
        <v>1.9756</v>
      </c>
      <c r="E192" t="n">
        <v>50.62</v>
      </c>
      <c r="F192" t="n">
        <v>46.96</v>
      </c>
      <c r="G192" t="n">
        <v>74.14</v>
      </c>
      <c r="H192" t="n">
        <v>1.07</v>
      </c>
      <c r="I192" t="n">
        <v>38</v>
      </c>
      <c r="J192" t="n">
        <v>182.62</v>
      </c>
      <c r="K192" t="n">
        <v>51.39</v>
      </c>
      <c r="L192" t="n">
        <v>11</v>
      </c>
      <c r="M192" t="n">
        <v>36</v>
      </c>
      <c r="N192" t="n">
        <v>35.22</v>
      </c>
      <c r="O192" t="n">
        <v>22756.91</v>
      </c>
      <c r="P192" t="n">
        <v>568.15</v>
      </c>
      <c r="Q192" t="n">
        <v>1189.17</v>
      </c>
      <c r="R192" t="n">
        <v>222.62</v>
      </c>
      <c r="S192" t="n">
        <v>152.24</v>
      </c>
      <c r="T192" t="n">
        <v>29047.31</v>
      </c>
      <c r="U192" t="n">
        <v>0.68</v>
      </c>
      <c r="V192" t="n">
        <v>0.85</v>
      </c>
      <c r="W192" t="n">
        <v>19.04</v>
      </c>
      <c r="X192" t="n">
        <v>1.7</v>
      </c>
      <c r="Y192" t="n">
        <v>2</v>
      </c>
      <c r="Z192" t="n">
        <v>10</v>
      </c>
    </row>
    <row r="193">
      <c r="A193" t="n">
        <v>11</v>
      </c>
      <c r="B193" t="n">
        <v>85</v>
      </c>
      <c r="C193" t="inlineStr">
        <is>
          <t xml:space="preserve">CONCLUIDO	</t>
        </is>
      </c>
      <c r="D193" t="n">
        <v>1.9847</v>
      </c>
      <c r="E193" t="n">
        <v>50.39</v>
      </c>
      <c r="F193" t="n">
        <v>46.83</v>
      </c>
      <c r="G193" t="n">
        <v>80.27</v>
      </c>
      <c r="H193" t="n">
        <v>1.16</v>
      </c>
      <c r="I193" t="n">
        <v>35</v>
      </c>
      <c r="J193" t="n">
        <v>184.12</v>
      </c>
      <c r="K193" t="n">
        <v>51.39</v>
      </c>
      <c r="L193" t="n">
        <v>12</v>
      </c>
      <c r="M193" t="n">
        <v>33</v>
      </c>
      <c r="N193" t="n">
        <v>35.73</v>
      </c>
      <c r="O193" t="n">
        <v>22942.24</v>
      </c>
      <c r="P193" t="n">
        <v>562.1799999999999</v>
      </c>
      <c r="Q193" t="n">
        <v>1189.09</v>
      </c>
      <c r="R193" t="n">
        <v>218.59</v>
      </c>
      <c r="S193" t="n">
        <v>152.24</v>
      </c>
      <c r="T193" t="n">
        <v>27047.34</v>
      </c>
      <c r="U193" t="n">
        <v>0.7</v>
      </c>
      <c r="V193" t="n">
        <v>0.85</v>
      </c>
      <c r="W193" t="n">
        <v>19.03</v>
      </c>
      <c r="X193" t="n">
        <v>1.57</v>
      </c>
      <c r="Y193" t="n">
        <v>2</v>
      </c>
      <c r="Z193" t="n">
        <v>10</v>
      </c>
    </row>
    <row r="194">
      <c r="A194" t="n">
        <v>12</v>
      </c>
      <c r="B194" t="n">
        <v>85</v>
      </c>
      <c r="C194" t="inlineStr">
        <is>
          <t xml:space="preserve">CONCLUIDO	</t>
        </is>
      </c>
      <c r="D194" t="n">
        <v>1.9952</v>
      </c>
      <c r="E194" t="n">
        <v>50.12</v>
      </c>
      <c r="F194" t="n">
        <v>46.66</v>
      </c>
      <c r="G194" t="n">
        <v>87.48999999999999</v>
      </c>
      <c r="H194" t="n">
        <v>1.24</v>
      </c>
      <c r="I194" t="n">
        <v>32</v>
      </c>
      <c r="J194" t="n">
        <v>185.63</v>
      </c>
      <c r="K194" t="n">
        <v>51.39</v>
      </c>
      <c r="L194" t="n">
        <v>13</v>
      </c>
      <c r="M194" t="n">
        <v>30</v>
      </c>
      <c r="N194" t="n">
        <v>36.24</v>
      </c>
      <c r="O194" t="n">
        <v>23128.27</v>
      </c>
      <c r="P194" t="n">
        <v>556.47</v>
      </c>
      <c r="Q194" t="n">
        <v>1188.98</v>
      </c>
      <c r="R194" t="n">
        <v>212.84</v>
      </c>
      <c r="S194" t="n">
        <v>152.24</v>
      </c>
      <c r="T194" t="n">
        <v>24187.49</v>
      </c>
      <c r="U194" t="n">
        <v>0.72</v>
      </c>
      <c r="V194" t="n">
        <v>0.85</v>
      </c>
      <c r="W194" t="n">
        <v>19.03</v>
      </c>
      <c r="X194" t="n">
        <v>1.41</v>
      </c>
      <c r="Y194" t="n">
        <v>2</v>
      </c>
      <c r="Z194" t="n">
        <v>10</v>
      </c>
    </row>
    <row r="195">
      <c r="A195" t="n">
        <v>13</v>
      </c>
      <c r="B195" t="n">
        <v>85</v>
      </c>
      <c r="C195" t="inlineStr">
        <is>
          <t xml:space="preserve">CONCLUIDO	</t>
        </is>
      </c>
      <c r="D195" t="n">
        <v>2.0016</v>
      </c>
      <c r="E195" t="n">
        <v>49.96</v>
      </c>
      <c r="F195" t="n">
        <v>46.57</v>
      </c>
      <c r="G195" t="n">
        <v>93.14</v>
      </c>
      <c r="H195" t="n">
        <v>1.33</v>
      </c>
      <c r="I195" t="n">
        <v>30</v>
      </c>
      <c r="J195" t="n">
        <v>187.14</v>
      </c>
      <c r="K195" t="n">
        <v>51.39</v>
      </c>
      <c r="L195" t="n">
        <v>14</v>
      </c>
      <c r="M195" t="n">
        <v>28</v>
      </c>
      <c r="N195" t="n">
        <v>36.75</v>
      </c>
      <c r="O195" t="n">
        <v>23314.98</v>
      </c>
      <c r="P195" t="n">
        <v>549.92</v>
      </c>
      <c r="Q195" t="n">
        <v>1189.03</v>
      </c>
      <c r="R195" t="n">
        <v>209.51</v>
      </c>
      <c r="S195" t="n">
        <v>152.24</v>
      </c>
      <c r="T195" t="n">
        <v>22532.36</v>
      </c>
      <c r="U195" t="n">
        <v>0.73</v>
      </c>
      <c r="V195" t="n">
        <v>0.85</v>
      </c>
      <c r="W195" t="n">
        <v>19.03</v>
      </c>
      <c r="X195" t="n">
        <v>1.32</v>
      </c>
      <c r="Y195" t="n">
        <v>2</v>
      </c>
      <c r="Z195" t="n">
        <v>10</v>
      </c>
    </row>
    <row r="196">
      <c r="A196" t="n">
        <v>14</v>
      </c>
      <c r="B196" t="n">
        <v>85</v>
      </c>
      <c r="C196" t="inlineStr">
        <is>
          <t xml:space="preserve">CONCLUIDO	</t>
        </is>
      </c>
      <c r="D196" t="n">
        <v>2.0115</v>
      </c>
      <c r="E196" t="n">
        <v>49.71</v>
      </c>
      <c r="F196" t="n">
        <v>46.43</v>
      </c>
      <c r="G196" t="n">
        <v>103.17</v>
      </c>
      <c r="H196" t="n">
        <v>1.41</v>
      </c>
      <c r="I196" t="n">
        <v>27</v>
      </c>
      <c r="J196" t="n">
        <v>188.66</v>
      </c>
      <c r="K196" t="n">
        <v>51.39</v>
      </c>
      <c r="L196" t="n">
        <v>15</v>
      </c>
      <c r="M196" t="n">
        <v>25</v>
      </c>
      <c r="N196" t="n">
        <v>37.27</v>
      </c>
      <c r="O196" t="n">
        <v>23502.4</v>
      </c>
      <c r="P196" t="n">
        <v>543.5700000000001</v>
      </c>
      <c r="Q196" t="n">
        <v>1189.05</v>
      </c>
      <c r="R196" t="n">
        <v>204.83</v>
      </c>
      <c r="S196" t="n">
        <v>152.24</v>
      </c>
      <c r="T196" t="n">
        <v>20209.07</v>
      </c>
      <c r="U196" t="n">
        <v>0.74</v>
      </c>
      <c r="V196" t="n">
        <v>0.86</v>
      </c>
      <c r="W196" t="n">
        <v>19.02</v>
      </c>
      <c r="X196" t="n">
        <v>1.17</v>
      </c>
      <c r="Y196" t="n">
        <v>2</v>
      </c>
      <c r="Z196" t="n">
        <v>10</v>
      </c>
    </row>
    <row r="197">
      <c r="A197" t="n">
        <v>15</v>
      </c>
      <c r="B197" t="n">
        <v>85</v>
      </c>
      <c r="C197" t="inlineStr">
        <is>
          <t xml:space="preserve">CONCLUIDO	</t>
        </is>
      </c>
      <c r="D197" t="n">
        <v>2.0139</v>
      </c>
      <c r="E197" t="n">
        <v>49.65</v>
      </c>
      <c r="F197" t="n">
        <v>46.4</v>
      </c>
      <c r="G197" t="n">
        <v>107.08</v>
      </c>
      <c r="H197" t="n">
        <v>1.49</v>
      </c>
      <c r="I197" t="n">
        <v>26</v>
      </c>
      <c r="J197" t="n">
        <v>190.19</v>
      </c>
      <c r="K197" t="n">
        <v>51.39</v>
      </c>
      <c r="L197" t="n">
        <v>16</v>
      </c>
      <c r="M197" t="n">
        <v>24</v>
      </c>
      <c r="N197" t="n">
        <v>37.79</v>
      </c>
      <c r="O197" t="n">
        <v>23690.52</v>
      </c>
      <c r="P197" t="n">
        <v>539.09</v>
      </c>
      <c r="Q197" t="n">
        <v>1188.95</v>
      </c>
      <c r="R197" t="n">
        <v>203.89</v>
      </c>
      <c r="S197" t="n">
        <v>152.24</v>
      </c>
      <c r="T197" t="n">
        <v>19741.36</v>
      </c>
      <c r="U197" t="n">
        <v>0.75</v>
      </c>
      <c r="V197" t="n">
        <v>0.86</v>
      </c>
      <c r="W197" t="n">
        <v>19.02</v>
      </c>
      <c r="X197" t="n">
        <v>1.15</v>
      </c>
      <c r="Y197" t="n">
        <v>2</v>
      </c>
      <c r="Z197" t="n">
        <v>10</v>
      </c>
    </row>
    <row r="198">
      <c r="A198" t="n">
        <v>16</v>
      </c>
      <c r="B198" t="n">
        <v>85</v>
      </c>
      <c r="C198" t="inlineStr">
        <is>
          <t xml:space="preserve">CONCLUIDO	</t>
        </is>
      </c>
      <c r="D198" t="n">
        <v>2.0205</v>
      </c>
      <c r="E198" t="n">
        <v>49.49</v>
      </c>
      <c r="F198" t="n">
        <v>46.31</v>
      </c>
      <c r="G198" t="n">
        <v>115.77</v>
      </c>
      <c r="H198" t="n">
        <v>1.57</v>
      </c>
      <c r="I198" t="n">
        <v>24</v>
      </c>
      <c r="J198" t="n">
        <v>191.72</v>
      </c>
      <c r="K198" t="n">
        <v>51.39</v>
      </c>
      <c r="L198" t="n">
        <v>17</v>
      </c>
      <c r="M198" t="n">
        <v>22</v>
      </c>
      <c r="N198" t="n">
        <v>38.33</v>
      </c>
      <c r="O198" t="n">
        <v>23879.37</v>
      </c>
      <c r="P198" t="n">
        <v>534.4299999999999</v>
      </c>
      <c r="Q198" t="n">
        <v>1188.97</v>
      </c>
      <c r="R198" t="n">
        <v>200.64</v>
      </c>
      <c r="S198" t="n">
        <v>152.24</v>
      </c>
      <c r="T198" t="n">
        <v>18128.79</v>
      </c>
      <c r="U198" t="n">
        <v>0.76</v>
      </c>
      <c r="V198" t="n">
        <v>0.86</v>
      </c>
      <c r="W198" t="n">
        <v>19.02</v>
      </c>
      <c r="X198" t="n">
        <v>1.05</v>
      </c>
      <c r="Y198" t="n">
        <v>2</v>
      </c>
      <c r="Z198" t="n">
        <v>10</v>
      </c>
    </row>
    <row r="199">
      <c r="A199" t="n">
        <v>17</v>
      </c>
      <c r="B199" t="n">
        <v>85</v>
      </c>
      <c r="C199" t="inlineStr">
        <is>
          <t xml:space="preserve">CONCLUIDO	</t>
        </is>
      </c>
      <c r="D199" t="n">
        <v>2.0271</v>
      </c>
      <c r="E199" t="n">
        <v>49.33</v>
      </c>
      <c r="F199" t="n">
        <v>46.21</v>
      </c>
      <c r="G199" t="n">
        <v>126.04</v>
      </c>
      <c r="H199" t="n">
        <v>1.65</v>
      </c>
      <c r="I199" t="n">
        <v>22</v>
      </c>
      <c r="J199" t="n">
        <v>193.26</v>
      </c>
      <c r="K199" t="n">
        <v>51.39</v>
      </c>
      <c r="L199" t="n">
        <v>18</v>
      </c>
      <c r="M199" t="n">
        <v>20</v>
      </c>
      <c r="N199" t="n">
        <v>38.86</v>
      </c>
      <c r="O199" t="n">
        <v>24068.93</v>
      </c>
      <c r="P199" t="n">
        <v>528.09</v>
      </c>
      <c r="Q199" t="n">
        <v>1188.91</v>
      </c>
      <c r="R199" t="n">
        <v>197.65</v>
      </c>
      <c r="S199" t="n">
        <v>152.24</v>
      </c>
      <c r="T199" t="n">
        <v>16643.85</v>
      </c>
      <c r="U199" t="n">
        <v>0.77</v>
      </c>
      <c r="V199" t="n">
        <v>0.86</v>
      </c>
      <c r="W199" t="n">
        <v>19.01</v>
      </c>
      <c r="X199" t="n">
        <v>0.96</v>
      </c>
      <c r="Y199" t="n">
        <v>2</v>
      </c>
      <c r="Z199" t="n">
        <v>10</v>
      </c>
    </row>
    <row r="200">
      <c r="A200" t="n">
        <v>18</v>
      </c>
      <c r="B200" t="n">
        <v>85</v>
      </c>
      <c r="C200" t="inlineStr">
        <is>
          <t xml:space="preserve">CONCLUIDO	</t>
        </is>
      </c>
      <c r="D200" t="n">
        <v>2.0301</v>
      </c>
      <c r="E200" t="n">
        <v>49.26</v>
      </c>
      <c r="F200" t="n">
        <v>46.17</v>
      </c>
      <c r="G200" t="n">
        <v>131.93</v>
      </c>
      <c r="H200" t="n">
        <v>1.73</v>
      </c>
      <c r="I200" t="n">
        <v>21</v>
      </c>
      <c r="J200" t="n">
        <v>194.8</v>
      </c>
      <c r="K200" t="n">
        <v>51.39</v>
      </c>
      <c r="L200" t="n">
        <v>19</v>
      </c>
      <c r="M200" t="n">
        <v>19</v>
      </c>
      <c r="N200" t="n">
        <v>39.41</v>
      </c>
      <c r="O200" t="n">
        <v>24259.23</v>
      </c>
      <c r="P200" t="n">
        <v>524.39</v>
      </c>
      <c r="Q200" t="n">
        <v>1188.98</v>
      </c>
      <c r="R200" t="n">
        <v>196.51</v>
      </c>
      <c r="S200" t="n">
        <v>152.24</v>
      </c>
      <c r="T200" t="n">
        <v>16078.62</v>
      </c>
      <c r="U200" t="n">
        <v>0.77</v>
      </c>
      <c r="V200" t="n">
        <v>0.86</v>
      </c>
      <c r="W200" t="n">
        <v>19</v>
      </c>
      <c r="X200" t="n">
        <v>0.92</v>
      </c>
      <c r="Y200" t="n">
        <v>2</v>
      </c>
      <c r="Z200" t="n">
        <v>10</v>
      </c>
    </row>
    <row r="201">
      <c r="A201" t="n">
        <v>19</v>
      </c>
      <c r="B201" t="n">
        <v>85</v>
      </c>
      <c r="C201" t="inlineStr">
        <is>
          <t xml:space="preserve">CONCLUIDO	</t>
        </is>
      </c>
      <c r="D201" t="n">
        <v>2.0339</v>
      </c>
      <c r="E201" t="n">
        <v>49.17</v>
      </c>
      <c r="F201" t="n">
        <v>46.12</v>
      </c>
      <c r="G201" t="n">
        <v>138.35</v>
      </c>
      <c r="H201" t="n">
        <v>1.81</v>
      </c>
      <c r="I201" t="n">
        <v>20</v>
      </c>
      <c r="J201" t="n">
        <v>196.35</v>
      </c>
      <c r="K201" t="n">
        <v>51.39</v>
      </c>
      <c r="L201" t="n">
        <v>20</v>
      </c>
      <c r="M201" t="n">
        <v>18</v>
      </c>
      <c r="N201" t="n">
        <v>39.96</v>
      </c>
      <c r="O201" t="n">
        <v>24450.27</v>
      </c>
      <c r="P201" t="n">
        <v>520.12</v>
      </c>
      <c r="Q201" t="n">
        <v>1189.05</v>
      </c>
      <c r="R201" t="n">
        <v>194.33</v>
      </c>
      <c r="S201" t="n">
        <v>152.24</v>
      </c>
      <c r="T201" t="n">
        <v>14992.61</v>
      </c>
      <c r="U201" t="n">
        <v>0.78</v>
      </c>
      <c r="V201" t="n">
        <v>0.86</v>
      </c>
      <c r="W201" t="n">
        <v>19.01</v>
      </c>
      <c r="X201" t="n">
        <v>0.86</v>
      </c>
      <c r="Y201" t="n">
        <v>2</v>
      </c>
      <c r="Z201" t="n">
        <v>10</v>
      </c>
    </row>
    <row r="202">
      <c r="A202" t="n">
        <v>20</v>
      </c>
      <c r="B202" t="n">
        <v>85</v>
      </c>
      <c r="C202" t="inlineStr">
        <is>
          <t xml:space="preserve">CONCLUIDO	</t>
        </is>
      </c>
      <c r="D202" t="n">
        <v>2.037</v>
      </c>
      <c r="E202" t="n">
        <v>49.09</v>
      </c>
      <c r="F202" t="n">
        <v>46.08</v>
      </c>
      <c r="G202" t="n">
        <v>145.5</v>
      </c>
      <c r="H202" t="n">
        <v>1.88</v>
      </c>
      <c r="I202" t="n">
        <v>19</v>
      </c>
      <c r="J202" t="n">
        <v>197.9</v>
      </c>
      <c r="K202" t="n">
        <v>51.39</v>
      </c>
      <c r="L202" t="n">
        <v>21</v>
      </c>
      <c r="M202" t="n">
        <v>17</v>
      </c>
      <c r="N202" t="n">
        <v>40.51</v>
      </c>
      <c r="O202" t="n">
        <v>24642.07</v>
      </c>
      <c r="P202" t="n">
        <v>515.03</v>
      </c>
      <c r="Q202" t="n">
        <v>1188.86</v>
      </c>
      <c r="R202" t="n">
        <v>192.84</v>
      </c>
      <c r="S202" t="n">
        <v>152.24</v>
      </c>
      <c r="T202" t="n">
        <v>14251.33</v>
      </c>
      <c r="U202" t="n">
        <v>0.79</v>
      </c>
      <c r="V202" t="n">
        <v>0.86</v>
      </c>
      <c r="W202" t="n">
        <v>19.01</v>
      </c>
      <c r="X202" t="n">
        <v>0.83</v>
      </c>
      <c r="Y202" t="n">
        <v>2</v>
      </c>
      <c r="Z202" t="n">
        <v>10</v>
      </c>
    </row>
    <row r="203">
      <c r="A203" t="n">
        <v>21</v>
      </c>
      <c r="B203" t="n">
        <v>85</v>
      </c>
      <c r="C203" t="inlineStr">
        <is>
          <t xml:space="preserve">CONCLUIDO	</t>
        </is>
      </c>
      <c r="D203" t="n">
        <v>2.0408</v>
      </c>
      <c r="E203" t="n">
        <v>49</v>
      </c>
      <c r="F203" t="n">
        <v>46.02</v>
      </c>
      <c r="G203" t="n">
        <v>153.39</v>
      </c>
      <c r="H203" t="n">
        <v>1.96</v>
      </c>
      <c r="I203" t="n">
        <v>18</v>
      </c>
      <c r="J203" t="n">
        <v>199.46</v>
      </c>
      <c r="K203" t="n">
        <v>51.39</v>
      </c>
      <c r="L203" t="n">
        <v>22</v>
      </c>
      <c r="M203" t="n">
        <v>16</v>
      </c>
      <c r="N203" t="n">
        <v>41.07</v>
      </c>
      <c r="O203" t="n">
        <v>24834.62</v>
      </c>
      <c r="P203" t="n">
        <v>508.91</v>
      </c>
      <c r="Q203" t="n">
        <v>1188.91</v>
      </c>
      <c r="R203" t="n">
        <v>191.23</v>
      </c>
      <c r="S203" t="n">
        <v>152.24</v>
      </c>
      <c r="T203" t="n">
        <v>13452.35</v>
      </c>
      <c r="U203" t="n">
        <v>0.8</v>
      </c>
      <c r="V203" t="n">
        <v>0.86</v>
      </c>
      <c r="W203" t="n">
        <v>19</v>
      </c>
      <c r="X203" t="n">
        <v>0.77</v>
      </c>
      <c r="Y203" t="n">
        <v>2</v>
      </c>
      <c r="Z203" t="n">
        <v>10</v>
      </c>
    </row>
    <row r="204">
      <c r="A204" t="n">
        <v>22</v>
      </c>
      <c r="B204" t="n">
        <v>85</v>
      </c>
      <c r="C204" t="inlineStr">
        <is>
          <t xml:space="preserve">CONCLUIDO	</t>
        </is>
      </c>
      <c r="D204" t="n">
        <v>2.0437</v>
      </c>
      <c r="E204" t="n">
        <v>48.93</v>
      </c>
      <c r="F204" t="n">
        <v>45.98</v>
      </c>
      <c r="G204" t="n">
        <v>162.29</v>
      </c>
      <c r="H204" t="n">
        <v>2.03</v>
      </c>
      <c r="I204" t="n">
        <v>17</v>
      </c>
      <c r="J204" t="n">
        <v>201.03</v>
      </c>
      <c r="K204" t="n">
        <v>51.39</v>
      </c>
      <c r="L204" t="n">
        <v>23</v>
      </c>
      <c r="M204" t="n">
        <v>15</v>
      </c>
      <c r="N204" t="n">
        <v>41.64</v>
      </c>
      <c r="O204" t="n">
        <v>25027.94</v>
      </c>
      <c r="P204" t="n">
        <v>503.38</v>
      </c>
      <c r="Q204" t="n">
        <v>1189</v>
      </c>
      <c r="R204" t="n">
        <v>189.8</v>
      </c>
      <c r="S204" t="n">
        <v>152.24</v>
      </c>
      <c r="T204" t="n">
        <v>12744.22</v>
      </c>
      <c r="U204" t="n">
        <v>0.8</v>
      </c>
      <c r="V204" t="n">
        <v>0.86</v>
      </c>
      <c r="W204" t="n">
        <v>19</v>
      </c>
      <c r="X204" t="n">
        <v>0.73</v>
      </c>
      <c r="Y204" t="n">
        <v>2</v>
      </c>
      <c r="Z204" t="n">
        <v>10</v>
      </c>
    </row>
    <row r="205">
      <c r="A205" t="n">
        <v>23</v>
      </c>
      <c r="B205" t="n">
        <v>85</v>
      </c>
      <c r="C205" t="inlineStr">
        <is>
          <t xml:space="preserve">CONCLUIDO	</t>
        </is>
      </c>
      <c r="D205" t="n">
        <v>2.0476</v>
      </c>
      <c r="E205" t="n">
        <v>48.84</v>
      </c>
      <c r="F205" t="n">
        <v>45.92</v>
      </c>
      <c r="G205" t="n">
        <v>172.21</v>
      </c>
      <c r="H205" t="n">
        <v>2.1</v>
      </c>
      <c r="I205" t="n">
        <v>16</v>
      </c>
      <c r="J205" t="n">
        <v>202.61</v>
      </c>
      <c r="K205" t="n">
        <v>51.39</v>
      </c>
      <c r="L205" t="n">
        <v>24</v>
      </c>
      <c r="M205" t="n">
        <v>12</v>
      </c>
      <c r="N205" t="n">
        <v>42.21</v>
      </c>
      <c r="O205" t="n">
        <v>25222.04</v>
      </c>
      <c r="P205" t="n">
        <v>497.24</v>
      </c>
      <c r="Q205" t="n">
        <v>1188.97</v>
      </c>
      <c r="R205" t="n">
        <v>187.92</v>
      </c>
      <c r="S205" t="n">
        <v>152.24</v>
      </c>
      <c r="T205" t="n">
        <v>11806.69</v>
      </c>
      <c r="U205" t="n">
        <v>0.8100000000000001</v>
      </c>
      <c r="V205" t="n">
        <v>0.87</v>
      </c>
      <c r="W205" t="n">
        <v>19</v>
      </c>
      <c r="X205" t="n">
        <v>0.67</v>
      </c>
      <c r="Y205" t="n">
        <v>2</v>
      </c>
      <c r="Z205" t="n">
        <v>10</v>
      </c>
    </row>
    <row r="206">
      <c r="A206" t="n">
        <v>24</v>
      </c>
      <c r="B206" t="n">
        <v>85</v>
      </c>
      <c r="C206" t="inlineStr">
        <is>
          <t xml:space="preserve">CONCLUIDO	</t>
        </is>
      </c>
      <c r="D206" t="n">
        <v>2.0465</v>
      </c>
      <c r="E206" t="n">
        <v>48.86</v>
      </c>
      <c r="F206" t="n">
        <v>45.95</v>
      </c>
      <c r="G206" t="n">
        <v>172.31</v>
      </c>
      <c r="H206" t="n">
        <v>2.17</v>
      </c>
      <c r="I206" t="n">
        <v>16</v>
      </c>
      <c r="J206" t="n">
        <v>204.19</v>
      </c>
      <c r="K206" t="n">
        <v>51.39</v>
      </c>
      <c r="L206" t="n">
        <v>25</v>
      </c>
      <c r="M206" t="n">
        <v>8</v>
      </c>
      <c r="N206" t="n">
        <v>42.79</v>
      </c>
      <c r="O206" t="n">
        <v>25417.05</v>
      </c>
      <c r="P206" t="n">
        <v>497.02</v>
      </c>
      <c r="Q206" t="n">
        <v>1188.93</v>
      </c>
      <c r="R206" t="n">
        <v>188.6</v>
      </c>
      <c r="S206" t="n">
        <v>152.24</v>
      </c>
      <c r="T206" t="n">
        <v>12146.64</v>
      </c>
      <c r="U206" t="n">
        <v>0.8100000000000001</v>
      </c>
      <c r="V206" t="n">
        <v>0.87</v>
      </c>
      <c r="W206" t="n">
        <v>19</v>
      </c>
      <c r="X206" t="n">
        <v>0.7</v>
      </c>
      <c r="Y206" t="n">
        <v>2</v>
      </c>
      <c r="Z206" t="n">
        <v>10</v>
      </c>
    </row>
    <row r="207">
      <c r="A207" t="n">
        <v>25</v>
      </c>
      <c r="B207" t="n">
        <v>85</v>
      </c>
      <c r="C207" t="inlineStr">
        <is>
          <t xml:space="preserve">CONCLUIDO	</t>
        </is>
      </c>
      <c r="D207" t="n">
        <v>2.0454</v>
      </c>
      <c r="E207" t="n">
        <v>48.89</v>
      </c>
      <c r="F207" t="n">
        <v>45.98</v>
      </c>
      <c r="G207" t="n">
        <v>172.41</v>
      </c>
      <c r="H207" t="n">
        <v>2.24</v>
      </c>
      <c r="I207" t="n">
        <v>16</v>
      </c>
      <c r="J207" t="n">
        <v>205.77</v>
      </c>
      <c r="K207" t="n">
        <v>51.39</v>
      </c>
      <c r="L207" t="n">
        <v>26</v>
      </c>
      <c r="M207" t="n">
        <v>1</v>
      </c>
      <c r="N207" t="n">
        <v>43.38</v>
      </c>
      <c r="O207" t="n">
        <v>25612.75</v>
      </c>
      <c r="P207" t="n">
        <v>495.17</v>
      </c>
      <c r="Q207" t="n">
        <v>1189.02</v>
      </c>
      <c r="R207" t="n">
        <v>189.16</v>
      </c>
      <c r="S207" t="n">
        <v>152.24</v>
      </c>
      <c r="T207" t="n">
        <v>12426.2</v>
      </c>
      <c r="U207" t="n">
        <v>0.8</v>
      </c>
      <c r="V207" t="n">
        <v>0.86</v>
      </c>
      <c r="W207" t="n">
        <v>19.02</v>
      </c>
      <c r="X207" t="n">
        <v>0.72</v>
      </c>
      <c r="Y207" t="n">
        <v>2</v>
      </c>
      <c r="Z207" t="n">
        <v>10</v>
      </c>
    </row>
    <row r="208">
      <c r="A208" t="n">
        <v>26</v>
      </c>
      <c r="B208" t="n">
        <v>85</v>
      </c>
      <c r="C208" t="inlineStr">
        <is>
          <t xml:space="preserve">CONCLUIDO	</t>
        </is>
      </c>
      <c r="D208" t="n">
        <v>2.0494</v>
      </c>
      <c r="E208" t="n">
        <v>48.79</v>
      </c>
      <c r="F208" t="n">
        <v>45.91</v>
      </c>
      <c r="G208" t="n">
        <v>183.66</v>
      </c>
      <c r="H208" t="n">
        <v>2.31</v>
      </c>
      <c r="I208" t="n">
        <v>15</v>
      </c>
      <c r="J208" t="n">
        <v>207.37</v>
      </c>
      <c r="K208" t="n">
        <v>51.39</v>
      </c>
      <c r="L208" t="n">
        <v>27</v>
      </c>
      <c r="M208" t="n">
        <v>0</v>
      </c>
      <c r="N208" t="n">
        <v>43.97</v>
      </c>
      <c r="O208" t="n">
        <v>25809.25</v>
      </c>
      <c r="P208" t="n">
        <v>497.4</v>
      </c>
      <c r="Q208" t="n">
        <v>1189.03</v>
      </c>
      <c r="R208" t="n">
        <v>187.09</v>
      </c>
      <c r="S208" t="n">
        <v>152.24</v>
      </c>
      <c r="T208" t="n">
        <v>11398.58</v>
      </c>
      <c r="U208" t="n">
        <v>0.8100000000000001</v>
      </c>
      <c r="V208" t="n">
        <v>0.87</v>
      </c>
      <c r="W208" t="n">
        <v>19.01</v>
      </c>
      <c r="X208" t="n">
        <v>0.66</v>
      </c>
      <c r="Y208" t="n">
        <v>2</v>
      </c>
      <c r="Z208" t="n">
        <v>10</v>
      </c>
    </row>
    <row r="209">
      <c r="A209" t="n">
        <v>0</v>
      </c>
      <c r="B209" t="n">
        <v>20</v>
      </c>
      <c r="C209" t="inlineStr">
        <is>
          <t xml:space="preserve">CONCLUIDO	</t>
        </is>
      </c>
      <c r="D209" t="n">
        <v>1.658</v>
      </c>
      <c r="E209" t="n">
        <v>60.32</v>
      </c>
      <c r="F209" t="n">
        <v>55.8</v>
      </c>
      <c r="G209" t="n">
        <v>14.82</v>
      </c>
      <c r="H209" t="n">
        <v>0.34</v>
      </c>
      <c r="I209" t="n">
        <v>226</v>
      </c>
      <c r="J209" t="n">
        <v>51.33</v>
      </c>
      <c r="K209" t="n">
        <v>24.83</v>
      </c>
      <c r="L209" t="n">
        <v>1</v>
      </c>
      <c r="M209" t="n">
        <v>224</v>
      </c>
      <c r="N209" t="n">
        <v>5.51</v>
      </c>
      <c r="O209" t="n">
        <v>6564.78</v>
      </c>
      <c r="P209" t="n">
        <v>310.46</v>
      </c>
      <c r="Q209" t="n">
        <v>1190.82</v>
      </c>
      <c r="R209" t="n">
        <v>522.21</v>
      </c>
      <c r="S209" t="n">
        <v>152.24</v>
      </c>
      <c r="T209" t="n">
        <v>177902.55</v>
      </c>
      <c r="U209" t="n">
        <v>0.29</v>
      </c>
      <c r="V209" t="n">
        <v>0.71</v>
      </c>
      <c r="W209" t="n">
        <v>19.33</v>
      </c>
      <c r="X209" t="n">
        <v>10.53</v>
      </c>
      <c r="Y209" t="n">
        <v>2</v>
      </c>
      <c r="Z209" t="n">
        <v>10</v>
      </c>
    </row>
    <row r="210">
      <c r="A210" t="n">
        <v>1</v>
      </c>
      <c r="B210" t="n">
        <v>20</v>
      </c>
      <c r="C210" t="inlineStr">
        <is>
          <t xml:space="preserve">CONCLUIDO	</t>
        </is>
      </c>
      <c r="D210" t="n">
        <v>1.9053</v>
      </c>
      <c r="E210" t="n">
        <v>52.48</v>
      </c>
      <c r="F210" t="n">
        <v>49.59</v>
      </c>
      <c r="G210" t="n">
        <v>31.65</v>
      </c>
      <c r="H210" t="n">
        <v>0.66</v>
      </c>
      <c r="I210" t="n">
        <v>94</v>
      </c>
      <c r="J210" t="n">
        <v>52.47</v>
      </c>
      <c r="K210" t="n">
        <v>24.83</v>
      </c>
      <c r="L210" t="n">
        <v>2</v>
      </c>
      <c r="M210" t="n">
        <v>92</v>
      </c>
      <c r="N210" t="n">
        <v>5.64</v>
      </c>
      <c r="O210" t="n">
        <v>6705.1</v>
      </c>
      <c r="P210" t="n">
        <v>257.71</v>
      </c>
      <c r="Q210" t="n">
        <v>1189.81</v>
      </c>
      <c r="R210" t="n">
        <v>311.59</v>
      </c>
      <c r="S210" t="n">
        <v>152.24</v>
      </c>
      <c r="T210" t="n">
        <v>73251.71000000001</v>
      </c>
      <c r="U210" t="n">
        <v>0.49</v>
      </c>
      <c r="V210" t="n">
        <v>0.8</v>
      </c>
      <c r="W210" t="n">
        <v>19.12</v>
      </c>
      <c r="X210" t="n">
        <v>4.32</v>
      </c>
      <c r="Y210" t="n">
        <v>2</v>
      </c>
      <c r="Z210" t="n">
        <v>10</v>
      </c>
    </row>
    <row r="211">
      <c r="A211" t="n">
        <v>2</v>
      </c>
      <c r="B211" t="n">
        <v>20</v>
      </c>
      <c r="C211" t="inlineStr">
        <is>
          <t xml:space="preserve">CONCLUIDO	</t>
        </is>
      </c>
      <c r="D211" t="n">
        <v>1.9782</v>
      </c>
      <c r="E211" t="n">
        <v>50.55</v>
      </c>
      <c r="F211" t="n">
        <v>48.06</v>
      </c>
      <c r="G211" t="n">
        <v>47.27</v>
      </c>
      <c r="H211" t="n">
        <v>0.97</v>
      </c>
      <c r="I211" t="n">
        <v>61</v>
      </c>
      <c r="J211" t="n">
        <v>53.61</v>
      </c>
      <c r="K211" t="n">
        <v>24.83</v>
      </c>
      <c r="L211" t="n">
        <v>3</v>
      </c>
      <c r="M211" t="n">
        <v>7</v>
      </c>
      <c r="N211" t="n">
        <v>5.78</v>
      </c>
      <c r="O211" t="n">
        <v>6845.59</v>
      </c>
      <c r="P211" t="n">
        <v>233.71</v>
      </c>
      <c r="Q211" t="n">
        <v>1189.84</v>
      </c>
      <c r="R211" t="n">
        <v>257.64</v>
      </c>
      <c r="S211" t="n">
        <v>152.24</v>
      </c>
      <c r="T211" t="n">
        <v>46445.17</v>
      </c>
      <c r="U211" t="n">
        <v>0.59</v>
      </c>
      <c r="V211" t="n">
        <v>0.83</v>
      </c>
      <c r="W211" t="n">
        <v>19.14</v>
      </c>
      <c r="X211" t="n">
        <v>2.8</v>
      </c>
      <c r="Y211" t="n">
        <v>2</v>
      </c>
      <c r="Z211" t="n">
        <v>10</v>
      </c>
    </row>
    <row r="212">
      <c r="A212" t="n">
        <v>3</v>
      </c>
      <c r="B212" t="n">
        <v>20</v>
      </c>
      <c r="C212" t="inlineStr">
        <is>
          <t xml:space="preserve">CONCLUIDO	</t>
        </is>
      </c>
      <c r="D212" t="n">
        <v>1.9775</v>
      </c>
      <c r="E212" t="n">
        <v>50.57</v>
      </c>
      <c r="F212" t="n">
        <v>48.08</v>
      </c>
      <c r="G212" t="n">
        <v>47.29</v>
      </c>
      <c r="H212" t="n">
        <v>1.27</v>
      </c>
      <c r="I212" t="n">
        <v>61</v>
      </c>
      <c r="J212" t="n">
        <v>54.75</v>
      </c>
      <c r="K212" t="n">
        <v>24.83</v>
      </c>
      <c r="L212" t="n">
        <v>4</v>
      </c>
      <c r="M212" t="n">
        <v>0</v>
      </c>
      <c r="N212" t="n">
        <v>5.92</v>
      </c>
      <c r="O212" t="n">
        <v>6986.39</v>
      </c>
      <c r="P212" t="n">
        <v>238.26</v>
      </c>
      <c r="Q212" t="n">
        <v>1189.9</v>
      </c>
      <c r="R212" t="n">
        <v>257.5</v>
      </c>
      <c r="S212" t="n">
        <v>152.24</v>
      </c>
      <c r="T212" t="n">
        <v>46372.66</v>
      </c>
      <c r="U212" t="n">
        <v>0.59</v>
      </c>
      <c r="V212" t="n">
        <v>0.83</v>
      </c>
      <c r="W212" t="n">
        <v>19.16</v>
      </c>
      <c r="X212" t="n">
        <v>2.82</v>
      </c>
      <c r="Y212" t="n">
        <v>2</v>
      </c>
      <c r="Z212" t="n">
        <v>10</v>
      </c>
    </row>
    <row r="213">
      <c r="A213" t="n">
        <v>0</v>
      </c>
      <c r="B213" t="n">
        <v>65</v>
      </c>
      <c r="C213" t="inlineStr">
        <is>
          <t xml:space="preserve">CONCLUIDO	</t>
        </is>
      </c>
      <c r="D213" t="n">
        <v>1.0676</v>
      </c>
      <c r="E213" t="n">
        <v>93.66</v>
      </c>
      <c r="F213" t="n">
        <v>74.95999999999999</v>
      </c>
      <c r="G213" t="n">
        <v>7.41</v>
      </c>
      <c r="H213" t="n">
        <v>0.13</v>
      </c>
      <c r="I213" t="n">
        <v>607</v>
      </c>
      <c r="J213" t="n">
        <v>133.21</v>
      </c>
      <c r="K213" t="n">
        <v>46.47</v>
      </c>
      <c r="L213" t="n">
        <v>1</v>
      </c>
      <c r="M213" t="n">
        <v>605</v>
      </c>
      <c r="N213" t="n">
        <v>20.75</v>
      </c>
      <c r="O213" t="n">
        <v>16663.42</v>
      </c>
      <c r="P213" t="n">
        <v>829.11</v>
      </c>
      <c r="Q213" t="n">
        <v>1193.97</v>
      </c>
      <c r="R213" t="n">
        <v>1170.69</v>
      </c>
      <c r="S213" t="n">
        <v>152.24</v>
      </c>
      <c r="T213" t="n">
        <v>500238.94</v>
      </c>
      <c r="U213" t="n">
        <v>0.13</v>
      </c>
      <c r="V213" t="n">
        <v>0.53</v>
      </c>
      <c r="W213" t="n">
        <v>20</v>
      </c>
      <c r="X213" t="n">
        <v>29.63</v>
      </c>
      <c r="Y213" t="n">
        <v>2</v>
      </c>
      <c r="Z213" t="n">
        <v>10</v>
      </c>
    </row>
    <row r="214">
      <c r="A214" t="n">
        <v>1</v>
      </c>
      <c r="B214" t="n">
        <v>65</v>
      </c>
      <c r="C214" t="inlineStr">
        <is>
          <t xml:space="preserve">CONCLUIDO	</t>
        </is>
      </c>
      <c r="D214" t="n">
        <v>1.5666</v>
      </c>
      <c r="E214" t="n">
        <v>63.83</v>
      </c>
      <c r="F214" t="n">
        <v>55.61</v>
      </c>
      <c r="G214" t="n">
        <v>15.03</v>
      </c>
      <c r="H214" t="n">
        <v>0.26</v>
      </c>
      <c r="I214" t="n">
        <v>222</v>
      </c>
      <c r="J214" t="n">
        <v>134.55</v>
      </c>
      <c r="K214" t="n">
        <v>46.47</v>
      </c>
      <c r="L214" t="n">
        <v>2</v>
      </c>
      <c r="M214" t="n">
        <v>220</v>
      </c>
      <c r="N214" t="n">
        <v>21.09</v>
      </c>
      <c r="O214" t="n">
        <v>16828.84</v>
      </c>
      <c r="P214" t="n">
        <v>611.53</v>
      </c>
      <c r="Q214" t="n">
        <v>1190.57</v>
      </c>
      <c r="R214" t="n">
        <v>514.89</v>
      </c>
      <c r="S214" t="n">
        <v>152.24</v>
      </c>
      <c r="T214" t="n">
        <v>174261.01</v>
      </c>
      <c r="U214" t="n">
        <v>0.3</v>
      </c>
      <c r="V214" t="n">
        <v>0.72</v>
      </c>
      <c r="W214" t="n">
        <v>19.34</v>
      </c>
      <c r="X214" t="n">
        <v>10.33</v>
      </c>
      <c r="Y214" t="n">
        <v>2</v>
      </c>
      <c r="Z214" t="n">
        <v>10</v>
      </c>
    </row>
    <row r="215">
      <c r="A215" t="n">
        <v>2</v>
      </c>
      <c r="B215" t="n">
        <v>65</v>
      </c>
      <c r="C215" t="inlineStr">
        <is>
          <t xml:space="preserve">CONCLUIDO	</t>
        </is>
      </c>
      <c r="D215" t="n">
        <v>1.7437</v>
      </c>
      <c r="E215" t="n">
        <v>57.35</v>
      </c>
      <c r="F215" t="n">
        <v>51.47</v>
      </c>
      <c r="G215" t="n">
        <v>22.71</v>
      </c>
      <c r="H215" t="n">
        <v>0.39</v>
      </c>
      <c r="I215" t="n">
        <v>136</v>
      </c>
      <c r="J215" t="n">
        <v>135.9</v>
      </c>
      <c r="K215" t="n">
        <v>46.47</v>
      </c>
      <c r="L215" t="n">
        <v>3</v>
      </c>
      <c r="M215" t="n">
        <v>134</v>
      </c>
      <c r="N215" t="n">
        <v>21.43</v>
      </c>
      <c r="O215" t="n">
        <v>16994.64</v>
      </c>
      <c r="P215" t="n">
        <v>560.6799999999999</v>
      </c>
      <c r="Q215" t="n">
        <v>1189.62</v>
      </c>
      <c r="R215" t="n">
        <v>375.33</v>
      </c>
      <c r="S215" t="n">
        <v>152.24</v>
      </c>
      <c r="T215" t="n">
        <v>104912.9</v>
      </c>
      <c r="U215" t="n">
        <v>0.41</v>
      </c>
      <c r="V215" t="n">
        <v>0.77</v>
      </c>
      <c r="W215" t="n">
        <v>19.19</v>
      </c>
      <c r="X215" t="n">
        <v>6.2</v>
      </c>
      <c r="Y215" t="n">
        <v>2</v>
      </c>
      <c r="Z215" t="n">
        <v>10</v>
      </c>
    </row>
    <row r="216">
      <c r="A216" t="n">
        <v>3</v>
      </c>
      <c r="B216" t="n">
        <v>65</v>
      </c>
      <c r="C216" t="inlineStr">
        <is>
          <t xml:space="preserve">CONCLUIDO	</t>
        </is>
      </c>
      <c r="D216" t="n">
        <v>1.8323</v>
      </c>
      <c r="E216" t="n">
        <v>54.58</v>
      </c>
      <c r="F216" t="n">
        <v>49.73</v>
      </c>
      <c r="G216" t="n">
        <v>30.45</v>
      </c>
      <c r="H216" t="n">
        <v>0.52</v>
      </c>
      <c r="I216" t="n">
        <v>98</v>
      </c>
      <c r="J216" t="n">
        <v>137.25</v>
      </c>
      <c r="K216" t="n">
        <v>46.47</v>
      </c>
      <c r="L216" t="n">
        <v>4</v>
      </c>
      <c r="M216" t="n">
        <v>96</v>
      </c>
      <c r="N216" t="n">
        <v>21.78</v>
      </c>
      <c r="O216" t="n">
        <v>17160.92</v>
      </c>
      <c r="P216" t="n">
        <v>536.13</v>
      </c>
      <c r="Q216" t="n">
        <v>1189.53</v>
      </c>
      <c r="R216" t="n">
        <v>316.29</v>
      </c>
      <c r="S216" t="n">
        <v>152.24</v>
      </c>
      <c r="T216" t="n">
        <v>75583.35000000001</v>
      </c>
      <c r="U216" t="n">
        <v>0.48</v>
      </c>
      <c r="V216" t="n">
        <v>0.8</v>
      </c>
      <c r="W216" t="n">
        <v>19.13</v>
      </c>
      <c r="X216" t="n">
        <v>4.47</v>
      </c>
      <c r="Y216" t="n">
        <v>2</v>
      </c>
      <c r="Z216" t="n">
        <v>10</v>
      </c>
    </row>
    <row r="217">
      <c r="A217" t="n">
        <v>4</v>
      </c>
      <c r="B217" t="n">
        <v>65</v>
      </c>
      <c r="C217" t="inlineStr">
        <is>
          <t xml:space="preserve">CONCLUIDO	</t>
        </is>
      </c>
      <c r="D217" t="n">
        <v>1.8888</v>
      </c>
      <c r="E217" t="n">
        <v>52.94</v>
      </c>
      <c r="F217" t="n">
        <v>48.69</v>
      </c>
      <c r="G217" t="n">
        <v>38.44</v>
      </c>
      <c r="H217" t="n">
        <v>0.64</v>
      </c>
      <c r="I217" t="n">
        <v>76</v>
      </c>
      <c r="J217" t="n">
        <v>138.6</v>
      </c>
      <c r="K217" t="n">
        <v>46.47</v>
      </c>
      <c r="L217" t="n">
        <v>5</v>
      </c>
      <c r="M217" t="n">
        <v>74</v>
      </c>
      <c r="N217" t="n">
        <v>22.13</v>
      </c>
      <c r="O217" t="n">
        <v>17327.69</v>
      </c>
      <c r="P217" t="n">
        <v>519.62</v>
      </c>
      <c r="Q217" t="n">
        <v>1189.24</v>
      </c>
      <c r="R217" t="n">
        <v>281.29</v>
      </c>
      <c r="S217" t="n">
        <v>152.24</v>
      </c>
      <c r="T217" t="n">
        <v>58193.34</v>
      </c>
      <c r="U217" t="n">
        <v>0.54</v>
      </c>
      <c r="V217" t="n">
        <v>0.82</v>
      </c>
      <c r="W217" t="n">
        <v>19.1</v>
      </c>
      <c r="X217" t="n">
        <v>3.44</v>
      </c>
      <c r="Y217" t="n">
        <v>2</v>
      </c>
      <c r="Z217" t="n">
        <v>10</v>
      </c>
    </row>
    <row r="218">
      <c r="A218" t="n">
        <v>5</v>
      </c>
      <c r="B218" t="n">
        <v>65</v>
      </c>
      <c r="C218" t="inlineStr">
        <is>
          <t xml:space="preserve">CONCLUIDO	</t>
        </is>
      </c>
      <c r="D218" t="n">
        <v>1.9258</v>
      </c>
      <c r="E218" t="n">
        <v>51.93</v>
      </c>
      <c r="F218" t="n">
        <v>48.06</v>
      </c>
      <c r="G218" t="n">
        <v>46.51</v>
      </c>
      <c r="H218" t="n">
        <v>0.76</v>
      </c>
      <c r="I218" t="n">
        <v>62</v>
      </c>
      <c r="J218" t="n">
        <v>139.95</v>
      </c>
      <c r="K218" t="n">
        <v>46.47</v>
      </c>
      <c r="L218" t="n">
        <v>6</v>
      </c>
      <c r="M218" t="n">
        <v>60</v>
      </c>
      <c r="N218" t="n">
        <v>22.49</v>
      </c>
      <c r="O218" t="n">
        <v>17494.97</v>
      </c>
      <c r="P218" t="n">
        <v>507.06</v>
      </c>
      <c r="Q218" t="n">
        <v>1189.41</v>
      </c>
      <c r="R218" t="n">
        <v>259.86</v>
      </c>
      <c r="S218" t="n">
        <v>152.24</v>
      </c>
      <c r="T218" t="n">
        <v>47549.7</v>
      </c>
      <c r="U218" t="n">
        <v>0.59</v>
      </c>
      <c r="V218" t="n">
        <v>0.83</v>
      </c>
      <c r="W218" t="n">
        <v>19.08</v>
      </c>
      <c r="X218" t="n">
        <v>2.8</v>
      </c>
      <c r="Y218" t="n">
        <v>2</v>
      </c>
      <c r="Z218" t="n">
        <v>10</v>
      </c>
    </row>
    <row r="219">
      <c r="A219" t="n">
        <v>6</v>
      </c>
      <c r="B219" t="n">
        <v>65</v>
      </c>
      <c r="C219" t="inlineStr">
        <is>
          <t xml:space="preserve">CONCLUIDO	</t>
        </is>
      </c>
      <c r="D219" t="n">
        <v>1.9526</v>
      </c>
      <c r="E219" t="n">
        <v>51.21</v>
      </c>
      <c r="F219" t="n">
        <v>47.62</v>
      </c>
      <c r="G219" t="n">
        <v>54.94</v>
      </c>
      <c r="H219" t="n">
        <v>0.88</v>
      </c>
      <c r="I219" t="n">
        <v>52</v>
      </c>
      <c r="J219" t="n">
        <v>141.31</v>
      </c>
      <c r="K219" t="n">
        <v>46.47</v>
      </c>
      <c r="L219" t="n">
        <v>7</v>
      </c>
      <c r="M219" t="n">
        <v>50</v>
      </c>
      <c r="N219" t="n">
        <v>22.85</v>
      </c>
      <c r="O219" t="n">
        <v>17662.75</v>
      </c>
      <c r="P219" t="n">
        <v>496.4</v>
      </c>
      <c r="Q219" t="n">
        <v>1189.27</v>
      </c>
      <c r="R219" t="n">
        <v>245.13</v>
      </c>
      <c r="S219" t="n">
        <v>152.24</v>
      </c>
      <c r="T219" t="n">
        <v>40234.99</v>
      </c>
      <c r="U219" t="n">
        <v>0.62</v>
      </c>
      <c r="V219" t="n">
        <v>0.84</v>
      </c>
      <c r="W219" t="n">
        <v>19.06</v>
      </c>
      <c r="X219" t="n">
        <v>2.36</v>
      </c>
      <c r="Y219" t="n">
        <v>2</v>
      </c>
      <c r="Z219" t="n">
        <v>10</v>
      </c>
    </row>
    <row r="220">
      <c r="A220" t="n">
        <v>7</v>
      </c>
      <c r="B220" t="n">
        <v>65</v>
      </c>
      <c r="C220" t="inlineStr">
        <is>
          <t xml:space="preserve">CONCLUIDO	</t>
        </is>
      </c>
      <c r="D220" t="n">
        <v>1.9743</v>
      </c>
      <c r="E220" t="n">
        <v>50.65</v>
      </c>
      <c r="F220" t="n">
        <v>47.25</v>
      </c>
      <c r="G220" t="n">
        <v>62.99</v>
      </c>
      <c r="H220" t="n">
        <v>0.99</v>
      </c>
      <c r="I220" t="n">
        <v>45</v>
      </c>
      <c r="J220" t="n">
        <v>142.68</v>
      </c>
      <c r="K220" t="n">
        <v>46.47</v>
      </c>
      <c r="L220" t="n">
        <v>8</v>
      </c>
      <c r="M220" t="n">
        <v>43</v>
      </c>
      <c r="N220" t="n">
        <v>23.21</v>
      </c>
      <c r="O220" t="n">
        <v>17831.04</v>
      </c>
      <c r="P220" t="n">
        <v>486.56</v>
      </c>
      <c r="Q220" t="n">
        <v>1189.1</v>
      </c>
      <c r="R220" t="n">
        <v>232.69</v>
      </c>
      <c r="S220" t="n">
        <v>152.24</v>
      </c>
      <c r="T220" t="n">
        <v>34046.22</v>
      </c>
      <c r="U220" t="n">
        <v>0.65</v>
      </c>
      <c r="V220" t="n">
        <v>0.84</v>
      </c>
      <c r="W220" t="n">
        <v>19.04</v>
      </c>
      <c r="X220" t="n">
        <v>1.99</v>
      </c>
      <c r="Y220" t="n">
        <v>2</v>
      </c>
      <c r="Z220" t="n">
        <v>10</v>
      </c>
    </row>
    <row r="221">
      <c r="A221" t="n">
        <v>8</v>
      </c>
      <c r="B221" t="n">
        <v>65</v>
      </c>
      <c r="C221" t="inlineStr">
        <is>
          <t xml:space="preserve">CONCLUIDO	</t>
        </is>
      </c>
      <c r="D221" t="n">
        <v>1.9863</v>
      </c>
      <c r="E221" t="n">
        <v>50.34</v>
      </c>
      <c r="F221" t="n">
        <v>47.08</v>
      </c>
      <c r="G221" t="n">
        <v>70.61</v>
      </c>
      <c r="H221" t="n">
        <v>1.11</v>
      </c>
      <c r="I221" t="n">
        <v>40</v>
      </c>
      <c r="J221" t="n">
        <v>144.05</v>
      </c>
      <c r="K221" t="n">
        <v>46.47</v>
      </c>
      <c r="L221" t="n">
        <v>9</v>
      </c>
      <c r="M221" t="n">
        <v>38</v>
      </c>
      <c r="N221" t="n">
        <v>23.58</v>
      </c>
      <c r="O221" t="n">
        <v>17999.83</v>
      </c>
      <c r="P221" t="n">
        <v>478.9</v>
      </c>
      <c r="Q221" t="n">
        <v>1189.28</v>
      </c>
      <c r="R221" t="n">
        <v>226.68</v>
      </c>
      <c r="S221" t="n">
        <v>152.24</v>
      </c>
      <c r="T221" t="n">
        <v>31066.92</v>
      </c>
      <c r="U221" t="n">
        <v>0.67</v>
      </c>
      <c r="V221" t="n">
        <v>0.84</v>
      </c>
      <c r="W221" t="n">
        <v>19.04</v>
      </c>
      <c r="X221" t="n">
        <v>1.82</v>
      </c>
      <c r="Y221" t="n">
        <v>2</v>
      </c>
      <c r="Z221" t="n">
        <v>10</v>
      </c>
    </row>
    <row r="222">
      <c r="A222" t="n">
        <v>9</v>
      </c>
      <c r="B222" t="n">
        <v>65</v>
      </c>
      <c r="C222" t="inlineStr">
        <is>
          <t xml:space="preserve">CONCLUIDO	</t>
        </is>
      </c>
      <c r="D222" t="n">
        <v>2.002</v>
      </c>
      <c r="E222" t="n">
        <v>49.95</v>
      </c>
      <c r="F222" t="n">
        <v>46.82</v>
      </c>
      <c r="G222" t="n">
        <v>80.26000000000001</v>
      </c>
      <c r="H222" t="n">
        <v>1.22</v>
      </c>
      <c r="I222" t="n">
        <v>35</v>
      </c>
      <c r="J222" t="n">
        <v>145.42</v>
      </c>
      <c r="K222" t="n">
        <v>46.47</v>
      </c>
      <c r="L222" t="n">
        <v>10</v>
      </c>
      <c r="M222" t="n">
        <v>33</v>
      </c>
      <c r="N222" t="n">
        <v>23.95</v>
      </c>
      <c r="O222" t="n">
        <v>18169.15</v>
      </c>
      <c r="P222" t="n">
        <v>470.22</v>
      </c>
      <c r="Q222" t="n">
        <v>1188.98</v>
      </c>
      <c r="R222" t="n">
        <v>217.78</v>
      </c>
      <c r="S222" t="n">
        <v>152.24</v>
      </c>
      <c r="T222" t="n">
        <v>26643.46</v>
      </c>
      <c r="U222" t="n">
        <v>0.7</v>
      </c>
      <c r="V222" t="n">
        <v>0.85</v>
      </c>
      <c r="W222" t="n">
        <v>19.04</v>
      </c>
      <c r="X222" t="n">
        <v>1.57</v>
      </c>
      <c r="Y222" t="n">
        <v>2</v>
      </c>
      <c r="Z222" t="n">
        <v>10</v>
      </c>
    </row>
    <row r="223">
      <c r="A223" t="n">
        <v>10</v>
      </c>
      <c r="B223" t="n">
        <v>65</v>
      </c>
      <c r="C223" t="inlineStr">
        <is>
          <t xml:space="preserve">CONCLUIDO	</t>
        </is>
      </c>
      <c r="D223" t="n">
        <v>2.0108</v>
      </c>
      <c r="E223" t="n">
        <v>49.73</v>
      </c>
      <c r="F223" t="n">
        <v>46.68</v>
      </c>
      <c r="G223" t="n">
        <v>87.53</v>
      </c>
      <c r="H223" t="n">
        <v>1.33</v>
      </c>
      <c r="I223" t="n">
        <v>32</v>
      </c>
      <c r="J223" t="n">
        <v>146.8</v>
      </c>
      <c r="K223" t="n">
        <v>46.47</v>
      </c>
      <c r="L223" t="n">
        <v>11</v>
      </c>
      <c r="M223" t="n">
        <v>30</v>
      </c>
      <c r="N223" t="n">
        <v>24.33</v>
      </c>
      <c r="O223" t="n">
        <v>18338.99</v>
      </c>
      <c r="P223" t="n">
        <v>461.88</v>
      </c>
      <c r="Q223" t="n">
        <v>1189.16</v>
      </c>
      <c r="R223" t="n">
        <v>213.3</v>
      </c>
      <c r="S223" t="n">
        <v>152.24</v>
      </c>
      <c r="T223" t="n">
        <v>24419.28</v>
      </c>
      <c r="U223" t="n">
        <v>0.71</v>
      </c>
      <c r="V223" t="n">
        <v>0.85</v>
      </c>
      <c r="W223" t="n">
        <v>19.03</v>
      </c>
      <c r="X223" t="n">
        <v>1.43</v>
      </c>
      <c r="Y223" t="n">
        <v>2</v>
      </c>
      <c r="Z223" t="n">
        <v>10</v>
      </c>
    </row>
    <row r="224">
      <c r="A224" t="n">
        <v>11</v>
      </c>
      <c r="B224" t="n">
        <v>65</v>
      </c>
      <c r="C224" t="inlineStr">
        <is>
          <t xml:space="preserve">CONCLUIDO	</t>
        </is>
      </c>
      <c r="D224" t="n">
        <v>2.02</v>
      </c>
      <c r="E224" t="n">
        <v>49.5</v>
      </c>
      <c r="F224" t="n">
        <v>46.53</v>
      </c>
      <c r="G224" t="n">
        <v>96.28</v>
      </c>
      <c r="H224" t="n">
        <v>1.43</v>
      </c>
      <c r="I224" t="n">
        <v>29</v>
      </c>
      <c r="J224" t="n">
        <v>148.18</v>
      </c>
      <c r="K224" t="n">
        <v>46.47</v>
      </c>
      <c r="L224" t="n">
        <v>12</v>
      </c>
      <c r="M224" t="n">
        <v>27</v>
      </c>
      <c r="N224" t="n">
        <v>24.71</v>
      </c>
      <c r="O224" t="n">
        <v>18509.36</v>
      </c>
      <c r="P224" t="n">
        <v>455.04</v>
      </c>
      <c r="Q224" t="n">
        <v>1189.02</v>
      </c>
      <c r="R224" t="n">
        <v>208.45</v>
      </c>
      <c r="S224" t="n">
        <v>152.24</v>
      </c>
      <c r="T224" t="n">
        <v>22005.96</v>
      </c>
      <c r="U224" t="n">
        <v>0.73</v>
      </c>
      <c r="V224" t="n">
        <v>0.85</v>
      </c>
      <c r="W224" t="n">
        <v>19.02</v>
      </c>
      <c r="X224" t="n">
        <v>1.28</v>
      </c>
      <c r="Y224" t="n">
        <v>2</v>
      </c>
      <c r="Z224" t="n">
        <v>10</v>
      </c>
    </row>
    <row r="225">
      <c r="A225" t="n">
        <v>12</v>
      </c>
      <c r="B225" t="n">
        <v>65</v>
      </c>
      <c r="C225" t="inlineStr">
        <is>
          <t xml:space="preserve">CONCLUIDO	</t>
        </is>
      </c>
      <c r="D225" t="n">
        <v>2.0289</v>
      </c>
      <c r="E225" t="n">
        <v>49.29</v>
      </c>
      <c r="F225" t="n">
        <v>46.4</v>
      </c>
      <c r="G225" t="n">
        <v>107.08</v>
      </c>
      <c r="H225" t="n">
        <v>1.54</v>
      </c>
      <c r="I225" t="n">
        <v>26</v>
      </c>
      <c r="J225" t="n">
        <v>149.56</v>
      </c>
      <c r="K225" t="n">
        <v>46.47</v>
      </c>
      <c r="L225" t="n">
        <v>13</v>
      </c>
      <c r="M225" t="n">
        <v>24</v>
      </c>
      <c r="N225" t="n">
        <v>25.1</v>
      </c>
      <c r="O225" t="n">
        <v>18680.25</v>
      </c>
      <c r="P225" t="n">
        <v>446.04</v>
      </c>
      <c r="Q225" t="n">
        <v>1189.06</v>
      </c>
      <c r="R225" t="n">
        <v>203.75</v>
      </c>
      <c r="S225" t="n">
        <v>152.24</v>
      </c>
      <c r="T225" t="n">
        <v>19670.23</v>
      </c>
      <c r="U225" t="n">
        <v>0.75</v>
      </c>
      <c r="V225" t="n">
        <v>0.86</v>
      </c>
      <c r="W225" t="n">
        <v>19.02</v>
      </c>
      <c r="X225" t="n">
        <v>1.15</v>
      </c>
      <c r="Y225" t="n">
        <v>2</v>
      </c>
      <c r="Z225" t="n">
        <v>10</v>
      </c>
    </row>
    <row r="226">
      <c r="A226" t="n">
        <v>13</v>
      </c>
      <c r="B226" t="n">
        <v>65</v>
      </c>
      <c r="C226" t="inlineStr">
        <is>
          <t xml:space="preserve">CONCLUIDO	</t>
        </is>
      </c>
      <c r="D226" t="n">
        <v>2.0347</v>
      </c>
      <c r="E226" t="n">
        <v>49.15</v>
      </c>
      <c r="F226" t="n">
        <v>46.31</v>
      </c>
      <c r="G226" t="n">
        <v>115.79</v>
      </c>
      <c r="H226" t="n">
        <v>1.64</v>
      </c>
      <c r="I226" t="n">
        <v>24</v>
      </c>
      <c r="J226" t="n">
        <v>150.95</v>
      </c>
      <c r="K226" t="n">
        <v>46.47</v>
      </c>
      <c r="L226" t="n">
        <v>14</v>
      </c>
      <c r="M226" t="n">
        <v>22</v>
      </c>
      <c r="N226" t="n">
        <v>25.49</v>
      </c>
      <c r="O226" t="n">
        <v>18851.69</v>
      </c>
      <c r="P226" t="n">
        <v>439.07</v>
      </c>
      <c r="Q226" t="n">
        <v>1189.04</v>
      </c>
      <c r="R226" t="n">
        <v>200.93</v>
      </c>
      <c r="S226" t="n">
        <v>152.24</v>
      </c>
      <c r="T226" t="n">
        <v>18270.96</v>
      </c>
      <c r="U226" t="n">
        <v>0.76</v>
      </c>
      <c r="V226" t="n">
        <v>0.86</v>
      </c>
      <c r="W226" t="n">
        <v>19.02</v>
      </c>
      <c r="X226" t="n">
        <v>1.06</v>
      </c>
      <c r="Y226" t="n">
        <v>2</v>
      </c>
      <c r="Z226" t="n">
        <v>10</v>
      </c>
    </row>
    <row r="227">
      <c r="A227" t="n">
        <v>14</v>
      </c>
      <c r="B227" t="n">
        <v>65</v>
      </c>
      <c r="C227" t="inlineStr">
        <is>
          <t xml:space="preserve">CONCLUIDO	</t>
        </is>
      </c>
      <c r="D227" t="n">
        <v>2.0412</v>
      </c>
      <c r="E227" t="n">
        <v>48.99</v>
      </c>
      <c r="F227" t="n">
        <v>46.21</v>
      </c>
      <c r="G227" t="n">
        <v>126.03</v>
      </c>
      <c r="H227" t="n">
        <v>1.74</v>
      </c>
      <c r="I227" t="n">
        <v>22</v>
      </c>
      <c r="J227" t="n">
        <v>152.35</v>
      </c>
      <c r="K227" t="n">
        <v>46.47</v>
      </c>
      <c r="L227" t="n">
        <v>15</v>
      </c>
      <c r="M227" t="n">
        <v>20</v>
      </c>
      <c r="N227" t="n">
        <v>25.88</v>
      </c>
      <c r="O227" t="n">
        <v>19023.66</v>
      </c>
      <c r="P227" t="n">
        <v>432.31</v>
      </c>
      <c r="Q227" t="n">
        <v>1189.03</v>
      </c>
      <c r="R227" t="n">
        <v>197.77</v>
      </c>
      <c r="S227" t="n">
        <v>152.24</v>
      </c>
      <c r="T227" t="n">
        <v>16700.99</v>
      </c>
      <c r="U227" t="n">
        <v>0.77</v>
      </c>
      <c r="V227" t="n">
        <v>0.86</v>
      </c>
      <c r="W227" t="n">
        <v>19.01</v>
      </c>
      <c r="X227" t="n">
        <v>0.96</v>
      </c>
      <c r="Y227" t="n">
        <v>2</v>
      </c>
      <c r="Z227" t="n">
        <v>10</v>
      </c>
    </row>
    <row r="228">
      <c r="A228" t="n">
        <v>15</v>
      </c>
      <c r="B228" t="n">
        <v>65</v>
      </c>
      <c r="C228" t="inlineStr">
        <is>
          <t xml:space="preserve">CONCLUIDO	</t>
        </is>
      </c>
      <c r="D228" t="n">
        <v>2.0487</v>
      </c>
      <c r="E228" t="n">
        <v>48.81</v>
      </c>
      <c r="F228" t="n">
        <v>46.09</v>
      </c>
      <c r="G228" t="n">
        <v>138.26</v>
      </c>
      <c r="H228" t="n">
        <v>1.84</v>
      </c>
      <c r="I228" t="n">
        <v>20</v>
      </c>
      <c r="J228" t="n">
        <v>153.75</v>
      </c>
      <c r="K228" t="n">
        <v>46.47</v>
      </c>
      <c r="L228" t="n">
        <v>16</v>
      </c>
      <c r="M228" t="n">
        <v>13</v>
      </c>
      <c r="N228" t="n">
        <v>26.28</v>
      </c>
      <c r="O228" t="n">
        <v>19196.18</v>
      </c>
      <c r="P228" t="n">
        <v>422.99</v>
      </c>
      <c r="Q228" t="n">
        <v>1189.04</v>
      </c>
      <c r="R228" t="n">
        <v>193.1</v>
      </c>
      <c r="S228" t="n">
        <v>152.24</v>
      </c>
      <c r="T228" t="n">
        <v>14378.96</v>
      </c>
      <c r="U228" t="n">
        <v>0.79</v>
      </c>
      <c r="V228" t="n">
        <v>0.86</v>
      </c>
      <c r="W228" t="n">
        <v>19.01</v>
      </c>
      <c r="X228" t="n">
        <v>0.83</v>
      </c>
      <c r="Y228" t="n">
        <v>2</v>
      </c>
      <c r="Z228" t="n">
        <v>10</v>
      </c>
    </row>
    <row r="229">
      <c r="A229" t="n">
        <v>16</v>
      </c>
      <c r="B229" t="n">
        <v>65</v>
      </c>
      <c r="C229" t="inlineStr">
        <is>
          <t xml:space="preserve">CONCLUIDO	</t>
        </is>
      </c>
      <c r="D229" t="n">
        <v>2.0467</v>
      </c>
      <c r="E229" t="n">
        <v>48.86</v>
      </c>
      <c r="F229" t="n">
        <v>46.13</v>
      </c>
      <c r="G229" t="n">
        <v>138.4</v>
      </c>
      <c r="H229" t="n">
        <v>1.94</v>
      </c>
      <c r="I229" t="n">
        <v>20</v>
      </c>
      <c r="J229" t="n">
        <v>155.15</v>
      </c>
      <c r="K229" t="n">
        <v>46.47</v>
      </c>
      <c r="L229" t="n">
        <v>17</v>
      </c>
      <c r="M229" t="n">
        <v>4</v>
      </c>
      <c r="N229" t="n">
        <v>26.68</v>
      </c>
      <c r="O229" t="n">
        <v>19369.26</v>
      </c>
      <c r="P229" t="n">
        <v>424.81</v>
      </c>
      <c r="Q229" t="n">
        <v>1189.21</v>
      </c>
      <c r="R229" t="n">
        <v>194.43</v>
      </c>
      <c r="S229" t="n">
        <v>152.24</v>
      </c>
      <c r="T229" t="n">
        <v>15040.8</v>
      </c>
      <c r="U229" t="n">
        <v>0.78</v>
      </c>
      <c r="V229" t="n">
        <v>0.86</v>
      </c>
      <c r="W229" t="n">
        <v>19.02</v>
      </c>
      <c r="X229" t="n">
        <v>0.88</v>
      </c>
      <c r="Y229" t="n">
        <v>2</v>
      </c>
      <c r="Z229" t="n">
        <v>10</v>
      </c>
    </row>
    <row r="230">
      <c r="A230" t="n">
        <v>17</v>
      </c>
      <c r="B230" t="n">
        <v>65</v>
      </c>
      <c r="C230" t="inlineStr">
        <is>
          <t xml:space="preserve">CONCLUIDO	</t>
        </is>
      </c>
      <c r="D230" t="n">
        <v>2.046</v>
      </c>
      <c r="E230" t="n">
        <v>48.87</v>
      </c>
      <c r="F230" t="n">
        <v>46.15</v>
      </c>
      <c r="G230" t="n">
        <v>138.45</v>
      </c>
      <c r="H230" t="n">
        <v>2.04</v>
      </c>
      <c r="I230" t="n">
        <v>20</v>
      </c>
      <c r="J230" t="n">
        <v>156.56</v>
      </c>
      <c r="K230" t="n">
        <v>46.47</v>
      </c>
      <c r="L230" t="n">
        <v>18</v>
      </c>
      <c r="M230" t="n">
        <v>0</v>
      </c>
      <c r="N230" t="n">
        <v>27.09</v>
      </c>
      <c r="O230" t="n">
        <v>19542.89</v>
      </c>
      <c r="P230" t="n">
        <v>426.37</v>
      </c>
      <c r="Q230" t="n">
        <v>1189.17</v>
      </c>
      <c r="R230" t="n">
        <v>194.67</v>
      </c>
      <c r="S230" t="n">
        <v>152.24</v>
      </c>
      <c r="T230" t="n">
        <v>15160.51</v>
      </c>
      <c r="U230" t="n">
        <v>0.78</v>
      </c>
      <c r="V230" t="n">
        <v>0.86</v>
      </c>
      <c r="W230" t="n">
        <v>19.03</v>
      </c>
      <c r="X230" t="n">
        <v>0.9</v>
      </c>
      <c r="Y230" t="n">
        <v>2</v>
      </c>
      <c r="Z230" t="n">
        <v>10</v>
      </c>
    </row>
    <row r="231">
      <c r="A231" t="n">
        <v>0</v>
      </c>
      <c r="B231" t="n">
        <v>75</v>
      </c>
      <c r="C231" t="inlineStr">
        <is>
          <t xml:space="preserve">CONCLUIDO	</t>
        </is>
      </c>
      <c r="D231" t="n">
        <v>0.9621</v>
      </c>
      <c r="E231" t="n">
        <v>103.93</v>
      </c>
      <c r="F231" t="n">
        <v>80.15000000000001</v>
      </c>
      <c r="G231" t="n">
        <v>6.83</v>
      </c>
      <c r="H231" t="n">
        <v>0.12</v>
      </c>
      <c r="I231" t="n">
        <v>704</v>
      </c>
      <c r="J231" t="n">
        <v>150.44</v>
      </c>
      <c r="K231" t="n">
        <v>49.1</v>
      </c>
      <c r="L231" t="n">
        <v>1</v>
      </c>
      <c r="M231" t="n">
        <v>702</v>
      </c>
      <c r="N231" t="n">
        <v>25.34</v>
      </c>
      <c r="O231" t="n">
        <v>18787.76</v>
      </c>
      <c r="P231" t="n">
        <v>959.3200000000001</v>
      </c>
      <c r="Q231" t="n">
        <v>1194.27</v>
      </c>
      <c r="R231" t="n">
        <v>1348.14</v>
      </c>
      <c r="S231" t="n">
        <v>152.24</v>
      </c>
      <c r="T231" t="n">
        <v>588475.51</v>
      </c>
      <c r="U231" t="n">
        <v>0.11</v>
      </c>
      <c r="V231" t="n">
        <v>0.5</v>
      </c>
      <c r="W231" t="n">
        <v>20.14</v>
      </c>
      <c r="X231" t="n">
        <v>34.8</v>
      </c>
      <c r="Y231" t="n">
        <v>2</v>
      </c>
      <c r="Z231" t="n">
        <v>10</v>
      </c>
    </row>
    <row r="232">
      <c r="A232" t="n">
        <v>1</v>
      </c>
      <c r="B232" t="n">
        <v>75</v>
      </c>
      <c r="C232" t="inlineStr">
        <is>
          <t xml:space="preserve">CONCLUIDO	</t>
        </is>
      </c>
      <c r="D232" t="n">
        <v>1.5015</v>
      </c>
      <c r="E232" t="n">
        <v>66.59999999999999</v>
      </c>
      <c r="F232" t="n">
        <v>56.81</v>
      </c>
      <c r="G232" t="n">
        <v>13.86</v>
      </c>
      <c r="H232" t="n">
        <v>0.23</v>
      </c>
      <c r="I232" t="n">
        <v>246</v>
      </c>
      <c r="J232" t="n">
        <v>151.83</v>
      </c>
      <c r="K232" t="n">
        <v>49.1</v>
      </c>
      <c r="L232" t="n">
        <v>2</v>
      </c>
      <c r="M232" t="n">
        <v>244</v>
      </c>
      <c r="N232" t="n">
        <v>25.73</v>
      </c>
      <c r="O232" t="n">
        <v>18959.54</v>
      </c>
      <c r="P232" t="n">
        <v>677.62</v>
      </c>
      <c r="Q232" t="n">
        <v>1190.77</v>
      </c>
      <c r="R232" t="n">
        <v>555.98</v>
      </c>
      <c r="S232" t="n">
        <v>152.24</v>
      </c>
      <c r="T232" t="n">
        <v>194686.45</v>
      </c>
      <c r="U232" t="n">
        <v>0.27</v>
      </c>
      <c r="V232" t="n">
        <v>0.7</v>
      </c>
      <c r="W232" t="n">
        <v>19.37</v>
      </c>
      <c r="X232" t="n">
        <v>11.53</v>
      </c>
      <c r="Y232" t="n">
        <v>2</v>
      </c>
      <c r="Z232" t="n">
        <v>10</v>
      </c>
    </row>
    <row r="233">
      <c r="A233" t="n">
        <v>2</v>
      </c>
      <c r="B233" t="n">
        <v>75</v>
      </c>
      <c r="C233" t="inlineStr">
        <is>
          <t xml:space="preserve">CONCLUIDO	</t>
        </is>
      </c>
      <c r="D233" t="n">
        <v>1.6934</v>
      </c>
      <c r="E233" t="n">
        <v>59.05</v>
      </c>
      <c r="F233" t="n">
        <v>52.19</v>
      </c>
      <c r="G233" t="n">
        <v>20.88</v>
      </c>
      <c r="H233" t="n">
        <v>0.35</v>
      </c>
      <c r="I233" t="n">
        <v>150</v>
      </c>
      <c r="J233" t="n">
        <v>153.23</v>
      </c>
      <c r="K233" t="n">
        <v>49.1</v>
      </c>
      <c r="L233" t="n">
        <v>3</v>
      </c>
      <c r="M233" t="n">
        <v>148</v>
      </c>
      <c r="N233" t="n">
        <v>26.13</v>
      </c>
      <c r="O233" t="n">
        <v>19131.85</v>
      </c>
      <c r="P233" t="n">
        <v>618.29</v>
      </c>
      <c r="Q233" t="n">
        <v>1190.09</v>
      </c>
      <c r="R233" t="n">
        <v>400.01</v>
      </c>
      <c r="S233" t="n">
        <v>152.24</v>
      </c>
      <c r="T233" t="n">
        <v>117181.78</v>
      </c>
      <c r="U233" t="n">
        <v>0.38</v>
      </c>
      <c r="V233" t="n">
        <v>0.76</v>
      </c>
      <c r="W233" t="n">
        <v>19.21</v>
      </c>
      <c r="X233" t="n">
        <v>6.92</v>
      </c>
      <c r="Y233" t="n">
        <v>2</v>
      </c>
      <c r="Z233" t="n">
        <v>10</v>
      </c>
    </row>
    <row r="234">
      <c r="A234" t="n">
        <v>3</v>
      </c>
      <c r="B234" t="n">
        <v>75</v>
      </c>
      <c r="C234" t="inlineStr">
        <is>
          <t xml:space="preserve">CONCLUIDO	</t>
        </is>
      </c>
      <c r="D234" t="n">
        <v>1.7955</v>
      </c>
      <c r="E234" t="n">
        <v>55.7</v>
      </c>
      <c r="F234" t="n">
        <v>50.15</v>
      </c>
      <c r="G234" t="n">
        <v>28.12</v>
      </c>
      <c r="H234" t="n">
        <v>0.46</v>
      </c>
      <c r="I234" t="n">
        <v>107</v>
      </c>
      <c r="J234" t="n">
        <v>154.63</v>
      </c>
      <c r="K234" t="n">
        <v>49.1</v>
      </c>
      <c r="L234" t="n">
        <v>4</v>
      </c>
      <c r="M234" t="n">
        <v>105</v>
      </c>
      <c r="N234" t="n">
        <v>26.53</v>
      </c>
      <c r="O234" t="n">
        <v>19304.72</v>
      </c>
      <c r="P234" t="n">
        <v>589.45</v>
      </c>
      <c r="Q234" t="n">
        <v>1189.48</v>
      </c>
      <c r="R234" t="n">
        <v>330.54</v>
      </c>
      <c r="S234" t="n">
        <v>152.24</v>
      </c>
      <c r="T234" t="n">
        <v>82665.09</v>
      </c>
      <c r="U234" t="n">
        <v>0.46</v>
      </c>
      <c r="V234" t="n">
        <v>0.79</v>
      </c>
      <c r="W234" t="n">
        <v>19.15</v>
      </c>
      <c r="X234" t="n">
        <v>4.89</v>
      </c>
      <c r="Y234" t="n">
        <v>2</v>
      </c>
      <c r="Z234" t="n">
        <v>10</v>
      </c>
    </row>
    <row r="235">
      <c r="A235" t="n">
        <v>4</v>
      </c>
      <c r="B235" t="n">
        <v>75</v>
      </c>
      <c r="C235" t="inlineStr">
        <is>
          <t xml:space="preserve">CONCLUIDO	</t>
        </is>
      </c>
      <c r="D235" t="n">
        <v>1.8541</v>
      </c>
      <c r="E235" t="n">
        <v>53.93</v>
      </c>
      <c r="F235" t="n">
        <v>49.09</v>
      </c>
      <c r="G235" t="n">
        <v>35.06</v>
      </c>
      <c r="H235" t="n">
        <v>0.57</v>
      </c>
      <c r="I235" t="n">
        <v>84</v>
      </c>
      <c r="J235" t="n">
        <v>156.03</v>
      </c>
      <c r="K235" t="n">
        <v>49.1</v>
      </c>
      <c r="L235" t="n">
        <v>5</v>
      </c>
      <c r="M235" t="n">
        <v>82</v>
      </c>
      <c r="N235" t="n">
        <v>26.94</v>
      </c>
      <c r="O235" t="n">
        <v>19478.15</v>
      </c>
      <c r="P235" t="n">
        <v>572.29</v>
      </c>
      <c r="Q235" t="n">
        <v>1189.6</v>
      </c>
      <c r="R235" t="n">
        <v>294.8</v>
      </c>
      <c r="S235" t="n">
        <v>152.24</v>
      </c>
      <c r="T235" t="n">
        <v>64906.62</v>
      </c>
      <c r="U235" t="n">
        <v>0.52</v>
      </c>
      <c r="V235" t="n">
        <v>0.8100000000000001</v>
      </c>
      <c r="W235" t="n">
        <v>19.11</v>
      </c>
      <c r="X235" t="n">
        <v>3.83</v>
      </c>
      <c r="Y235" t="n">
        <v>2</v>
      </c>
      <c r="Z235" t="n">
        <v>10</v>
      </c>
    </row>
    <row r="236">
      <c r="A236" t="n">
        <v>5</v>
      </c>
      <c r="B236" t="n">
        <v>75</v>
      </c>
      <c r="C236" t="inlineStr">
        <is>
          <t xml:space="preserve">CONCLUIDO	</t>
        </is>
      </c>
      <c r="D236" t="n">
        <v>1.8972</v>
      </c>
      <c r="E236" t="n">
        <v>52.71</v>
      </c>
      <c r="F236" t="n">
        <v>48.35</v>
      </c>
      <c r="G236" t="n">
        <v>42.67</v>
      </c>
      <c r="H236" t="n">
        <v>0.67</v>
      </c>
      <c r="I236" t="n">
        <v>68</v>
      </c>
      <c r="J236" t="n">
        <v>157.44</v>
      </c>
      <c r="K236" t="n">
        <v>49.1</v>
      </c>
      <c r="L236" t="n">
        <v>6</v>
      </c>
      <c r="M236" t="n">
        <v>66</v>
      </c>
      <c r="N236" t="n">
        <v>27.35</v>
      </c>
      <c r="O236" t="n">
        <v>19652.13</v>
      </c>
      <c r="P236" t="n">
        <v>559.01</v>
      </c>
      <c r="Q236" t="n">
        <v>1189.61</v>
      </c>
      <c r="R236" t="n">
        <v>269.61</v>
      </c>
      <c r="S236" t="n">
        <v>152.24</v>
      </c>
      <c r="T236" t="n">
        <v>52393</v>
      </c>
      <c r="U236" t="n">
        <v>0.5600000000000001</v>
      </c>
      <c r="V236" t="n">
        <v>0.82</v>
      </c>
      <c r="W236" t="n">
        <v>19.09</v>
      </c>
      <c r="X236" t="n">
        <v>3.09</v>
      </c>
      <c r="Y236" t="n">
        <v>2</v>
      </c>
      <c r="Z236" t="n">
        <v>10</v>
      </c>
    </row>
    <row r="237">
      <c r="A237" t="n">
        <v>6</v>
      </c>
      <c r="B237" t="n">
        <v>75</v>
      </c>
      <c r="C237" t="inlineStr">
        <is>
          <t xml:space="preserve">CONCLUIDO	</t>
        </is>
      </c>
      <c r="D237" t="n">
        <v>1.9261</v>
      </c>
      <c r="E237" t="n">
        <v>51.92</v>
      </c>
      <c r="F237" t="n">
        <v>47.87</v>
      </c>
      <c r="G237" t="n">
        <v>49.52</v>
      </c>
      <c r="H237" t="n">
        <v>0.78</v>
      </c>
      <c r="I237" t="n">
        <v>58</v>
      </c>
      <c r="J237" t="n">
        <v>158.86</v>
      </c>
      <c r="K237" t="n">
        <v>49.1</v>
      </c>
      <c r="L237" t="n">
        <v>7</v>
      </c>
      <c r="M237" t="n">
        <v>56</v>
      </c>
      <c r="N237" t="n">
        <v>27.77</v>
      </c>
      <c r="O237" t="n">
        <v>19826.68</v>
      </c>
      <c r="P237" t="n">
        <v>548.63</v>
      </c>
      <c r="Q237" t="n">
        <v>1189.17</v>
      </c>
      <c r="R237" t="n">
        <v>253.69</v>
      </c>
      <c r="S237" t="n">
        <v>152.24</v>
      </c>
      <c r="T237" t="n">
        <v>44481.14</v>
      </c>
      <c r="U237" t="n">
        <v>0.6</v>
      </c>
      <c r="V237" t="n">
        <v>0.83</v>
      </c>
      <c r="W237" t="n">
        <v>19.07</v>
      </c>
      <c r="X237" t="n">
        <v>2.62</v>
      </c>
      <c r="Y237" t="n">
        <v>2</v>
      </c>
      <c r="Z237" t="n">
        <v>10</v>
      </c>
    </row>
    <row r="238">
      <c r="A238" t="n">
        <v>7</v>
      </c>
      <c r="B238" t="n">
        <v>75</v>
      </c>
      <c r="C238" t="inlineStr">
        <is>
          <t xml:space="preserve">CONCLUIDO	</t>
        </is>
      </c>
      <c r="D238" t="n">
        <v>1.9489</v>
      </c>
      <c r="E238" t="n">
        <v>51.31</v>
      </c>
      <c r="F238" t="n">
        <v>47.51</v>
      </c>
      <c r="G238" t="n">
        <v>57.01</v>
      </c>
      <c r="H238" t="n">
        <v>0.88</v>
      </c>
      <c r="I238" t="n">
        <v>50</v>
      </c>
      <c r="J238" t="n">
        <v>160.28</v>
      </c>
      <c r="K238" t="n">
        <v>49.1</v>
      </c>
      <c r="L238" t="n">
        <v>8</v>
      </c>
      <c r="M238" t="n">
        <v>48</v>
      </c>
      <c r="N238" t="n">
        <v>28.19</v>
      </c>
      <c r="O238" t="n">
        <v>20001.93</v>
      </c>
      <c r="P238" t="n">
        <v>539.53</v>
      </c>
      <c r="Q238" t="n">
        <v>1189.21</v>
      </c>
      <c r="R238" t="n">
        <v>241.58</v>
      </c>
      <c r="S238" t="n">
        <v>152.24</v>
      </c>
      <c r="T238" t="n">
        <v>38469.49</v>
      </c>
      <c r="U238" t="n">
        <v>0.63</v>
      </c>
      <c r="V238" t="n">
        <v>0.84</v>
      </c>
      <c r="W238" t="n">
        <v>19.05</v>
      </c>
      <c r="X238" t="n">
        <v>2.25</v>
      </c>
      <c r="Y238" t="n">
        <v>2</v>
      </c>
      <c r="Z238" t="n">
        <v>10</v>
      </c>
    </row>
    <row r="239">
      <c r="A239" t="n">
        <v>8</v>
      </c>
      <c r="B239" t="n">
        <v>75</v>
      </c>
      <c r="C239" t="inlineStr">
        <is>
          <t xml:space="preserve">CONCLUIDO	</t>
        </is>
      </c>
      <c r="D239" t="n">
        <v>1.9662</v>
      </c>
      <c r="E239" t="n">
        <v>50.86</v>
      </c>
      <c r="F239" t="n">
        <v>47.24</v>
      </c>
      <c r="G239" t="n">
        <v>64.42</v>
      </c>
      <c r="H239" t="n">
        <v>0.99</v>
      </c>
      <c r="I239" t="n">
        <v>44</v>
      </c>
      <c r="J239" t="n">
        <v>161.71</v>
      </c>
      <c r="K239" t="n">
        <v>49.1</v>
      </c>
      <c r="L239" t="n">
        <v>9</v>
      </c>
      <c r="M239" t="n">
        <v>42</v>
      </c>
      <c r="N239" t="n">
        <v>28.61</v>
      </c>
      <c r="O239" t="n">
        <v>20177.64</v>
      </c>
      <c r="P239" t="n">
        <v>531.7</v>
      </c>
      <c r="Q239" t="n">
        <v>1189.18</v>
      </c>
      <c r="R239" t="n">
        <v>232.13</v>
      </c>
      <c r="S239" t="n">
        <v>152.24</v>
      </c>
      <c r="T239" t="n">
        <v>33774.37</v>
      </c>
      <c r="U239" t="n">
        <v>0.66</v>
      </c>
      <c r="V239" t="n">
        <v>0.84</v>
      </c>
      <c r="W239" t="n">
        <v>19.05</v>
      </c>
      <c r="X239" t="n">
        <v>1.99</v>
      </c>
      <c r="Y239" t="n">
        <v>2</v>
      </c>
      <c r="Z239" t="n">
        <v>10</v>
      </c>
    </row>
    <row r="240">
      <c r="A240" t="n">
        <v>9</v>
      </c>
      <c r="B240" t="n">
        <v>75</v>
      </c>
      <c r="C240" t="inlineStr">
        <is>
          <t xml:space="preserve">CONCLUIDO	</t>
        </is>
      </c>
      <c r="D240" t="n">
        <v>1.9821</v>
      </c>
      <c r="E240" t="n">
        <v>50.45</v>
      </c>
      <c r="F240" t="n">
        <v>46.98</v>
      </c>
      <c r="G240" t="n">
        <v>72.28</v>
      </c>
      <c r="H240" t="n">
        <v>1.09</v>
      </c>
      <c r="I240" t="n">
        <v>39</v>
      </c>
      <c r="J240" t="n">
        <v>163.13</v>
      </c>
      <c r="K240" t="n">
        <v>49.1</v>
      </c>
      <c r="L240" t="n">
        <v>10</v>
      </c>
      <c r="M240" t="n">
        <v>37</v>
      </c>
      <c r="N240" t="n">
        <v>29.04</v>
      </c>
      <c r="O240" t="n">
        <v>20353.94</v>
      </c>
      <c r="P240" t="n">
        <v>523.6799999999999</v>
      </c>
      <c r="Q240" t="n">
        <v>1189.22</v>
      </c>
      <c r="R240" t="n">
        <v>223.77</v>
      </c>
      <c r="S240" t="n">
        <v>152.24</v>
      </c>
      <c r="T240" t="n">
        <v>29615.45</v>
      </c>
      <c r="U240" t="n">
        <v>0.68</v>
      </c>
      <c r="V240" t="n">
        <v>0.85</v>
      </c>
      <c r="W240" t="n">
        <v>19.03</v>
      </c>
      <c r="X240" t="n">
        <v>1.73</v>
      </c>
      <c r="Y240" t="n">
        <v>2</v>
      </c>
      <c r="Z240" t="n">
        <v>10</v>
      </c>
    </row>
    <row r="241">
      <c r="A241" t="n">
        <v>10</v>
      </c>
      <c r="B241" t="n">
        <v>75</v>
      </c>
      <c r="C241" t="inlineStr">
        <is>
          <t xml:space="preserve">CONCLUIDO	</t>
        </is>
      </c>
      <c r="D241" t="n">
        <v>1.9938</v>
      </c>
      <c r="E241" t="n">
        <v>50.15</v>
      </c>
      <c r="F241" t="n">
        <v>46.81</v>
      </c>
      <c r="G241" t="n">
        <v>80.23999999999999</v>
      </c>
      <c r="H241" t="n">
        <v>1.18</v>
      </c>
      <c r="I241" t="n">
        <v>35</v>
      </c>
      <c r="J241" t="n">
        <v>164.57</v>
      </c>
      <c r="K241" t="n">
        <v>49.1</v>
      </c>
      <c r="L241" t="n">
        <v>11</v>
      </c>
      <c r="M241" t="n">
        <v>33</v>
      </c>
      <c r="N241" t="n">
        <v>29.47</v>
      </c>
      <c r="O241" t="n">
        <v>20530.82</v>
      </c>
      <c r="P241" t="n">
        <v>516.95</v>
      </c>
      <c r="Q241" t="n">
        <v>1189</v>
      </c>
      <c r="R241" t="n">
        <v>217.69</v>
      </c>
      <c r="S241" t="n">
        <v>152.24</v>
      </c>
      <c r="T241" t="n">
        <v>26597.34</v>
      </c>
      <c r="U241" t="n">
        <v>0.7</v>
      </c>
      <c r="V241" t="n">
        <v>0.85</v>
      </c>
      <c r="W241" t="n">
        <v>19.03</v>
      </c>
      <c r="X241" t="n">
        <v>1.56</v>
      </c>
      <c r="Y241" t="n">
        <v>2</v>
      </c>
      <c r="Z241" t="n">
        <v>10</v>
      </c>
    </row>
    <row r="242">
      <c r="A242" t="n">
        <v>11</v>
      </c>
      <c r="B242" t="n">
        <v>75</v>
      </c>
      <c r="C242" t="inlineStr">
        <is>
          <t xml:space="preserve">CONCLUIDO	</t>
        </is>
      </c>
      <c r="D242" t="n">
        <v>2.0032</v>
      </c>
      <c r="E242" t="n">
        <v>49.92</v>
      </c>
      <c r="F242" t="n">
        <v>46.66</v>
      </c>
      <c r="G242" t="n">
        <v>87.5</v>
      </c>
      <c r="H242" t="n">
        <v>1.28</v>
      </c>
      <c r="I242" t="n">
        <v>32</v>
      </c>
      <c r="J242" t="n">
        <v>166.01</v>
      </c>
      <c r="K242" t="n">
        <v>49.1</v>
      </c>
      <c r="L242" t="n">
        <v>12</v>
      </c>
      <c r="M242" t="n">
        <v>30</v>
      </c>
      <c r="N242" t="n">
        <v>29.91</v>
      </c>
      <c r="O242" t="n">
        <v>20708.3</v>
      </c>
      <c r="P242" t="n">
        <v>510.53</v>
      </c>
      <c r="Q242" t="n">
        <v>1189.22</v>
      </c>
      <c r="R242" t="n">
        <v>213.23</v>
      </c>
      <c r="S242" t="n">
        <v>152.24</v>
      </c>
      <c r="T242" t="n">
        <v>24384.32</v>
      </c>
      <c r="U242" t="n">
        <v>0.71</v>
      </c>
      <c r="V242" t="n">
        <v>0.85</v>
      </c>
      <c r="W242" t="n">
        <v>19.02</v>
      </c>
      <c r="X242" t="n">
        <v>1.41</v>
      </c>
      <c r="Y242" t="n">
        <v>2</v>
      </c>
      <c r="Z242" t="n">
        <v>10</v>
      </c>
    </row>
    <row r="243">
      <c r="A243" t="n">
        <v>12</v>
      </c>
      <c r="B243" t="n">
        <v>75</v>
      </c>
      <c r="C243" t="inlineStr">
        <is>
          <t xml:space="preserve">CONCLUIDO	</t>
        </is>
      </c>
      <c r="D243" t="n">
        <v>2.0124</v>
      </c>
      <c r="E243" t="n">
        <v>49.69</v>
      </c>
      <c r="F243" t="n">
        <v>46.53</v>
      </c>
      <c r="G243" t="n">
        <v>96.27</v>
      </c>
      <c r="H243" t="n">
        <v>1.38</v>
      </c>
      <c r="I243" t="n">
        <v>29</v>
      </c>
      <c r="J243" t="n">
        <v>167.45</v>
      </c>
      <c r="K243" t="n">
        <v>49.1</v>
      </c>
      <c r="L243" t="n">
        <v>13</v>
      </c>
      <c r="M243" t="n">
        <v>27</v>
      </c>
      <c r="N243" t="n">
        <v>30.36</v>
      </c>
      <c r="O243" t="n">
        <v>20886.38</v>
      </c>
      <c r="P243" t="n">
        <v>503.5</v>
      </c>
      <c r="Q243" t="n">
        <v>1188.97</v>
      </c>
      <c r="R243" t="n">
        <v>208.55</v>
      </c>
      <c r="S243" t="n">
        <v>152.24</v>
      </c>
      <c r="T243" t="n">
        <v>22060.11</v>
      </c>
      <c r="U243" t="n">
        <v>0.73</v>
      </c>
      <c r="V243" t="n">
        <v>0.85</v>
      </c>
      <c r="W243" t="n">
        <v>19.01</v>
      </c>
      <c r="X243" t="n">
        <v>1.28</v>
      </c>
      <c r="Y243" t="n">
        <v>2</v>
      </c>
      <c r="Z243" t="n">
        <v>10</v>
      </c>
    </row>
    <row r="244">
      <c r="A244" t="n">
        <v>13</v>
      </c>
      <c r="B244" t="n">
        <v>75</v>
      </c>
      <c r="C244" t="inlineStr">
        <is>
          <t xml:space="preserve">CONCLUIDO	</t>
        </is>
      </c>
      <c r="D244" t="n">
        <v>2.0181</v>
      </c>
      <c r="E244" t="n">
        <v>49.55</v>
      </c>
      <c r="F244" t="n">
        <v>46.45</v>
      </c>
      <c r="G244" t="n">
        <v>103.22</v>
      </c>
      <c r="H244" t="n">
        <v>1.47</v>
      </c>
      <c r="I244" t="n">
        <v>27</v>
      </c>
      <c r="J244" t="n">
        <v>168.9</v>
      </c>
      <c r="K244" t="n">
        <v>49.1</v>
      </c>
      <c r="L244" t="n">
        <v>14</v>
      </c>
      <c r="M244" t="n">
        <v>25</v>
      </c>
      <c r="N244" t="n">
        <v>30.81</v>
      </c>
      <c r="O244" t="n">
        <v>21065.06</v>
      </c>
      <c r="P244" t="n">
        <v>497.91</v>
      </c>
      <c r="Q244" t="n">
        <v>1188.94</v>
      </c>
      <c r="R244" t="n">
        <v>205.54</v>
      </c>
      <c r="S244" t="n">
        <v>152.24</v>
      </c>
      <c r="T244" t="n">
        <v>20562.9</v>
      </c>
      <c r="U244" t="n">
        <v>0.74</v>
      </c>
      <c r="V244" t="n">
        <v>0.86</v>
      </c>
      <c r="W244" t="n">
        <v>19.02</v>
      </c>
      <c r="X244" t="n">
        <v>1.2</v>
      </c>
      <c r="Y244" t="n">
        <v>2</v>
      </c>
      <c r="Z244" t="n">
        <v>10</v>
      </c>
    </row>
    <row r="245">
      <c r="A245" t="n">
        <v>14</v>
      </c>
      <c r="B245" t="n">
        <v>75</v>
      </c>
      <c r="C245" t="inlineStr">
        <is>
          <t xml:space="preserve">CONCLUIDO	</t>
        </is>
      </c>
      <c r="D245" t="n">
        <v>2.0248</v>
      </c>
      <c r="E245" t="n">
        <v>49.39</v>
      </c>
      <c r="F245" t="n">
        <v>46.35</v>
      </c>
      <c r="G245" t="n">
        <v>111.23</v>
      </c>
      <c r="H245" t="n">
        <v>1.56</v>
      </c>
      <c r="I245" t="n">
        <v>25</v>
      </c>
      <c r="J245" t="n">
        <v>170.35</v>
      </c>
      <c r="K245" t="n">
        <v>49.1</v>
      </c>
      <c r="L245" t="n">
        <v>15</v>
      </c>
      <c r="M245" t="n">
        <v>23</v>
      </c>
      <c r="N245" t="n">
        <v>31.26</v>
      </c>
      <c r="O245" t="n">
        <v>21244.37</v>
      </c>
      <c r="P245" t="n">
        <v>490.92</v>
      </c>
      <c r="Q245" t="n">
        <v>1188.89</v>
      </c>
      <c r="R245" t="n">
        <v>202.53</v>
      </c>
      <c r="S245" t="n">
        <v>152.24</v>
      </c>
      <c r="T245" t="n">
        <v>19068.23</v>
      </c>
      <c r="U245" t="n">
        <v>0.75</v>
      </c>
      <c r="V245" t="n">
        <v>0.86</v>
      </c>
      <c r="W245" t="n">
        <v>19.01</v>
      </c>
      <c r="X245" t="n">
        <v>1.1</v>
      </c>
      <c r="Y245" t="n">
        <v>2</v>
      </c>
      <c r="Z245" t="n">
        <v>10</v>
      </c>
    </row>
    <row r="246">
      <c r="A246" t="n">
        <v>15</v>
      </c>
      <c r="B246" t="n">
        <v>75</v>
      </c>
      <c r="C246" t="inlineStr">
        <is>
          <t xml:space="preserve">CONCLUIDO	</t>
        </is>
      </c>
      <c r="D246" t="n">
        <v>2.0308</v>
      </c>
      <c r="E246" t="n">
        <v>49.24</v>
      </c>
      <c r="F246" t="n">
        <v>46.26</v>
      </c>
      <c r="G246" t="n">
        <v>120.68</v>
      </c>
      <c r="H246" t="n">
        <v>1.65</v>
      </c>
      <c r="I246" t="n">
        <v>23</v>
      </c>
      <c r="J246" t="n">
        <v>171.81</v>
      </c>
      <c r="K246" t="n">
        <v>49.1</v>
      </c>
      <c r="L246" t="n">
        <v>16</v>
      </c>
      <c r="M246" t="n">
        <v>21</v>
      </c>
      <c r="N246" t="n">
        <v>31.72</v>
      </c>
      <c r="O246" t="n">
        <v>21424.29</v>
      </c>
      <c r="P246" t="n">
        <v>484.83</v>
      </c>
      <c r="Q246" t="n">
        <v>1189.05</v>
      </c>
      <c r="R246" t="n">
        <v>199.33</v>
      </c>
      <c r="S246" t="n">
        <v>152.24</v>
      </c>
      <c r="T246" t="n">
        <v>17477.94</v>
      </c>
      <c r="U246" t="n">
        <v>0.76</v>
      </c>
      <c r="V246" t="n">
        <v>0.86</v>
      </c>
      <c r="W246" t="n">
        <v>19.01</v>
      </c>
      <c r="X246" t="n">
        <v>1.01</v>
      </c>
      <c r="Y246" t="n">
        <v>2</v>
      </c>
      <c r="Z246" t="n">
        <v>10</v>
      </c>
    </row>
    <row r="247">
      <c r="A247" t="n">
        <v>16</v>
      </c>
      <c r="B247" t="n">
        <v>75</v>
      </c>
      <c r="C247" t="inlineStr">
        <is>
          <t xml:space="preserve">CONCLUIDO	</t>
        </is>
      </c>
      <c r="D247" t="n">
        <v>2.0334</v>
      </c>
      <c r="E247" t="n">
        <v>49.18</v>
      </c>
      <c r="F247" t="n">
        <v>46.23</v>
      </c>
      <c r="G247" t="n">
        <v>126.08</v>
      </c>
      <c r="H247" t="n">
        <v>1.74</v>
      </c>
      <c r="I247" t="n">
        <v>22</v>
      </c>
      <c r="J247" t="n">
        <v>173.28</v>
      </c>
      <c r="K247" t="n">
        <v>49.1</v>
      </c>
      <c r="L247" t="n">
        <v>17</v>
      </c>
      <c r="M247" t="n">
        <v>20</v>
      </c>
      <c r="N247" t="n">
        <v>32.18</v>
      </c>
      <c r="O247" t="n">
        <v>21604.83</v>
      </c>
      <c r="P247" t="n">
        <v>477.88</v>
      </c>
      <c r="Q247" t="n">
        <v>1188.98</v>
      </c>
      <c r="R247" t="n">
        <v>198.27</v>
      </c>
      <c r="S247" t="n">
        <v>152.24</v>
      </c>
      <c r="T247" t="n">
        <v>16952.41</v>
      </c>
      <c r="U247" t="n">
        <v>0.77</v>
      </c>
      <c r="V247" t="n">
        <v>0.86</v>
      </c>
      <c r="W247" t="n">
        <v>19.01</v>
      </c>
      <c r="X247" t="n">
        <v>0.98</v>
      </c>
      <c r="Y247" t="n">
        <v>2</v>
      </c>
      <c r="Z247" t="n">
        <v>10</v>
      </c>
    </row>
    <row r="248">
      <c r="A248" t="n">
        <v>17</v>
      </c>
      <c r="B248" t="n">
        <v>75</v>
      </c>
      <c r="C248" t="inlineStr">
        <is>
          <t xml:space="preserve">CONCLUIDO	</t>
        </is>
      </c>
      <c r="D248" t="n">
        <v>2.0409</v>
      </c>
      <c r="E248" t="n">
        <v>49</v>
      </c>
      <c r="F248" t="n">
        <v>46.11</v>
      </c>
      <c r="G248" t="n">
        <v>138.34</v>
      </c>
      <c r="H248" t="n">
        <v>1.83</v>
      </c>
      <c r="I248" t="n">
        <v>20</v>
      </c>
      <c r="J248" t="n">
        <v>174.75</v>
      </c>
      <c r="K248" t="n">
        <v>49.1</v>
      </c>
      <c r="L248" t="n">
        <v>18</v>
      </c>
      <c r="M248" t="n">
        <v>18</v>
      </c>
      <c r="N248" t="n">
        <v>32.65</v>
      </c>
      <c r="O248" t="n">
        <v>21786.02</v>
      </c>
      <c r="P248" t="n">
        <v>472.36</v>
      </c>
      <c r="Q248" t="n">
        <v>1188.96</v>
      </c>
      <c r="R248" t="n">
        <v>194.26</v>
      </c>
      <c r="S248" t="n">
        <v>152.24</v>
      </c>
      <c r="T248" t="n">
        <v>14956.33</v>
      </c>
      <c r="U248" t="n">
        <v>0.78</v>
      </c>
      <c r="V248" t="n">
        <v>0.86</v>
      </c>
      <c r="W248" t="n">
        <v>19.01</v>
      </c>
      <c r="X248" t="n">
        <v>0.86</v>
      </c>
      <c r="Y248" t="n">
        <v>2</v>
      </c>
      <c r="Z248" t="n">
        <v>10</v>
      </c>
    </row>
    <row r="249">
      <c r="A249" t="n">
        <v>18</v>
      </c>
      <c r="B249" t="n">
        <v>75</v>
      </c>
      <c r="C249" t="inlineStr">
        <is>
          <t xml:space="preserve">CONCLUIDO	</t>
        </is>
      </c>
      <c r="D249" t="n">
        <v>2.0441</v>
      </c>
      <c r="E249" t="n">
        <v>48.92</v>
      </c>
      <c r="F249" t="n">
        <v>46.06</v>
      </c>
      <c r="G249" t="n">
        <v>145.46</v>
      </c>
      <c r="H249" t="n">
        <v>1.91</v>
      </c>
      <c r="I249" t="n">
        <v>19</v>
      </c>
      <c r="J249" t="n">
        <v>176.22</v>
      </c>
      <c r="K249" t="n">
        <v>49.1</v>
      </c>
      <c r="L249" t="n">
        <v>19</v>
      </c>
      <c r="M249" t="n">
        <v>16</v>
      </c>
      <c r="N249" t="n">
        <v>33.13</v>
      </c>
      <c r="O249" t="n">
        <v>21967.84</v>
      </c>
      <c r="P249" t="n">
        <v>466.44</v>
      </c>
      <c r="Q249" t="n">
        <v>1188.98</v>
      </c>
      <c r="R249" t="n">
        <v>192.75</v>
      </c>
      <c r="S249" t="n">
        <v>152.24</v>
      </c>
      <c r="T249" t="n">
        <v>14205.3</v>
      </c>
      <c r="U249" t="n">
        <v>0.79</v>
      </c>
      <c r="V249" t="n">
        <v>0.86</v>
      </c>
      <c r="W249" t="n">
        <v>19</v>
      </c>
      <c r="X249" t="n">
        <v>0.8100000000000001</v>
      </c>
      <c r="Y249" t="n">
        <v>2</v>
      </c>
      <c r="Z249" t="n">
        <v>10</v>
      </c>
    </row>
    <row r="250">
      <c r="A250" t="n">
        <v>19</v>
      </c>
      <c r="B250" t="n">
        <v>75</v>
      </c>
      <c r="C250" t="inlineStr">
        <is>
          <t xml:space="preserve">CONCLUIDO	</t>
        </is>
      </c>
      <c r="D250" t="n">
        <v>2.0463</v>
      </c>
      <c r="E250" t="n">
        <v>48.87</v>
      </c>
      <c r="F250" t="n">
        <v>46.04</v>
      </c>
      <c r="G250" t="n">
        <v>153.47</v>
      </c>
      <c r="H250" t="n">
        <v>2</v>
      </c>
      <c r="I250" t="n">
        <v>18</v>
      </c>
      <c r="J250" t="n">
        <v>177.7</v>
      </c>
      <c r="K250" t="n">
        <v>49.1</v>
      </c>
      <c r="L250" t="n">
        <v>20</v>
      </c>
      <c r="M250" t="n">
        <v>11</v>
      </c>
      <c r="N250" t="n">
        <v>33.61</v>
      </c>
      <c r="O250" t="n">
        <v>22150.3</v>
      </c>
      <c r="P250" t="n">
        <v>461.52</v>
      </c>
      <c r="Q250" t="n">
        <v>1189.03</v>
      </c>
      <c r="R250" t="n">
        <v>191.67</v>
      </c>
      <c r="S250" t="n">
        <v>152.24</v>
      </c>
      <c r="T250" t="n">
        <v>13674.8</v>
      </c>
      <c r="U250" t="n">
        <v>0.79</v>
      </c>
      <c r="V250" t="n">
        <v>0.86</v>
      </c>
      <c r="W250" t="n">
        <v>19.01</v>
      </c>
      <c r="X250" t="n">
        <v>0.79</v>
      </c>
      <c r="Y250" t="n">
        <v>2</v>
      </c>
      <c r="Z250" t="n">
        <v>10</v>
      </c>
    </row>
    <row r="251">
      <c r="A251" t="n">
        <v>20</v>
      </c>
      <c r="B251" t="n">
        <v>75</v>
      </c>
      <c r="C251" t="inlineStr">
        <is>
          <t xml:space="preserve">CONCLUIDO	</t>
        </is>
      </c>
      <c r="D251" t="n">
        <v>2.0502</v>
      </c>
      <c r="E251" t="n">
        <v>48.77</v>
      </c>
      <c r="F251" t="n">
        <v>45.98</v>
      </c>
      <c r="G251" t="n">
        <v>162.28</v>
      </c>
      <c r="H251" t="n">
        <v>2.08</v>
      </c>
      <c r="I251" t="n">
        <v>17</v>
      </c>
      <c r="J251" t="n">
        <v>179.18</v>
      </c>
      <c r="K251" t="n">
        <v>49.1</v>
      </c>
      <c r="L251" t="n">
        <v>21</v>
      </c>
      <c r="M251" t="n">
        <v>4</v>
      </c>
      <c r="N251" t="n">
        <v>34.09</v>
      </c>
      <c r="O251" t="n">
        <v>22333.43</v>
      </c>
      <c r="P251" t="n">
        <v>457.23</v>
      </c>
      <c r="Q251" t="n">
        <v>1188.99</v>
      </c>
      <c r="R251" t="n">
        <v>189.11</v>
      </c>
      <c r="S251" t="n">
        <v>152.24</v>
      </c>
      <c r="T251" t="n">
        <v>12399.73</v>
      </c>
      <c r="U251" t="n">
        <v>0.8</v>
      </c>
      <c r="V251" t="n">
        <v>0.86</v>
      </c>
      <c r="W251" t="n">
        <v>19.02</v>
      </c>
      <c r="X251" t="n">
        <v>0.73</v>
      </c>
      <c r="Y251" t="n">
        <v>2</v>
      </c>
      <c r="Z251" t="n">
        <v>10</v>
      </c>
    </row>
    <row r="252">
      <c r="A252" t="n">
        <v>21</v>
      </c>
      <c r="B252" t="n">
        <v>75</v>
      </c>
      <c r="C252" t="inlineStr">
        <is>
          <t xml:space="preserve">CONCLUIDO	</t>
        </is>
      </c>
      <c r="D252" t="n">
        <v>2.0502</v>
      </c>
      <c r="E252" t="n">
        <v>48.78</v>
      </c>
      <c r="F252" t="n">
        <v>45.98</v>
      </c>
      <c r="G252" t="n">
        <v>162.28</v>
      </c>
      <c r="H252" t="n">
        <v>2.16</v>
      </c>
      <c r="I252" t="n">
        <v>17</v>
      </c>
      <c r="J252" t="n">
        <v>180.67</v>
      </c>
      <c r="K252" t="n">
        <v>49.1</v>
      </c>
      <c r="L252" t="n">
        <v>22</v>
      </c>
      <c r="M252" t="n">
        <v>0</v>
      </c>
      <c r="N252" t="n">
        <v>34.58</v>
      </c>
      <c r="O252" t="n">
        <v>22517.21</v>
      </c>
      <c r="P252" t="n">
        <v>460.18</v>
      </c>
      <c r="Q252" t="n">
        <v>1189.17</v>
      </c>
      <c r="R252" t="n">
        <v>189.1</v>
      </c>
      <c r="S252" t="n">
        <v>152.24</v>
      </c>
      <c r="T252" t="n">
        <v>12394.36</v>
      </c>
      <c r="U252" t="n">
        <v>0.8100000000000001</v>
      </c>
      <c r="V252" t="n">
        <v>0.86</v>
      </c>
      <c r="W252" t="n">
        <v>19.02</v>
      </c>
      <c r="X252" t="n">
        <v>0.73</v>
      </c>
      <c r="Y252" t="n">
        <v>2</v>
      </c>
      <c r="Z252" t="n">
        <v>10</v>
      </c>
    </row>
    <row r="253">
      <c r="A253" t="n">
        <v>0</v>
      </c>
      <c r="B253" t="n">
        <v>95</v>
      </c>
      <c r="C253" t="inlineStr">
        <is>
          <t xml:space="preserve">CONCLUIDO	</t>
        </is>
      </c>
      <c r="D253" t="n">
        <v>0.7679</v>
      </c>
      <c r="E253" t="n">
        <v>130.23</v>
      </c>
      <c r="F253" t="n">
        <v>92.88</v>
      </c>
      <c r="G253" t="n">
        <v>5.95</v>
      </c>
      <c r="H253" t="n">
        <v>0.1</v>
      </c>
      <c r="I253" t="n">
        <v>937</v>
      </c>
      <c r="J253" t="n">
        <v>185.69</v>
      </c>
      <c r="K253" t="n">
        <v>53.44</v>
      </c>
      <c r="L253" t="n">
        <v>1</v>
      </c>
      <c r="M253" t="n">
        <v>935</v>
      </c>
      <c r="N253" t="n">
        <v>36.26</v>
      </c>
      <c r="O253" t="n">
        <v>23136.14</v>
      </c>
      <c r="P253" t="n">
        <v>1271.44</v>
      </c>
      <c r="Q253" t="n">
        <v>1196.23</v>
      </c>
      <c r="R253" t="n">
        <v>1781.88</v>
      </c>
      <c r="S253" t="n">
        <v>152.24</v>
      </c>
      <c r="T253" t="n">
        <v>804184.41</v>
      </c>
      <c r="U253" t="n">
        <v>0.09</v>
      </c>
      <c r="V253" t="n">
        <v>0.43</v>
      </c>
      <c r="W253" t="n">
        <v>20.53</v>
      </c>
      <c r="X253" t="n">
        <v>47.51</v>
      </c>
      <c r="Y253" t="n">
        <v>2</v>
      </c>
      <c r="Z253" t="n">
        <v>10</v>
      </c>
    </row>
    <row r="254">
      <c r="A254" t="n">
        <v>1</v>
      </c>
      <c r="B254" t="n">
        <v>95</v>
      </c>
      <c r="C254" t="inlineStr">
        <is>
          <t xml:space="preserve">CONCLUIDO	</t>
        </is>
      </c>
      <c r="D254" t="n">
        <v>1.3796</v>
      </c>
      <c r="E254" t="n">
        <v>72.48</v>
      </c>
      <c r="F254" t="n">
        <v>59.07</v>
      </c>
      <c r="G254" t="n">
        <v>12.06</v>
      </c>
      <c r="H254" t="n">
        <v>0.19</v>
      </c>
      <c r="I254" t="n">
        <v>294</v>
      </c>
      <c r="J254" t="n">
        <v>187.21</v>
      </c>
      <c r="K254" t="n">
        <v>53.44</v>
      </c>
      <c r="L254" t="n">
        <v>2</v>
      </c>
      <c r="M254" t="n">
        <v>292</v>
      </c>
      <c r="N254" t="n">
        <v>36.77</v>
      </c>
      <c r="O254" t="n">
        <v>23322.88</v>
      </c>
      <c r="P254" t="n">
        <v>808.6</v>
      </c>
      <c r="Q254" t="n">
        <v>1190.98</v>
      </c>
      <c r="R254" t="n">
        <v>633.26</v>
      </c>
      <c r="S254" t="n">
        <v>152.24</v>
      </c>
      <c r="T254" t="n">
        <v>233086.88</v>
      </c>
      <c r="U254" t="n">
        <v>0.24</v>
      </c>
      <c r="V254" t="n">
        <v>0.67</v>
      </c>
      <c r="W254" t="n">
        <v>19.43</v>
      </c>
      <c r="X254" t="n">
        <v>13.79</v>
      </c>
      <c r="Y254" t="n">
        <v>2</v>
      </c>
      <c r="Z254" t="n">
        <v>10</v>
      </c>
    </row>
    <row r="255">
      <c r="A255" t="n">
        <v>2</v>
      </c>
      <c r="B255" t="n">
        <v>95</v>
      </c>
      <c r="C255" t="inlineStr">
        <is>
          <t xml:space="preserve">CONCLUIDO	</t>
        </is>
      </c>
      <c r="D255" t="n">
        <v>1.6016</v>
      </c>
      <c r="E255" t="n">
        <v>62.44</v>
      </c>
      <c r="F255" t="n">
        <v>53.42</v>
      </c>
      <c r="G255" t="n">
        <v>18.21</v>
      </c>
      <c r="H255" t="n">
        <v>0.28</v>
      </c>
      <c r="I255" t="n">
        <v>176</v>
      </c>
      <c r="J255" t="n">
        <v>188.73</v>
      </c>
      <c r="K255" t="n">
        <v>53.44</v>
      </c>
      <c r="L255" t="n">
        <v>3</v>
      </c>
      <c r="M255" t="n">
        <v>174</v>
      </c>
      <c r="N255" t="n">
        <v>37.29</v>
      </c>
      <c r="O255" t="n">
        <v>23510.33</v>
      </c>
      <c r="P255" t="n">
        <v>728.39</v>
      </c>
      <c r="Q255" t="n">
        <v>1190.41</v>
      </c>
      <c r="R255" t="n">
        <v>440.96</v>
      </c>
      <c r="S255" t="n">
        <v>152.24</v>
      </c>
      <c r="T255" t="n">
        <v>137528.34</v>
      </c>
      <c r="U255" t="n">
        <v>0.35</v>
      </c>
      <c r="V255" t="n">
        <v>0.74</v>
      </c>
      <c r="W255" t="n">
        <v>19.26</v>
      </c>
      <c r="X255" t="n">
        <v>8.140000000000001</v>
      </c>
      <c r="Y255" t="n">
        <v>2</v>
      </c>
      <c r="Z255" t="n">
        <v>10</v>
      </c>
    </row>
    <row r="256">
      <c r="A256" t="n">
        <v>3</v>
      </c>
      <c r="B256" t="n">
        <v>95</v>
      </c>
      <c r="C256" t="inlineStr">
        <is>
          <t xml:space="preserve">CONCLUIDO	</t>
        </is>
      </c>
      <c r="D256" t="n">
        <v>1.7188</v>
      </c>
      <c r="E256" t="n">
        <v>58.18</v>
      </c>
      <c r="F256" t="n">
        <v>51.02</v>
      </c>
      <c r="G256" t="n">
        <v>24.3</v>
      </c>
      <c r="H256" t="n">
        <v>0.37</v>
      </c>
      <c r="I256" t="n">
        <v>126</v>
      </c>
      <c r="J256" t="n">
        <v>190.25</v>
      </c>
      <c r="K256" t="n">
        <v>53.44</v>
      </c>
      <c r="L256" t="n">
        <v>4</v>
      </c>
      <c r="M256" t="n">
        <v>124</v>
      </c>
      <c r="N256" t="n">
        <v>37.82</v>
      </c>
      <c r="O256" t="n">
        <v>23698.48</v>
      </c>
      <c r="P256" t="n">
        <v>692.58</v>
      </c>
      <c r="Q256" t="n">
        <v>1189.86</v>
      </c>
      <c r="R256" t="n">
        <v>359.86</v>
      </c>
      <c r="S256" t="n">
        <v>152.24</v>
      </c>
      <c r="T256" t="n">
        <v>97228.28999999999</v>
      </c>
      <c r="U256" t="n">
        <v>0.42</v>
      </c>
      <c r="V256" t="n">
        <v>0.78</v>
      </c>
      <c r="W256" t="n">
        <v>19.18</v>
      </c>
      <c r="X256" t="n">
        <v>5.76</v>
      </c>
      <c r="Y256" t="n">
        <v>2</v>
      </c>
      <c r="Z256" t="n">
        <v>10</v>
      </c>
    </row>
    <row r="257">
      <c r="A257" t="n">
        <v>4</v>
      </c>
      <c r="B257" t="n">
        <v>95</v>
      </c>
      <c r="C257" t="inlineStr">
        <is>
          <t xml:space="preserve">CONCLUIDO	</t>
        </is>
      </c>
      <c r="D257" t="n">
        <v>1.7915</v>
      </c>
      <c r="E257" t="n">
        <v>55.82</v>
      </c>
      <c r="F257" t="n">
        <v>49.7</v>
      </c>
      <c r="G257" t="n">
        <v>30.43</v>
      </c>
      <c r="H257" t="n">
        <v>0.46</v>
      </c>
      <c r="I257" t="n">
        <v>98</v>
      </c>
      <c r="J257" t="n">
        <v>191.78</v>
      </c>
      <c r="K257" t="n">
        <v>53.44</v>
      </c>
      <c r="L257" t="n">
        <v>5</v>
      </c>
      <c r="M257" t="n">
        <v>96</v>
      </c>
      <c r="N257" t="n">
        <v>38.35</v>
      </c>
      <c r="O257" t="n">
        <v>23887.36</v>
      </c>
      <c r="P257" t="n">
        <v>671.62</v>
      </c>
      <c r="Q257" t="n">
        <v>1189.41</v>
      </c>
      <c r="R257" t="n">
        <v>315.48</v>
      </c>
      <c r="S257" t="n">
        <v>152.24</v>
      </c>
      <c r="T257" t="n">
        <v>75179.39999999999</v>
      </c>
      <c r="U257" t="n">
        <v>0.48</v>
      </c>
      <c r="V257" t="n">
        <v>0.8</v>
      </c>
      <c r="W257" t="n">
        <v>19.13</v>
      </c>
      <c r="X257" t="n">
        <v>4.44</v>
      </c>
      <c r="Y257" t="n">
        <v>2</v>
      </c>
      <c r="Z257" t="n">
        <v>10</v>
      </c>
    </row>
    <row r="258">
      <c r="A258" t="n">
        <v>5</v>
      </c>
      <c r="B258" t="n">
        <v>95</v>
      </c>
      <c r="C258" t="inlineStr">
        <is>
          <t xml:space="preserve">CONCLUIDO	</t>
        </is>
      </c>
      <c r="D258" t="n">
        <v>1.8401</v>
      </c>
      <c r="E258" t="n">
        <v>54.34</v>
      </c>
      <c r="F258" t="n">
        <v>48.9</v>
      </c>
      <c r="G258" t="n">
        <v>36.67</v>
      </c>
      <c r="H258" t="n">
        <v>0.55</v>
      </c>
      <c r="I258" t="n">
        <v>80</v>
      </c>
      <c r="J258" t="n">
        <v>193.32</v>
      </c>
      <c r="K258" t="n">
        <v>53.44</v>
      </c>
      <c r="L258" t="n">
        <v>6</v>
      </c>
      <c r="M258" t="n">
        <v>78</v>
      </c>
      <c r="N258" t="n">
        <v>38.89</v>
      </c>
      <c r="O258" t="n">
        <v>24076.95</v>
      </c>
      <c r="P258" t="n">
        <v>657.3</v>
      </c>
      <c r="Q258" t="n">
        <v>1189.69</v>
      </c>
      <c r="R258" t="n">
        <v>288.18</v>
      </c>
      <c r="S258" t="n">
        <v>152.24</v>
      </c>
      <c r="T258" t="n">
        <v>61619.38</v>
      </c>
      <c r="U258" t="n">
        <v>0.53</v>
      </c>
      <c r="V258" t="n">
        <v>0.8100000000000001</v>
      </c>
      <c r="W258" t="n">
        <v>19.11</v>
      </c>
      <c r="X258" t="n">
        <v>3.64</v>
      </c>
      <c r="Y258" t="n">
        <v>2</v>
      </c>
      <c r="Z258" t="n">
        <v>10</v>
      </c>
    </row>
    <row r="259">
      <c r="A259" t="n">
        <v>6</v>
      </c>
      <c r="B259" t="n">
        <v>95</v>
      </c>
      <c r="C259" t="inlineStr">
        <is>
          <t xml:space="preserve">CONCLUIDO	</t>
        </is>
      </c>
      <c r="D259" t="n">
        <v>1.8743</v>
      </c>
      <c r="E259" t="n">
        <v>53.35</v>
      </c>
      <c r="F259" t="n">
        <v>48.35</v>
      </c>
      <c r="G259" t="n">
        <v>42.67</v>
      </c>
      <c r="H259" t="n">
        <v>0.64</v>
      </c>
      <c r="I259" t="n">
        <v>68</v>
      </c>
      <c r="J259" t="n">
        <v>194.86</v>
      </c>
      <c r="K259" t="n">
        <v>53.44</v>
      </c>
      <c r="L259" t="n">
        <v>7</v>
      </c>
      <c r="M259" t="n">
        <v>66</v>
      </c>
      <c r="N259" t="n">
        <v>39.43</v>
      </c>
      <c r="O259" t="n">
        <v>24267.28</v>
      </c>
      <c r="P259" t="n">
        <v>646.74</v>
      </c>
      <c r="Q259" t="n">
        <v>1189.31</v>
      </c>
      <c r="R259" t="n">
        <v>269.83</v>
      </c>
      <c r="S259" t="n">
        <v>152.24</v>
      </c>
      <c r="T259" t="n">
        <v>52502.87</v>
      </c>
      <c r="U259" t="n">
        <v>0.5600000000000001</v>
      </c>
      <c r="V259" t="n">
        <v>0.82</v>
      </c>
      <c r="W259" t="n">
        <v>19.09</v>
      </c>
      <c r="X259" t="n">
        <v>3.1</v>
      </c>
      <c r="Y259" t="n">
        <v>2</v>
      </c>
      <c r="Z259" t="n">
        <v>10</v>
      </c>
    </row>
    <row r="260">
      <c r="A260" t="n">
        <v>7</v>
      </c>
      <c r="B260" t="n">
        <v>95</v>
      </c>
      <c r="C260" t="inlineStr">
        <is>
          <t xml:space="preserve">CONCLUIDO	</t>
        </is>
      </c>
      <c r="D260" t="n">
        <v>1.9059</v>
      </c>
      <c r="E260" t="n">
        <v>52.47</v>
      </c>
      <c r="F260" t="n">
        <v>47.84</v>
      </c>
      <c r="G260" t="n">
        <v>49.49</v>
      </c>
      <c r="H260" t="n">
        <v>0.72</v>
      </c>
      <c r="I260" t="n">
        <v>58</v>
      </c>
      <c r="J260" t="n">
        <v>196.41</v>
      </c>
      <c r="K260" t="n">
        <v>53.44</v>
      </c>
      <c r="L260" t="n">
        <v>8</v>
      </c>
      <c r="M260" t="n">
        <v>56</v>
      </c>
      <c r="N260" t="n">
        <v>39.98</v>
      </c>
      <c r="O260" t="n">
        <v>24458.36</v>
      </c>
      <c r="P260" t="n">
        <v>635.92</v>
      </c>
      <c r="Q260" t="n">
        <v>1189.19</v>
      </c>
      <c r="R260" t="n">
        <v>252.84</v>
      </c>
      <c r="S260" t="n">
        <v>152.24</v>
      </c>
      <c r="T260" t="n">
        <v>44059.81</v>
      </c>
      <c r="U260" t="n">
        <v>0.6</v>
      </c>
      <c r="V260" t="n">
        <v>0.83</v>
      </c>
      <c r="W260" t="n">
        <v>19.06</v>
      </c>
      <c r="X260" t="n">
        <v>2.59</v>
      </c>
      <c r="Y260" t="n">
        <v>2</v>
      </c>
      <c r="Z260" t="n">
        <v>10</v>
      </c>
    </row>
    <row r="261">
      <c r="A261" t="n">
        <v>8</v>
      </c>
      <c r="B261" t="n">
        <v>95</v>
      </c>
      <c r="C261" t="inlineStr">
        <is>
          <t xml:space="preserve">CONCLUIDO	</t>
        </is>
      </c>
      <c r="D261" t="n">
        <v>1.9234</v>
      </c>
      <c r="E261" t="n">
        <v>51.99</v>
      </c>
      <c r="F261" t="n">
        <v>47.59</v>
      </c>
      <c r="G261" t="n">
        <v>54.91</v>
      </c>
      <c r="H261" t="n">
        <v>0.8100000000000001</v>
      </c>
      <c r="I261" t="n">
        <v>52</v>
      </c>
      <c r="J261" t="n">
        <v>197.97</v>
      </c>
      <c r="K261" t="n">
        <v>53.44</v>
      </c>
      <c r="L261" t="n">
        <v>9</v>
      </c>
      <c r="M261" t="n">
        <v>50</v>
      </c>
      <c r="N261" t="n">
        <v>40.53</v>
      </c>
      <c r="O261" t="n">
        <v>24650.18</v>
      </c>
      <c r="P261" t="n">
        <v>629.48</v>
      </c>
      <c r="Q261" t="n">
        <v>1189.23</v>
      </c>
      <c r="R261" t="n">
        <v>244.43</v>
      </c>
      <c r="S261" t="n">
        <v>152.24</v>
      </c>
      <c r="T261" t="n">
        <v>39883.38</v>
      </c>
      <c r="U261" t="n">
        <v>0.62</v>
      </c>
      <c r="V261" t="n">
        <v>0.84</v>
      </c>
      <c r="W261" t="n">
        <v>19.05</v>
      </c>
      <c r="X261" t="n">
        <v>2.33</v>
      </c>
      <c r="Y261" t="n">
        <v>2</v>
      </c>
      <c r="Z261" t="n">
        <v>10</v>
      </c>
    </row>
    <row r="262">
      <c r="A262" t="n">
        <v>9</v>
      </c>
      <c r="B262" t="n">
        <v>95</v>
      </c>
      <c r="C262" t="inlineStr">
        <is>
          <t xml:space="preserve">CONCLUIDO	</t>
        </is>
      </c>
      <c r="D262" t="n">
        <v>1.9416</v>
      </c>
      <c r="E262" t="n">
        <v>51.5</v>
      </c>
      <c r="F262" t="n">
        <v>47.32</v>
      </c>
      <c r="G262" t="n">
        <v>61.73</v>
      </c>
      <c r="H262" t="n">
        <v>0.89</v>
      </c>
      <c r="I262" t="n">
        <v>46</v>
      </c>
      <c r="J262" t="n">
        <v>199.53</v>
      </c>
      <c r="K262" t="n">
        <v>53.44</v>
      </c>
      <c r="L262" t="n">
        <v>10</v>
      </c>
      <c r="M262" t="n">
        <v>44</v>
      </c>
      <c r="N262" t="n">
        <v>41.1</v>
      </c>
      <c r="O262" t="n">
        <v>24842.77</v>
      </c>
      <c r="P262" t="n">
        <v>622.8099999999999</v>
      </c>
      <c r="Q262" t="n">
        <v>1189.41</v>
      </c>
      <c r="R262" t="n">
        <v>234.93</v>
      </c>
      <c r="S262" t="n">
        <v>152.24</v>
      </c>
      <c r="T262" t="n">
        <v>35162.95</v>
      </c>
      <c r="U262" t="n">
        <v>0.65</v>
      </c>
      <c r="V262" t="n">
        <v>0.84</v>
      </c>
      <c r="W262" t="n">
        <v>19.05</v>
      </c>
      <c r="X262" t="n">
        <v>2.07</v>
      </c>
      <c r="Y262" t="n">
        <v>2</v>
      </c>
      <c r="Z262" t="n">
        <v>10</v>
      </c>
    </row>
    <row r="263">
      <c r="A263" t="n">
        <v>10</v>
      </c>
      <c r="B263" t="n">
        <v>95</v>
      </c>
      <c r="C263" t="inlineStr">
        <is>
          <t xml:space="preserve">CONCLUIDO	</t>
        </is>
      </c>
      <c r="D263" t="n">
        <v>1.9543</v>
      </c>
      <c r="E263" t="n">
        <v>51.17</v>
      </c>
      <c r="F263" t="n">
        <v>47.14</v>
      </c>
      <c r="G263" t="n">
        <v>67.34</v>
      </c>
      <c r="H263" t="n">
        <v>0.97</v>
      </c>
      <c r="I263" t="n">
        <v>42</v>
      </c>
      <c r="J263" t="n">
        <v>201.1</v>
      </c>
      <c r="K263" t="n">
        <v>53.44</v>
      </c>
      <c r="L263" t="n">
        <v>11</v>
      </c>
      <c r="M263" t="n">
        <v>40</v>
      </c>
      <c r="N263" t="n">
        <v>41.66</v>
      </c>
      <c r="O263" t="n">
        <v>25036.12</v>
      </c>
      <c r="P263" t="n">
        <v>617.14</v>
      </c>
      <c r="Q263" t="n">
        <v>1189.1</v>
      </c>
      <c r="R263" t="n">
        <v>228.79</v>
      </c>
      <c r="S263" t="n">
        <v>152.24</v>
      </c>
      <c r="T263" t="n">
        <v>32114.31</v>
      </c>
      <c r="U263" t="n">
        <v>0.67</v>
      </c>
      <c r="V263" t="n">
        <v>0.84</v>
      </c>
      <c r="W263" t="n">
        <v>19.05</v>
      </c>
      <c r="X263" t="n">
        <v>1.88</v>
      </c>
      <c r="Y263" t="n">
        <v>2</v>
      </c>
      <c r="Z263" t="n">
        <v>10</v>
      </c>
    </row>
    <row r="264">
      <c r="A264" t="n">
        <v>11</v>
      </c>
      <c r="B264" t="n">
        <v>95</v>
      </c>
      <c r="C264" t="inlineStr">
        <is>
          <t xml:space="preserve">CONCLUIDO	</t>
        </is>
      </c>
      <c r="D264" t="n">
        <v>1.9671</v>
      </c>
      <c r="E264" t="n">
        <v>50.84</v>
      </c>
      <c r="F264" t="n">
        <v>46.95</v>
      </c>
      <c r="G264" t="n">
        <v>74.14</v>
      </c>
      <c r="H264" t="n">
        <v>1.05</v>
      </c>
      <c r="I264" t="n">
        <v>38</v>
      </c>
      <c r="J264" t="n">
        <v>202.67</v>
      </c>
      <c r="K264" t="n">
        <v>53.44</v>
      </c>
      <c r="L264" t="n">
        <v>12</v>
      </c>
      <c r="M264" t="n">
        <v>36</v>
      </c>
      <c r="N264" t="n">
        <v>42.24</v>
      </c>
      <c r="O264" t="n">
        <v>25230.25</v>
      </c>
      <c r="P264" t="n">
        <v>611.17</v>
      </c>
      <c r="Q264" t="n">
        <v>1189.1</v>
      </c>
      <c r="R264" t="n">
        <v>222.77</v>
      </c>
      <c r="S264" t="n">
        <v>152.24</v>
      </c>
      <c r="T264" t="n">
        <v>29124.57</v>
      </c>
      <c r="U264" t="n">
        <v>0.68</v>
      </c>
      <c r="V264" t="n">
        <v>0.85</v>
      </c>
      <c r="W264" t="n">
        <v>19.03</v>
      </c>
      <c r="X264" t="n">
        <v>1.7</v>
      </c>
      <c r="Y264" t="n">
        <v>2</v>
      </c>
      <c r="Z264" t="n">
        <v>10</v>
      </c>
    </row>
    <row r="265">
      <c r="A265" t="n">
        <v>12</v>
      </c>
      <c r="B265" t="n">
        <v>95</v>
      </c>
      <c r="C265" t="inlineStr">
        <is>
          <t xml:space="preserve">CONCLUIDO	</t>
        </is>
      </c>
      <c r="D265" t="n">
        <v>1.9765</v>
      </c>
      <c r="E265" t="n">
        <v>50.59</v>
      </c>
      <c r="F265" t="n">
        <v>46.82</v>
      </c>
      <c r="G265" t="n">
        <v>80.27</v>
      </c>
      <c r="H265" t="n">
        <v>1.13</v>
      </c>
      <c r="I265" t="n">
        <v>35</v>
      </c>
      <c r="J265" t="n">
        <v>204.25</v>
      </c>
      <c r="K265" t="n">
        <v>53.44</v>
      </c>
      <c r="L265" t="n">
        <v>13</v>
      </c>
      <c r="M265" t="n">
        <v>33</v>
      </c>
      <c r="N265" t="n">
        <v>42.82</v>
      </c>
      <c r="O265" t="n">
        <v>25425.3</v>
      </c>
      <c r="P265" t="n">
        <v>606.37</v>
      </c>
      <c r="Q265" t="n">
        <v>1189.07</v>
      </c>
      <c r="R265" t="n">
        <v>218.14</v>
      </c>
      <c r="S265" t="n">
        <v>152.24</v>
      </c>
      <c r="T265" t="n">
        <v>26823.04</v>
      </c>
      <c r="U265" t="n">
        <v>0.7</v>
      </c>
      <c r="V265" t="n">
        <v>0.85</v>
      </c>
      <c r="W265" t="n">
        <v>19.04</v>
      </c>
      <c r="X265" t="n">
        <v>1.57</v>
      </c>
      <c r="Y265" t="n">
        <v>2</v>
      </c>
      <c r="Z265" t="n">
        <v>10</v>
      </c>
    </row>
    <row r="266">
      <c r="A266" t="n">
        <v>13</v>
      </c>
      <c r="B266" t="n">
        <v>95</v>
      </c>
      <c r="C266" t="inlineStr">
        <is>
          <t xml:space="preserve">CONCLUIDO	</t>
        </is>
      </c>
      <c r="D266" t="n">
        <v>1.9871</v>
      </c>
      <c r="E266" t="n">
        <v>50.32</v>
      </c>
      <c r="F266" t="n">
        <v>46.66</v>
      </c>
      <c r="G266" t="n">
        <v>87.5</v>
      </c>
      <c r="H266" t="n">
        <v>1.21</v>
      </c>
      <c r="I266" t="n">
        <v>32</v>
      </c>
      <c r="J266" t="n">
        <v>205.84</v>
      </c>
      <c r="K266" t="n">
        <v>53.44</v>
      </c>
      <c r="L266" t="n">
        <v>14</v>
      </c>
      <c r="M266" t="n">
        <v>30</v>
      </c>
      <c r="N266" t="n">
        <v>43.4</v>
      </c>
      <c r="O266" t="n">
        <v>25621.03</v>
      </c>
      <c r="P266" t="n">
        <v>601.1</v>
      </c>
      <c r="Q266" t="n">
        <v>1189.19</v>
      </c>
      <c r="R266" t="n">
        <v>212.87</v>
      </c>
      <c r="S266" t="n">
        <v>152.24</v>
      </c>
      <c r="T266" t="n">
        <v>24201.78</v>
      </c>
      <c r="U266" t="n">
        <v>0.72</v>
      </c>
      <c r="V266" t="n">
        <v>0.85</v>
      </c>
      <c r="W266" t="n">
        <v>19.03</v>
      </c>
      <c r="X266" t="n">
        <v>1.41</v>
      </c>
      <c r="Y266" t="n">
        <v>2</v>
      </c>
      <c r="Z266" t="n">
        <v>10</v>
      </c>
    </row>
    <row r="267">
      <c r="A267" t="n">
        <v>14</v>
      </c>
      <c r="B267" t="n">
        <v>95</v>
      </c>
      <c r="C267" t="inlineStr">
        <is>
          <t xml:space="preserve">CONCLUIDO	</t>
        </is>
      </c>
      <c r="D267" t="n">
        <v>1.9936</v>
      </c>
      <c r="E267" t="n">
        <v>50.16</v>
      </c>
      <c r="F267" t="n">
        <v>46.58</v>
      </c>
      <c r="G267" t="n">
        <v>93.15000000000001</v>
      </c>
      <c r="H267" t="n">
        <v>1.28</v>
      </c>
      <c r="I267" t="n">
        <v>30</v>
      </c>
      <c r="J267" t="n">
        <v>207.43</v>
      </c>
      <c r="K267" t="n">
        <v>53.44</v>
      </c>
      <c r="L267" t="n">
        <v>15</v>
      </c>
      <c r="M267" t="n">
        <v>28</v>
      </c>
      <c r="N267" t="n">
        <v>44</v>
      </c>
      <c r="O267" t="n">
        <v>25817.56</v>
      </c>
      <c r="P267" t="n">
        <v>595.6799999999999</v>
      </c>
      <c r="Q267" t="n">
        <v>1189.01</v>
      </c>
      <c r="R267" t="n">
        <v>209.84</v>
      </c>
      <c r="S267" t="n">
        <v>152.24</v>
      </c>
      <c r="T267" t="n">
        <v>22697.08</v>
      </c>
      <c r="U267" t="n">
        <v>0.73</v>
      </c>
      <c r="V267" t="n">
        <v>0.85</v>
      </c>
      <c r="W267" t="n">
        <v>19.02</v>
      </c>
      <c r="X267" t="n">
        <v>1.32</v>
      </c>
      <c r="Y267" t="n">
        <v>2</v>
      </c>
      <c r="Z267" t="n">
        <v>10</v>
      </c>
    </row>
    <row r="268">
      <c r="A268" t="n">
        <v>15</v>
      </c>
      <c r="B268" t="n">
        <v>95</v>
      </c>
      <c r="C268" t="inlineStr">
        <is>
          <t xml:space="preserve">CONCLUIDO	</t>
        </is>
      </c>
      <c r="D268" t="n">
        <v>2.0003</v>
      </c>
      <c r="E268" t="n">
        <v>49.99</v>
      </c>
      <c r="F268" t="n">
        <v>46.48</v>
      </c>
      <c r="G268" t="n">
        <v>99.61</v>
      </c>
      <c r="H268" t="n">
        <v>1.36</v>
      </c>
      <c r="I268" t="n">
        <v>28</v>
      </c>
      <c r="J268" t="n">
        <v>209.03</v>
      </c>
      <c r="K268" t="n">
        <v>53.44</v>
      </c>
      <c r="L268" t="n">
        <v>16</v>
      </c>
      <c r="M268" t="n">
        <v>26</v>
      </c>
      <c r="N268" t="n">
        <v>44.6</v>
      </c>
      <c r="O268" t="n">
        <v>26014.91</v>
      </c>
      <c r="P268" t="n">
        <v>591</v>
      </c>
      <c r="Q268" t="n">
        <v>1188.97</v>
      </c>
      <c r="R268" t="n">
        <v>206.73</v>
      </c>
      <c r="S268" t="n">
        <v>152.24</v>
      </c>
      <c r="T268" t="n">
        <v>21155.08</v>
      </c>
      <c r="U268" t="n">
        <v>0.74</v>
      </c>
      <c r="V268" t="n">
        <v>0.86</v>
      </c>
      <c r="W268" t="n">
        <v>19.02</v>
      </c>
      <c r="X268" t="n">
        <v>1.23</v>
      </c>
      <c r="Y268" t="n">
        <v>2</v>
      </c>
      <c r="Z268" t="n">
        <v>10</v>
      </c>
    </row>
    <row r="269">
      <c r="A269" t="n">
        <v>16</v>
      </c>
      <c r="B269" t="n">
        <v>95</v>
      </c>
      <c r="C269" t="inlineStr">
        <is>
          <t xml:space="preserve">CONCLUIDO	</t>
        </is>
      </c>
      <c r="D269" t="n">
        <v>2.0066</v>
      </c>
      <c r="E269" t="n">
        <v>49.84</v>
      </c>
      <c r="F269" t="n">
        <v>46.4</v>
      </c>
      <c r="G269" t="n">
        <v>107.08</v>
      </c>
      <c r="H269" t="n">
        <v>1.43</v>
      </c>
      <c r="I269" t="n">
        <v>26</v>
      </c>
      <c r="J269" t="n">
        <v>210.64</v>
      </c>
      <c r="K269" t="n">
        <v>53.44</v>
      </c>
      <c r="L269" t="n">
        <v>17</v>
      </c>
      <c r="M269" t="n">
        <v>24</v>
      </c>
      <c r="N269" t="n">
        <v>45.21</v>
      </c>
      <c r="O269" t="n">
        <v>26213.09</v>
      </c>
      <c r="P269" t="n">
        <v>586.74</v>
      </c>
      <c r="Q269" t="n">
        <v>1188.98</v>
      </c>
      <c r="R269" t="n">
        <v>204</v>
      </c>
      <c r="S269" t="n">
        <v>152.24</v>
      </c>
      <c r="T269" t="n">
        <v>19795.89</v>
      </c>
      <c r="U269" t="n">
        <v>0.75</v>
      </c>
      <c r="V269" t="n">
        <v>0.86</v>
      </c>
      <c r="W269" t="n">
        <v>19.02</v>
      </c>
      <c r="X269" t="n">
        <v>1.15</v>
      </c>
      <c r="Y269" t="n">
        <v>2</v>
      </c>
      <c r="Z269" t="n">
        <v>10</v>
      </c>
    </row>
    <row r="270">
      <c r="A270" t="n">
        <v>17</v>
      </c>
      <c r="B270" t="n">
        <v>95</v>
      </c>
      <c r="C270" t="inlineStr">
        <is>
          <t xml:space="preserve">CONCLUIDO	</t>
        </is>
      </c>
      <c r="D270" t="n">
        <v>2.0101</v>
      </c>
      <c r="E270" t="n">
        <v>49.75</v>
      </c>
      <c r="F270" t="n">
        <v>46.35</v>
      </c>
      <c r="G270" t="n">
        <v>111.24</v>
      </c>
      <c r="H270" t="n">
        <v>1.51</v>
      </c>
      <c r="I270" t="n">
        <v>25</v>
      </c>
      <c r="J270" t="n">
        <v>212.25</v>
      </c>
      <c r="K270" t="n">
        <v>53.44</v>
      </c>
      <c r="L270" t="n">
        <v>18</v>
      </c>
      <c r="M270" t="n">
        <v>23</v>
      </c>
      <c r="N270" t="n">
        <v>45.82</v>
      </c>
      <c r="O270" t="n">
        <v>26412.11</v>
      </c>
      <c r="P270" t="n">
        <v>581.5599999999999</v>
      </c>
      <c r="Q270" t="n">
        <v>1189.01</v>
      </c>
      <c r="R270" t="n">
        <v>202.32</v>
      </c>
      <c r="S270" t="n">
        <v>152.24</v>
      </c>
      <c r="T270" t="n">
        <v>18964.89</v>
      </c>
      <c r="U270" t="n">
        <v>0.75</v>
      </c>
      <c r="V270" t="n">
        <v>0.86</v>
      </c>
      <c r="W270" t="n">
        <v>19.01</v>
      </c>
      <c r="X270" t="n">
        <v>1.1</v>
      </c>
      <c r="Y270" t="n">
        <v>2</v>
      </c>
      <c r="Z270" t="n">
        <v>10</v>
      </c>
    </row>
    <row r="271">
      <c r="A271" t="n">
        <v>18</v>
      </c>
      <c r="B271" t="n">
        <v>95</v>
      </c>
      <c r="C271" t="inlineStr">
        <is>
          <t xml:space="preserve">CONCLUIDO	</t>
        </is>
      </c>
      <c r="D271" t="n">
        <v>2.0174</v>
      </c>
      <c r="E271" t="n">
        <v>49.57</v>
      </c>
      <c r="F271" t="n">
        <v>46.24</v>
      </c>
      <c r="G271" t="n">
        <v>120.64</v>
      </c>
      <c r="H271" t="n">
        <v>1.58</v>
      </c>
      <c r="I271" t="n">
        <v>23</v>
      </c>
      <c r="J271" t="n">
        <v>213.87</v>
      </c>
      <c r="K271" t="n">
        <v>53.44</v>
      </c>
      <c r="L271" t="n">
        <v>19</v>
      </c>
      <c r="M271" t="n">
        <v>21</v>
      </c>
      <c r="N271" t="n">
        <v>46.44</v>
      </c>
      <c r="O271" t="n">
        <v>26611.98</v>
      </c>
      <c r="P271" t="n">
        <v>578.01</v>
      </c>
      <c r="Q271" t="n">
        <v>1188.96</v>
      </c>
      <c r="R271" t="n">
        <v>198.79</v>
      </c>
      <c r="S271" t="n">
        <v>152.24</v>
      </c>
      <c r="T271" t="n">
        <v>17210.16</v>
      </c>
      <c r="U271" t="n">
        <v>0.77</v>
      </c>
      <c r="V271" t="n">
        <v>0.86</v>
      </c>
      <c r="W271" t="n">
        <v>19.01</v>
      </c>
      <c r="X271" t="n">
        <v>0.99</v>
      </c>
      <c r="Y271" t="n">
        <v>2</v>
      </c>
      <c r="Z271" t="n">
        <v>10</v>
      </c>
    </row>
    <row r="272">
      <c r="A272" t="n">
        <v>19</v>
      </c>
      <c r="B272" t="n">
        <v>95</v>
      </c>
      <c r="C272" t="inlineStr">
        <is>
          <t xml:space="preserve">CONCLUIDO	</t>
        </is>
      </c>
      <c r="D272" t="n">
        <v>2.0205</v>
      </c>
      <c r="E272" t="n">
        <v>49.49</v>
      </c>
      <c r="F272" t="n">
        <v>46.21</v>
      </c>
      <c r="G272" t="n">
        <v>126.01</v>
      </c>
      <c r="H272" t="n">
        <v>1.65</v>
      </c>
      <c r="I272" t="n">
        <v>22</v>
      </c>
      <c r="J272" t="n">
        <v>215.5</v>
      </c>
      <c r="K272" t="n">
        <v>53.44</v>
      </c>
      <c r="L272" t="n">
        <v>20</v>
      </c>
      <c r="M272" t="n">
        <v>20</v>
      </c>
      <c r="N272" t="n">
        <v>47.07</v>
      </c>
      <c r="O272" t="n">
        <v>26812.71</v>
      </c>
      <c r="P272" t="n">
        <v>575.02</v>
      </c>
      <c r="Q272" t="n">
        <v>1188.95</v>
      </c>
      <c r="R272" t="n">
        <v>197.5</v>
      </c>
      <c r="S272" t="n">
        <v>152.24</v>
      </c>
      <c r="T272" t="n">
        <v>16566.55</v>
      </c>
      <c r="U272" t="n">
        <v>0.77</v>
      </c>
      <c r="V272" t="n">
        <v>0.86</v>
      </c>
      <c r="W272" t="n">
        <v>19.01</v>
      </c>
      <c r="X272" t="n">
        <v>0.95</v>
      </c>
      <c r="Y272" t="n">
        <v>2</v>
      </c>
      <c r="Z272" t="n">
        <v>10</v>
      </c>
    </row>
    <row r="273">
      <c r="A273" t="n">
        <v>20</v>
      </c>
      <c r="B273" t="n">
        <v>95</v>
      </c>
      <c r="C273" t="inlineStr">
        <is>
          <t xml:space="preserve">CONCLUIDO	</t>
        </is>
      </c>
      <c r="D273" t="n">
        <v>2.0231</v>
      </c>
      <c r="E273" t="n">
        <v>49.43</v>
      </c>
      <c r="F273" t="n">
        <v>46.18</v>
      </c>
      <c r="G273" t="n">
        <v>131.94</v>
      </c>
      <c r="H273" t="n">
        <v>1.72</v>
      </c>
      <c r="I273" t="n">
        <v>21</v>
      </c>
      <c r="J273" t="n">
        <v>217.14</v>
      </c>
      <c r="K273" t="n">
        <v>53.44</v>
      </c>
      <c r="L273" t="n">
        <v>21</v>
      </c>
      <c r="M273" t="n">
        <v>19</v>
      </c>
      <c r="N273" t="n">
        <v>47.7</v>
      </c>
      <c r="O273" t="n">
        <v>27014.3</v>
      </c>
      <c r="P273" t="n">
        <v>570.36</v>
      </c>
      <c r="Q273" t="n">
        <v>1189.05</v>
      </c>
      <c r="R273" t="n">
        <v>196.55</v>
      </c>
      <c r="S273" t="n">
        <v>152.24</v>
      </c>
      <c r="T273" t="n">
        <v>16099.4</v>
      </c>
      <c r="U273" t="n">
        <v>0.77</v>
      </c>
      <c r="V273" t="n">
        <v>0.86</v>
      </c>
      <c r="W273" t="n">
        <v>19.01</v>
      </c>
      <c r="X273" t="n">
        <v>0.93</v>
      </c>
      <c r="Y273" t="n">
        <v>2</v>
      </c>
      <c r="Z273" t="n">
        <v>10</v>
      </c>
    </row>
    <row r="274">
      <c r="A274" t="n">
        <v>21</v>
      </c>
      <c r="B274" t="n">
        <v>95</v>
      </c>
      <c r="C274" t="inlineStr">
        <is>
          <t xml:space="preserve">CONCLUIDO	</t>
        </is>
      </c>
      <c r="D274" t="n">
        <v>2.0272</v>
      </c>
      <c r="E274" t="n">
        <v>49.33</v>
      </c>
      <c r="F274" t="n">
        <v>46.12</v>
      </c>
      <c r="G274" t="n">
        <v>138.35</v>
      </c>
      <c r="H274" t="n">
        <v>1.79</v>
      </c>
      <c r="I274" t="n">
        <v>20</v>
      </c>
      <c r="J274" t="n">
        <v>218.78</v>
      </c>
      <c r="K274" t="n">
        <v>53.44</v>
      </c>
      <c r="L274" t="n">
        <v>22</v>
      </c>
      <c r="M274" t="n">
        <v>18</v>
      </c>
      <c r="N274" t="n">
        <v>48.34</v>
      </c>
      <c r="O274" t="n">
        <v>27216.79</v>
      </c>
      <c r="P274" t="n">
        <v>566.5599999999999</v>
      </c>
      <c r="Q274" t="n">
        <v>1188.97</v>
      </c>
      <c r="R274" t="n">
        <v>194.38</v>
      </c>
      <c r="S274" t="n">
        <v>152.24</v>
      </c>
      <c r="T274" t="n">
        <v>15016.38</v>
      </c>
      <c r="U274" t="n">
        <v>0.78</v>
      </c>
      <c r="V274" t="n">
        <v>0.86</v>
      </c>
      <c r="W274" t="n">
        <v>19.01</v>
      </c>
      <c r="X274" t="n">
        <v>0.86</v>
      </c>
      <c r="Y274" t="n">
        <v>2</v>
      </c>
      <c r="Z274" t="n">
        <v>10</v>
      </c>
    </row>
    <row r="275">
      <c r="A275" t="n">
        <v>22</v>
      </c>
      <c r="B275" t="n">
        <v>95</v>
      </c>
      <c r="C275" t="inlineStr">
        <is>
          <t xml:space="preserve">CONCLUIDO	</t>
        </is>
      </c>
      <c r="D275" t="n">
        <v>2.0303</v>
      </c>
      <c r="E275" t="n">
        <v>49.25</v>
      </c>
      <c r="F275" t="n">
        <v>46.08</v>
      </c>
      <c r="G275" t="n">
        <v>145.51</v>
      </c>
      <c r="H275" t="n">
        <v>1.85</v>
      </c>
      <c r="I275" t="n">
        <v>19</v>
      </c>
      <c r="J275" t="n">
        <v>220.43</v>
      </c>
      <c r="K275" t="n">
        <v>53.44</v>
      </c>
      <c r="L275" t="n">
        <v>23</v>
      </c>
      <c r="M275" t="n">
        <v>17</v>
      </c>
      <c r="N275" t="n">
        <v>48.99</v>
      </c>
      <c r="O275" t="n">
        <v>27420.16</v>
      </c>
      <c r="P275" t="n">
        <v>562.46</v>
      </c>
      <c r="Q275" t="n">
        <v>1188.92</v>
      </c>
      <c r="R275" t="n">
        <v>193.15</v>
      </c>
      <c r="S275" t="n">
        <v>152.24</v>
      </c>
      <c r="T275" t="n">
        <v>14405.96</v>
      </c>
      <c r="U275" t="n">
        <v>0.79</v>
      </c>
      <c r="V275" t="n">
        <v>0.86</v>
      </c>
      <c r="W275" t="n">
        <v>19</v>
      </c>
      <c r="X275" t="n">
        <v>0.83</v>
      </c>
      <c r="Y275" t="n">
        <v>2</v>
      </c>
      <c r="Z275" t="n">
        <v>10</v>
      </c>
    </row>
    <row r="276">
      <c r="A276" t="n">
        <v>23</v>
      </c>
      <c r="B276" t="n">
        <v>95</v>
      </c>
      <c r="C276" t="inlineStr">
        <is>
          <t xml:space="preserve">CONCLUIDO	</t>
        </is>
      </c>
      <c r="D276" t="n">
        <v>2.0336</v>
      </c>
      <c r="E276" t="n">
        <v>49.18</v>
      </c>
      <c r="F276" t="n">
        <v>46.04</v>
      </c>
      <c r="G276" t="n">
        <v>153.45</v>
      </c>
      <c r="H276" t="n">
        <v>1.92</v>
      </c>
      <c r="I276" t="n">
        <v>18</v>
      </c>
      <c r="J276" t="n">
        <v>222.08</v>
      </c>
      <c r="K276" t="n">
        <v>53.44</v>
      </c>
      <c r="L276" t="n">
        <v>24</v>
      </c>
      <c r="M276" t="n">
        <v>16</v>
      </c>
      <c r="N276" t="n">
        <v>49.65</v>
      </c>
      <c r="O276" t="n">
        <v>27624.44</v>
      </c>
      <c r="P276" t="n">
        <v>557.86</v>
      </c>
      <c r="Q276" t="n">
        <v>1188.91</v>
      </c>
      <c r="R276" t="n">
        <v>191.73</v>
      </c>
      <c r="S276" t="n">
        <v>152.24</v>
      </c>
      <c r="T276" t="n">
        <v>13702.84</v>
      </c>
      <c r="U276" t="n">
        <v>0.79</v>
      </c>
      <c r="V276" t="n">
        <v>0.86</v>
      </c>
      <c r="W276" t="n">
        <v>19</v>
      </c>
      <c r="X276" t="n">
        <v>0.79</v>
      </c>
      <c r="Y276" t="n">
        <v>2</v>
      </c>
      <c r="Z276" t="n">
        <v>10</v>
      </c>
    </row>
    <row r="277">
      <c r="A277" t="n">
        <v>24</v>
      </c>
      <c r="B277" t="n">
        <v>95</v>
      </c>
      <c r="C277" t="inlineStr">
        <is>
          <t xml:space="preserve">CONCLUIDO	</t>
        </is>
      </c>
      <c r="D277" t="n">
        <v>2.0383</v>
      </c>
      <c r="E277" t="n">
        <v>49.06</v>
      </c>
      <c r="F277" t="n">
        <v>45.96</v>
      </c>
      <c r="G277" t="n">
        <v>162.21</v>
      </c>
      <c r="H277" t="n">
        <v>1.99</v>
      </c>
      <c r="I277" t="n">
        <v>17</v>
      </c>
      <c r="J277" t="n">
        <v>223.75</v>
      </c>
      <c r="K277" t="n">
        <v>53.44</v>
      </c>
      <c r="L277" t="n">
        <v>25</v>
      </c>
      <c r="M277" t="n">
        <v>15</v>
      </c>
      <c r="N277" t="n">
        <v>50.31</v>
      </c>
      <c r="O277" t="n">
        <v>27829.77</v>
      </c>
      <c r="P277" t="n">
        <v>552.38</v>
      </c>
      <c r="Q277" t="n">
        <v>1188.98</v>
      </c>
      <c r="R277" t="n">
        <v>189.06</v>
      </c>
      <c r="S277" t="n">
        <v>152.24</v>
      </c>
      <c r="T277" t="n">
        <v>12374.77</v>
      </c>
      <c r="U277" t="n">
        <v>0.8100000000000001</v>
      </c>
      <c r="V277" t="n">
        <v>0.87</v>
      </c>
      <c r="W277" t="n">
        <v>19</v>
      </c>
      <c r="X277" t="n">
        <v>0.71</v>
      </c>
      <c r="Y277" t="n">
        <v>2</v>
      </c>
      <c r="Z277" t="n">
        <v>10</v>
      </c>
    </row>
    <row r="278">
      <c r="A278" t="n">
        <v>25</v>
      </c>
      <c r="B278" t="n">
        <v>95</v>
      </c>
      <c r="C278" t="inlineStr">
        <is>
          <t xml:space="preserve">CONCLUIDO	</t>
        </is>
      </c>
      <c r="D278" t="n">
        <v>2.0416</v>
      </c>
      <c r="E278" t="n">
        <v>48.98</v>
      </c>
      <c r="F278" t="n">
        <v>45.92</v>
      </c>
      <c r="G278" t="n">
        <v>172.19</v>
      </c>
      <c r="H278" t="n">
        <v>2.05</v>
      </c>
      <c r="I278" t="n">
        <v>16</v>
      </c>
      <c r="J278" t="n">
        <v>225.42</v>
      </c>
      <c r="K278" t="n">
        <v>53.44</v>
      </c>
      <c r="L278" t="n">
        <v>26</v>
      </c>
      <c r="M278" t="n">
        <v>14</v>
      </c>
      <c r="N278" t="n">
        <v>50.98</v>
      </c>
      <c r="O278" t="n">
        <v>28035.92</v>
      </c>
      <c r="P278" t="n">
        <v>545.23</v>
      </c>
      <c r="Q278" t="n">
        <v>1188.94</v>
      </c>
      <c r="R278" t="n">
        <v>187.39</v>
      </c>
      <c r="S278" t="n">
        <v>152.24</v>
      </c>
      <c r="T278" t="n">
        <v>11544.13</v>
      </c>
      <c r="U278" t="n">
        <v>0.8100000000000001</v>
      </c>
      <c r="V278" t="n">
        <v>0.87</v>
      </c>
      <c r="W278" t="n">
        <v>19.01</v>
      </c>
      <c r="X278" t="n">
        <v>0.67</v>
      </c>
      <c r="Y278" t="n">
        <v>2</v>
      </c>
      <c r="Z278" t="n">
        <v>10</v>
      </c>
    </row>
    <row r="279">
      <c r="A279" t="n">
        <v>26</v>
      </c>
      <c r="B279" t="n">
        <v>95</v>
      </c>
      <c r="C279" t="inlineStr">
        <is>
          <t xml:space="preserve">CONCLUIDO	</t>
        </is>
      </c>
      <c r="D279" t="n">
        <v>2.0404</v>
      </c>
      <c r="E279" t="n">
        <v>49.01</v>
      </c>
      <c r="F279" t="n">
        <v>45.95</v>
      </c>
      <c r="G279" t="n">
        <v>172.3</v>
      </c>
      <c r="H279" t="n">
        <v>2.11</v>
      </c>
      <c r="I279" t="n">
        <v>16</v>
      </c>
      <c r="J279" t="n">
        <v>227.1</v>
      </c>
      <c r="K279" t="n">
        <v>53.44</v>
      </c>
      <c r="L279" t="n">
        <v>27</v>
      </c>
      <c r="M279" t="n">
        <v>14</v>
      </c>
      <c r="N279" t="n">
        <v>51.66</v>
      </c>
      <c r="O279" t="n">
        <v>28243</v>
      </c>
      <c r="P279" t="n">
        <v>546.99</v>
      </c>
      <c r="Q279" t="n">
        <v>1188.94</v>
      </c>
      <c r="R279" t="n">
        <v>188.81</v>
      </c>
      <c r="S279" t="n">
        <v>152.24</v>
      </c>
      <c r="T279" t="n">
        <v>12253.43</v>
      </c>
      <c r="U279" t="n">
        <v>0.8100000000000001</v>
      </c>
      <c r="V279" t="n">
        <v>0.87</v>
      </c>
      <c r="W279" t="n">
        <v>19</v>
      </c>
      <c r="X279" t="n">
        <v>0.6899999999999999</v>
      </c>
      <c r="Y279" t="n">
        <v>2</v>
      </c>
      <c r="Z279" t="n">
        <v>10</v>
      </c>
    </row>
    <row r="280">
      <c r="A280" t="n">
        <v>27</v>
      </c>
      <c r="B280" t="n">
        <v>95</v>
      </c>
      <c r="C280" t="inlineStr">
        <is>
          <t xml:space="preserve">CONCLUIDO	</t>
        </is>
      </c>
      <c r="D280" t="n">
        <v>2.045</v>
      </c>
      <c r="E280" t="n">
        <v>48.9</v>
      </c>
      <c r="F280" t="n">
        <v>45.87</v>
      </c>
      <c r="G280" t="n">
        <v>183.49</v>
      </c>
      <c r="H280" t="n">
        <v>2.18</v>
      </c>
      <c r="I280" t="n">
        <v>15</v>
      </c>
      <c r="J280" t="n">
        <v>228.79</v>
      </c>
      <c r="K280" t="n">
        <v>53.44</v>
      </c>
      <c r="L280" t="n">
        <v>28</v>
      </c>
      <c r="M280" t="n">
        <v>13</v>
      </c>
      <c r="N280" t="n">
        <v>52.35</v>
      </c>
      <c r="O280" t="n">
        <v>28451.04</v>
      </c>
      <c r="P280" t="n">
        <v>540.24</v>
      </c>
      <c r="Q280" t="n">
        <v>1189</v>
      </c>
      <c r="R280" t="n">
        <v>186.23</v>
      </c>
      <c r="S280" t="n">
        <v>152.24</v>
      </c>
      <c r="T280" t="n">
        <v>10965.47</v>
      </c>
      <c r="U280" t="n">
        <v>0.82</v>
      </c>
      <c r="V280" t="n">
        <v>0.87</v>
      </c>
      <c r="W280" t="n">
        <v>18.99</v>
      </c>
      <c r="X280" t="n">
        <v>0.62</v>
      </c>
      <c r="Y280" t="n">
        <v>2</v>
      </c>
      <c r="Z280" t="n">
        <v>10</v>
      </c>
    </row>
    <row r="281">
      <c r="A281" t="n">
        <v>28</v>
      </c>
      <c r="B281" t="n">
        <v>95</v>
      </c>
      <c r="C281" t="inlineStr">
        <is>
          <t xml:space="preserve">CONCLUIDO	</t>
        </is>
      </c>
      <c r="D281" t="n">
        <v>2.0441</v>
      </c>
      <c r="E281" t="n">
        <v>48.92</v>
      </c>
      <c r="F281" t="n">
        <v>45.89</v>
      </c>
      <c r="G281" t="n">
        <v>183.58</v>
      </c>
      <c r="H281" t="n">
        <v>2.24</v>
      </c>
      <c r="I281" t="n">
        <v>15</v>
      </c>
      <c r="J281" t="n">
        <v>230.48</v>
      </c>
      <c r="K281" t="n">
        <v>53.44</v>
      </c>
      <c r="L281" t="n">
        <v>29</v>
      </c>
      <c r="M281" t="n">
        <v>11</v>
      </c>
      <c r="N281" t="n">
        <v>53.05</v>
      </c>
      <c r="O281" t="n">
        <v>28660.06</v>
      </c>
      <c r="P281" t="n">
        <v>537.38</v>
      </c>
      <c r="Q281" t="n">
        <v>1188.91</v>
      </c>
      <c r="R281" t="n">
        <v>186.96</v>
      </c>
      <c r="S281" t="n">
        <v>152.24</v>
      </c>
      <c r="T281" t="n">
        <v>11334.81</v>
      </c>
      <c r="U281" t="n">
        <v>0.8100000000000001</v>
      </c>
      <c r="V281" t="n">
        <v>0.87</v>
      </c>
      <c r="W281" t="n">
        <v>19</v>
      </c>
      <c r="X281" t="n">
        <v>0.64</v>
      </c>
      <c r="Y281" t="n">
        <v>2</v>
      </c>
      <c r="Z281" t="n">
        <v>10</v>
      </c>
    </row>
    <row r="282">
      <c r="A282" t="n">
        <v>29</v>
      </c>
      <c r="B282" t="n">
        <v>95</v>
      </c>
      <c r="C282" t="inlineStr">
        <is>
          <t xml:space="preserve">CONCLUIDO	</t>
        </is>
      </c>
      <c r="D282" t="n">
        <v>2.0471</v>
      </c>
      <c r="E282" t="n">
        <v>48.85</v>
      </c>
      <c r="F282" t="n">
        <v>45.86</v>
      </c>
      <c r="G282" t="n">
        <v>196.54</v>
      </c>
      <c r="H282" t="n">
        <v>2.3</v>
      </c>
      <c r="I282" t="n">
        <v>14</v>
      </c>
      <c r="J282" t="n">
        <v>232.18</v>
      </c>
      <c r="K282" t="n">
        <v>53.44</v>
      </c>
      <c r="L282" t="n">
        <v>30</v>
      </c>
      <c r="M282" t="n">
        <v>6</v>
      </c>
      <c r="N282" t="n">
        <v>53.75</v>
      </c>
      <c r="O282" t="n">
        <v>28870.05</v>
      </c>
      <c r="P282" t="n">
        <v>534.6799999999999</v>
      </c>
      <c r="Q282" t="n">
        <v>1188.88</v>
      </c>
      <c r="R282" t="n">
        <v>185.37</v>
      </c>
      <c r="S282" t="n">
        <v>152.24</v>
      </c>
      <c r="T282" t="n">
        <v>10541.64</v>
      </c>
      <c r="U282" t="n">
        <v>0.82</v>
      </c>
      <c r="V282" t="n">
        <v>0.87</v>
      </c>
      <c r="W282" t="n">
        <v>19.01</v>
      </c>
      <c r="X282" t="n">
        <v>0.61</v>
      </c>
      <c r="Y282" t="n">
        <v>2</v>
      </c>
      <c r="Z282" t="n">
        <v>10</v>
      </c>
    </row>
    <row r="283">
      <c r="A283" t="n">
        <v>30</v>
      </c>
      <c r="B283" t="n">
        <v>95</v>
      </c>
      <c r="C283" t="inlineStr">
        <is>
          <t xml:space="preserve">CONCLUIDO	</t>
        </is>
      </c>
      <c r="D283" t="n">
        <v>2.0479</v>
      </c>
      <c r="E283" t="n">
        <v>48.83</v>
      </c>
      <c r="F283" t="n">
        <v>45.84</v>
      </c>
      <c r="G283" t="n">
        <v>196.46</v>
      </c>
      <c r="H283" t="n">
        <v>2.36</v>
      </c>
      <c r="I283" t="n">
        <v>14</v>
      </c>
      <c r="J283" t="n">
        <v>233.89</v>
      </c>
      <c r="K283" t="n">
        <v>53.44</v>
      </c>
      <c r="L283" t="n">
        <v>31</v>
      </c>
      <c r="M283" t="n">
        <v>3</v>
      </c>
      <c r="N283" t="n">
        <v>54.46</v>
      </c>
      <c r="O283" t="n">
        <v>29081.05</v>
      </c>
      <c r="P283" t="n">
        <v>537.05</v>
      </c>
      <c r="Q283" t="n">
        <v>1188.96</v>
      </c>
      <c r="R283" t="n">
        <v>184.73</v>
      </c>
      <c r="S283" t="n">
        <v>152.24</v>
      </c>
      <c r="T283" t="n">
        <v>10223.34</v>
      </c>
      <c r="U283" t="n">
        <v>0.82</v>
      </c>
      <c r="V283" t="n">
        <v>0.87</v>
      </c>
      <c r="W283" t="n">
        <v>19.01</v>
      </c>
      <c r="X283" t="n">
        <v>0.59</v>
      </c>
      <c r="Y283" t="n">
        <v>2</v>
      </c>
      <c r="Z283" t="n">
        <v>10</v>
      </c>
    </row>
    <row r="284">
      <c r="A284" t="n">
        <v>31</v>
      </c>
      <c r="B284" t="n">
        <v>95</v>
      </c>
      <c r="C284" t="inlineStr">
        <is>
          <t xml:space="preserve">CONCLUIDO	</t>
        </is>
      </c>
      <c r="D284" t="n">
        <v>2.0469</v>
      </c>
      <c r="E284" t="n">
        <v>48.85</v>
      </c>
      <c r="F284" t="n">
        <v>45.86</v>
      </c>
      <c r="G284" t="n">
        <v>196.56</v>
      </c>
      <c r="H284" t="n">
        <v>2.41</v>
      </c>
      <c r="I284" t="n">
        <v>14</v>
      </c>
      <c r="J284" t="n">
        <v>235.61</v>
      </c>
      <c r="K284" t="n">
        <v>53.44</v>
      </c>
      <c r="L284" t="n">
        <v>32</v>
      </c>
      <c r="M284" t="n">
        <v>1</v>
      </c>
      <c r="N284" t="n">
        <v>55.18</v>
      </c>
      <c r="O284" t="n">
        <v>29293.06</v>
      </c>
      <c r="P284" t="n">
        <v>538.92</v>
      </c>
      <c r="Q284" t="n">
        <v>1188.96</v>
      </c>
      <c r="R284" t="n">
        <v>185.16</v>
      </c>
      <c r="S284" t="n">
        <v>152.24</v>
      </c>
      <c r="T284" t="n">
        <v>10438.88</v>
      </c>
      <c r="U284" t="n">
        <v>0.82</v>
      </c>
      <c r="V284" t="n">
        <v>0.87</v>
      </c>
      <c r="W284" t="n">
        <v>19.02</v>
      </c>
      <c r="X284" t="n">
        <v>0.61</v>
      </c>
      <c r="Y284" t="n">
        <v>2</v>
      </c>
      <c r="Z284" t="n">
        <v>10</v>
      </c>
    </row>
    <row r="285">
      <c r="A285" t="n">
        <v>32</v>
      </c>
      <c r="B285" t="n">
        <v>95</v>
      </c>
      <c r="C285" t="inlineStr">
        <is>
          <t xml:space="preserve">CONCLUIDO	</t>
        </is>
      </c>
      <c r="D285" t="n">
        <v>2.0475</v>
      </c>
      <c r="E285" t="n">
        <v>48.84</v>
      </c>
      <c r="F285" t="n">
        <v>45.85</v>
      </c>
      <c r="G285" t="n">
        <v>196.51</v>
      </c>
      <c r="H285" t="n">
        <v>2.47</v>
      </c>
      <c r="I285" t="n">
        <v>14</v>
      </c>
      <c r="J285" t="n">
        <v>237.34</v>
      </c>
      <c r="K285" t="n">
        <v>53.44</v>
      </c>
      <c r="L285" t="n">
        <v>33</v>
      </c>
      <c r="M285" t="n">
        <v>0</v>
      </c>
      <c r="N285" t="n">
        <v>55.91</v>
      </c>
      <c r="O285" t="n">
        <v>29506.09</v>
      </c>
      <c r="P285" t="n">
        <v>542</v>
      </c>
      <c r="Q285" t="n">
        <v>1188.91</v>
      </c>
      <c r="R285" t="n">
        <v>184.97</v>
      </c>
      <c r="S285" t="n">
        <v>152.24</v>
      </c>
      <c r="T285" t="n">
        <v>10342.17</v>
      </c>
      <c r="U285" t="n">
        <v>0.82</v>
      </c>
      <c r="V285" t="n">
        <v>0.87</v>
      </c>
      <c r="W285" t="n">
        <v>19.01</v>
      </c>
      <c r="X285" t="n">
        <v>0.6</v>
      </c>
      <c r="Y285" t="n">
        <v>2</v>
      </c>
      <c r="Z285" t="n">
        <v>10</v>
      </c>
    </row>
    <row r="286">
      <c r="A286" t="n">
        <v>0</v>
      </c>
      <c r="B286" t="n">
        <v>55</v>
      </c>
      <c r="C286" t="inlineStr">
        <is>
          <t xml:space="preserve">CONCLUIDO	</t>
        </is>
      </c>
      <c r="D286" t="n">
        <v>1.1768</v>
      </c>
      <c r="E286" t="n">
        <v>84.98</v>
      </c>
      <c r="F286" t="n">
        <v>70.47</v>
      </c>
      <c r="G286" t="n">
        <v>8.130000000000001</v>
      </c>
      <c r="H286" t="n">
        <v>0.15</v>
      </c>
      <c r="I286" t="n">
        <v>520</v>
      </c>
      <c r="J286" t="n">
        <v>116.05</v>
      </c>
      <c r="K286" t="n">
        <v>43.4</v>
      </c>
      <c r="L286" t="n">
        <v>1</v>
      </c>
      <c r="M286" t="n">
        <v>518</v>
      </c>
      <c r="N286" t="n">
        <v>16.65</v>
      </c>
      <c r="O286" t="n">
        <v>14546.17</v>
      </c>
      <c r="P286" t="n">
        <v>711.52</v>
      </c>
      <c r="Q286" t="n">
        <v>1193.01</v>
      </c>
      <c r="R286" t="n">
        <v>1019.57</v>
      </c>
      <c r="S286" t="n">
        <v>152.24</v>
      </c>
      <c r="T286" t="n">
        <v>425114.75</v>
      </c>
      <c r="U286" t="n">
        <v>0.15</v>
      </c>
      <c r="V286" t="n">
        <v>0.57</v>
      </c>
      <c r="W286" t="n">
        <v>19.82</v>
      </c>
      <c r="X286" t="n">
        <v>25.15</v>
      </c>
      <c r="Y286" t="n">
        <v>2</v>
      </c>
      <c r="Z286" t="n">
        <v>10</v>
      </c>
    </row>
    <row r="287">
      <c r="A287" t="n">
        <v>1</v>
      </c>
      <c r="B287" t="n">
        <v>55</v>
      </c>
      <c r="C287" t="inlineStr">
        <is>
          <t xml:space="preserve">CONCLUIDO	</t>
        </is>
      </c>
      <c r="D287" t="n">
        <v>1.6311</v>
      </c>
      <c r="E287" t="n">
        <v>61.31</v>
      </c>
      <c r="F287" t="n">
        <v>54.49</v>
      </c>
      <c r="G287" t="n">
        <v>16.51</v>
      </c>
      <c r="H287" t="n">
        <v>0.3</v>
      </c>
      <c r="I287" t="n">
        <v>198</v>
      </c>
      <c r="J287" t="n">
        <v>117.34</v>
      </c>
      <c r="K287" t="n">
        <v>43.4</v>
      </c>
      <c r="L287" t="n">
        <v>2</v>
      </c>
      <c r="M287" t="n">
        <v>196</v>
      </c>
      <c r="N287" t="n">
        <v>16.94</v>
      </c>
      <c r="O287" t="n">
        <v>14705.49</v>
      </c>
      <c r="P287" t="n">
        <v>545.14</v>
      </c>
      <c r="Q287" t="n">
        <v>1190.73</v>
      </c>
      <c r="R287" t="n">
        <v>477.5</v>
      </c>
      <c r="S287" t="n">
        <v>152.24</v>
      </c>
      <c r="T287" t="n">
        <v>155687.55</v>
      </c>
      <c r="U287" t="n">
        <v>0.32</v>
      </c>
      <c r="V287" t="n">
        <v>0.73</v>
      </c>
      <c r="W287" t="n">
        <v>19.29</v>
      </c>
      <c r="X287" t="n">
        <v>9.210000000000001</v>
      </c>
      <c r="Y287" t="n">
        <v>2</v>
      </c>
      <c r="Z287" t="n">
        <v>10</v>
      </c>
    </row>
    <row r="288">
      <c r="A288" t="n">
        <v>2</v>
      </c>
      <c r="B288" t="n">
        <v>55</v>
      </c>
      <c r="C288" t="inlineStr">
        <is>
          <t xml:space="preserve">CONCLUIDO	</t>
        </is>
      </c>
      <c r="D288" t="n">
        <v>1.7899</v>
      </c>
      <c r="E288" t="n">
        <v>55.87</v>
      </c>
      <c r="F288" t="n">
        <v>50.87</v>
      </c>
      <c r="G288" t="n">
        <v>25.02</v>
      </c>
      <c r="H288" t="n">
        <v>0.45</v>
      </c>
      <c r="I288" t="n">
        <v>122</v>
      </c>
      <c r="J288" t="n">
        <v>118.63</v>
      </c>
      <c r="K288" t="n">
        <v>43.4</v>
      </c>
      <c r="L288" t="n">
        <v>3</v>
      </c>
      <c r="M288" t="n">
        <v>120</v>
      </c>
      <c r="N288" t="n">
        <v>17.23</v>
      </c>
      <c r="O288" t="n">
        <v>14865.24</v>
      </c>
      <c r="P288" t="n">
        <v>502.46</v>
      </c>
      <c r="Q288" t="n">
        <v>1189.69</v>
      </c>
      <c r="R288" t="n">
        <v>355.42</v>
      </c>
      <c r="S288" t="n">
        <v>152.24</v>
      </c>
      <c r="T288" t="n">
        <v>95029.75</v>
      </c>
      <c r="U288" t="n">
        <v>0.43</v>
      </c>
      <c r="V288" t="n">
        <v>0.78</v>
      </c>
      <c r="W288" t="n">
        <v>19.16</v>
      </c>
      <c r="X288" t="n">
        <v>5.6</v>
      </c>
      <c r="Y288" t="n">
        <v>2</v>
      </c>
      <c r="Z288" t="n">
        <v>10</v>
      </c>
    </row>
    <row r="289">
      <c r="A289" t="n">
        <v>3</v>
      </c>
      <c r="B289" t="n">
        <v>55</v>
      </c>
      <c r="C289" t="inlineStr">
        <is>
          <t xml:space="preserve">CONCLUIDO	</t>
        </is>
      </c>
      <c r="D289" t="n">
        <v>1.8739</v>
      </c>
      <c r="E289" t="n">
        <v>53.37</v>
      </c>
      <c r="F289" t="n">
        <v>49.2</v>
      </c>
      <c r="G289" t="n">
        <v>33.93</v>
      </c>
      <c r="H289" t="n">
        <v>0.59</v>
      </c>
      <c r="I289" t="n">
        <v>87</v>
      </c>
      <c r="J289" t="n">
        <v>119.93</v>
      </c>
      <c r="K289" t="n">
        <v>43.4</v>
      </c>
      <c r="L289" t="n">
        <v>4</v>
      </c>
      <c r="M289" t="n">
        <v>85</v>
      </c>
      <c r="N289" t="n">
        <v>17.53</v>
      </c>
      <c r="O289" t="n">
        <v>15025.44</v>
      </c>
      <c r="P289" t="n">
        <v>479.21</v>
      </c>
      <c r="Q289" t="n">
        <v>1189.44</v>
      </c>
      <c r="R289" t="n">
        <v>298.5</v>
      </c>
      <c r="S289" t="n">
        <v>152.24</v>
      </c>
      <c r="T289" t="n">
        <v>66742.12</v>
      </c>
      <c r="U289" t="n">
        <v>0.51</v>
      </c>
      <c r="V289" t="n">
        <v>0.8100000000000001</v>
      </c>
      <c r="W289" t="n">
        <v>19.12</v>
      </c>
      <c r="X289" t="n">
        <v>3.94</v>
      </c>
      <c r="Y289" t="n">
        <v>2</v>
      </c>
      <c r="Z289" t="n">
        <v>10</v>
      </c>
    </row>
    <row r="290">
      <c r="A290" t="n">
        <v>4</v>
      </c>
      <c r="B290" t="n">
        <v>55</v>
      </c>
      <c r="C290" t="inlineStr">
        <is>
          <t xml:space="preserve">CONCLUIDO	</t>
        </is>
      </c>
      <c r="D290" t="n">
        <v>1.9215</v>
      </c>
      <c r="E290" t="n">
        <v>52.04</v>
      </c>
      <c r="F290" t="n">
        <v>48.34</v>
      </c>
      <c r="G290" t="n">
        <v>42.65</v>
      </c>
      <c r="H290" t="n">
        <v>0.73</v>
      </c>
      <c r="I290" t="n">
        <v>68</v>
      </c>
      <c r="J290" t="n">
        <v>121.23</v>
      </c>
      <c r="K290" t="n">
        <v>43.4</v>
      </c>
      <c r="L290" t="n">
        <v>5</v>
      </c>
      <c r="M290" t="n">
        <v>66</v>
      </c>
      <c r="N290" t="n">
        <v>17.83</v>
      </c>
      <c r="O290" t="n">
        <v>15186.08</v>
      </c>
      <c r="P290" t="n">
        <v>463.83</v>
      </c>
      <c r="Q290" t="n">
        <v>1189.44</v>
      </c>
      <c r="R290" t="n">
        <v>269.47</v>
      </c>
      <c r="S290" t="n">
        <v>152.24</v>
      </c>
      <c r="T290" t="n">
        <v>52323.99</v>
      </c>
      <c r="U290" t="n">
        <v>0.5600000000000001</v>
      </c>
      <c r="V290" t="n">
        <v>0.82</v>
      </c>
      <c r="W290" t="n">
        <v>19.08</v>
      </c>
      <c r="X290" t="n">
        <v>3.08</v>
      </c>
      <c r="Y290" t="n">
        <v>2</v>
      </c>
      <c r="Z290" t="n">
        <v>10</v>
      </c>
    </row>
    <row r="291">
      <c r="A291" t="n">
        <v>5</v>
      </c>
      <c r="B291" t="n">
        <v>55</v>
      </c>
      <c r="C291" t="inlineStr">
        <is>
          <t xml:space="preserve">CONCLUIDO	</t>
        </is>
      </c>
      <c r="D291" t="n">
        <v>1.9562</v>
      </c>
      <c r="E291" t="n">
        <v>51.12</v>
      </c>
      <c r="F291" t="n">
        <v>47.72</v>
      </c>
      <c r="G291" t="n">
        <v>52.06</v>
      </c>
      <c r="H291" t="n">
        <v>0.86</v>
      </c>
      <c r="I291" t="n">
        <v>55</v>
      </c>
      <c r="J291" t="n">
        <v>122.54</v>
      </c>
      <c r="K291" t="n">
        <v>43.4</v>
      </c>
      <c r="L291" t="n">
        <v>6</v>
      </c>
      <c r="M291" t="n">
        <v>53</v>
      </c>
      <c r="N291" t="n">
        <v>18.14</v>
      </c>
      <c r="O291" t="n">
        <v>15347.16</v>
      </c>
      <c r="P291" t="n">
        <v>450.83</v>
      </c>
      <c r="Q291" t="n">
        <v>1189.25</v>
      </c>
      <c r="R291" t="n">
        <v>248.7</v>
      </c>
      <c r="S291" t="n">
        <v>152.24</v>
      </c>
      <c r="T291" t="n">
        <v>42002.3</v>
      </c>
      <c r="U291" t="n">
        <v>0.61</v>
      </c>
      <c r="V291" t="n">
        <v>0.83</v>
      </c>
      <c r="W291" t="n">
        <v>19.06</v>
      </c>
      <c r="X291" t="n">
        <v>2.47</v>
      </c>
      <c r="Y291" t="n">
        <v>2</v>
      </c>
      <c r="Z291" t="n">
        <v>10</v>
      </c>
    </row>
    <row r="292">
      <c r="A292" t="n">
        <v>6</v>
      </c>
      <c r="B292" t="n">
        <v>55</v>
      </c>
      <c r="C292" t="inlineStr">
        <is>
          <t xml:space="preserve">CONCLUIDO	</t>
        </is>
      </c>
      <c r="D292" t="n">
        <v>1.9801</v>
      </c>
      <c r="E292" t="n">
        <v>50.5</v>
      </c>
      <c r="F292" t="n">
        <v>47.32</v>
      </c>
      <c r="G292" t="n">
        <v>61.72</v>
      </c>
      <c r="H292" t="n">
        <v>1</v>
      </c>
      <c r="I292" t="n">
        <v>46</v>
      </c>
      <c r="J292" t="n">
        <v>123.85</v>
      </c>
      <c r="K292" t="n">
        <v>43.4</v>
      </c>
      <c r="L292" t="n">
        <v>7</v>
      </c>
      <c r="M292" t="n">
        <v>44</v>
      </c>
      <c r="N292" t="n">
        <v>18.45</v>
      </c>
      <c r="O292" t="n">
        <v>15508.69</v>
      </c>
      <c r="P292" t="n">
        <v>439.54</v>
      </c>
      <c r="Q292" t="n">
        <v>1189.18</v>
      </c>
      <c r="R292" t="n">
        <v>234.87</v>
      </c>
      <c r="S292" t="n">
        <v>152.24</v>
      </c>
      <c r="T292" t="n">
        <v>35134.18</v>
      </c>
      <c r="U292" t="n">
        <v>0.65</v>
      </c>
      <c r="V292" t="n">
        <v>0.84</v>
      </c>
      <c r="W292" t="n">
        <v>19.05</v>
      </c>
      <c r="X292" t="n">
        <v>2.06</v>
      </c>
      <c r="Y292" t="n">
        <v>2</v>
      </c>
      <c r="Z292" t="n">
        <v>10</v>
      </c>
    </row>
    <row r="293">
      <c r="A293" t="n">
        <v>7</v>
      </c>
      <c r="B293" t="n">
        <v>55</v>
      </c>
      <c r="C293" t="inlineStr">
        <is>
          <t xml:space="preserve">CONCLUIDO	</t>
        </is>
      </c>
      <c r="D293" t="n">
        <v>1.9963</v>
      </c>
      <c r="E293" t="n">
        <v>50.09</v>
      </c>
      <c r="F293" t="n">
        <v>47.05</v>
      </c>
      <c r="G293" t="n">
        <v>70.58</v>
      </c>
      <c r="H293" t="n">
        <v>1.13</v>
      </c>
      <c r="I293" t="n">
        <v>40</v>
      </c>
      <c r="J293" t="n">
        <v>125.16</v>
      </c>
      <c r="K293" t="n">
        <v>43.4</v>
      </c>
      <c r="L293" t="n">
        <v>8</v>
      </c>
      <c r="M293" t="n">
        <v>38</v>
      </c>
      <c r="N293" t="n">
        <v>18.76</v>
      </c>
      <c r="O293" t="n">
        <v>15670.68</v>
      </c>
      <c r="P293" t="n">
        <v>430.37</v>
      </c>
      <c r="Q293" t="n">
        <v>1189.11</v>
      </c>
      <c r="R293" t="n">
        <v>226.05</v>
      </c>
      <c r="S293" t="n">
        <v>152.24</v>
      </c>
      <c r="T293" t="n">
        <v>30753.89</v>
      </c>
      <c r="U293" t="n">
        <v>0.67</v>
      </c>
      <c r="V293" t="n">
        <v>0.85</v>
      </c>
      <c r="W293" t="n">
        <v>19.04</v>
      </c>
      <c r="X293" t="n">
        <v>1.8</v>
      </c>
      <c r="Y293" t="n">
        <v>2</v>
      </c>
      <c r="Z293" t="n">
        <v>10</v>
      </c>
    </row>
    <row r="294">
      <c r="A294" t="n">
        <v>8</v>
      </c>
      <c r="B294" t="n">
        <v>55</v>
      </c>
      <c r="C294" t="inlineStr">
        <is>
          <t xml:space="preserve">CONCLUIDO	</t>
        </is>
      </c>
      <c r="D294" t="n">
        <v>2.0105</v>
      </c>
      <c r="E294" t="n">
        <v>49.74</v>
      </c>
      <c r="F294" t="n">
        <v>46.82</v>
      </c>
      <c r="G294" t="n">
        <v>80.26000000000001</v>
      </c>
      <c r="H294" t="n">
        <v>1.26</v>
      </c>
      <c r="I294" t="n">
        <v>35</v>
      </c>
      <c r="J294" t="n">
        <v>126.48</v>
      </c>
      <c r="K294" t="n">
        <v>43.4</v>
      </c>
      <c r="L294" t="n">
        <v>9</v>
      </c>
      <c r="M294" t="n">
        <v>33</v>
      </c>
      <c r="N294" t="n">
        <v>19.08</v>
      </c>
      <c r="O294" t="n">
        <v>15833.12</v>
      </c>
      <c r="P294" t="n">
        <v>420.79</v>
      </c>
      <c r="Q294" t="n">
        <v>1188.98</v>
      </c>
      <c r="R294" t="n">
        <v>218.27</v>
      </c>
      <c r="S294" t="n">
        <v>152.24</v>
      </c>
      <c r="T294" t="n">
        <v>26890.04</v>
      </c>
      <c r="U294" t="n">
        <v>0.7</v>
      </c>
      <c r="V294" t="n">
        <v>0.85</v>
      </c>
      <c r="W294" t="n">
        <v>19.03</v>
      </c>
      <c r="X294" t="n">
        <v>1.57</v>
      </c>
      <c r="Y294" t="n">
        <v>2</v>
      </c>
      <c r="Z294" t="n">
        <v>10</v>
      </c>
    </row>
    <row r="295">
      <c r="A295" t="n">
        <v>9</v>
      </c>
      <c r="B295" t="n">
        <v>55</v>
      </c>
      <c r="C295" t="inlineStr">
        <is>
          <t xml:space="preserve">CONCLUIDO	</t>
        </is>
      </c>
      <c r="D295" t="n">
        <v>2.0219</v>
      </c>
      <c r="E295" t="n">
        <v>49.46</v>
      </c>
      <c r="F295" t="n">
        <v>46.63</v>
      </c>
      <c r="G295" t="n">
        <v>90.26000000000001</v>
      </c>
      <c r="H295" t="n">
        <v>1.38</v>
      </c>
      <c r="I295" t="n">
        <v>31</v>
      </c>
      <c r="J295" t="n">
        <v>127.8</v>
      </c>
      <c r="K295" t="n">
        <v>43.4</v>
      </c>
      <c r="L295" t="n">
        <v>10</v>
      </c>
      <c r="M295" t="n">
        <v>29</v>
      </c>
      <c r="N295" t="n">
        <v>19.4</v>
      </c>
      <c r="O295" t="n">
        <v>15996.02</v>
      </c>
      <c r="P295" t="n">
        <v>411.31</v>
      </c>
      <c r="Q295" t="n">
        <v>1189.04</v>
      </c>
      <c r="R295" t="n">
        <v>211.69</v>
      </c>
      <c r="S295" t="n">
        <v>152.24</v>
      </c>
      <c r="T295" t="n">
        <v>23616.61</v>
      </c>
      <c r="U295" t="n">
        <v>0.72</v>
      </c>
      <c r="V295" t="n">
        <v>0.85</v>
      </c>
      <c r="W295" t="n">
        <v>19.03</v>
      </c>
      <c r="X295" t="n">
        <v>1.38</v>
      </c>
      <c r="Y295" t="n">
        <v>2</v>
      </c>
      <c r="Z295" t="n">
        <v>10</v>
      </c>
    </row>
    <row r="296">
      <c r="A296" t="n">
        <v>10</v>
      </c>
      <c r="B296" t="n">
        <v>55</v>
      </c>
      <c r="C296" t="inlineStr">
        <is>
          <t xml:space="preserve">CONCLUIDO	</t>
        </is>
      </c>
      <c r="D296" t="n">
        <v>2.0343</v>
      </c>
      <c r="E296" t="n">
        <v>49.16</v>
      </c>
      <c r="F296" t="n">
        <v>46.43</v>
      </c>
      <c r="G296" t="n">
        <v>103.17</v>
      </c>
      <c r="H296" t="n">
        <v>1.5</v>
      </c>
      <c r="I296" t="n">
        <v>27</v>
      </c>
      <c r="J296" t="n">
        <v>129.13</v>
      </c>
      <c r="K296" t="n">
        <v>43.4</v>
      </c>
      <c r="L296" t="n">
        <v>11</v>
      </c>
      <c r="M296" t="n">
        <v>25</v>
      </c>
      <c r="N296" t="n">
        <v>19.73</v>
      </c>
      <c r="O296" t="n">
        <v>16159.39</v>
      </c>
      <c r="P296" t="n">
        <v>399.43</v>
      </c>
      <c r="Q296" t="n">
        <v>1189.13</v>
      </c>
      <c r="R296" t="n">
        <v>205.04</v>
      </c>
      <c r="S296" t="n">
        <v>152.24</v>
      </c>
      <c r="T296" t="n">
        <v>20311.55</v>
      </c>
      <c r="U296" t="n">
        <v>0.74</v>
      </c>
      <c r="V296" t="n">
        <v>0.86</v>
      </c>
      <c r="W296" t="n">
        <v>19.01</v>
      </c>
      <c r="X296" t="n">
        <v>1.17</v>
      </c>
      <c r="Y296" t="n">
        <v>2</v>
      </c>
      <c r="Z296" t="n">
        <v>10</v>
      </c>
    </row>
    <row r="297">
      <c r="A297" t="n">
        <v>11</v>
      </c>
      <c r="B297" t="n">
        <v>55</v>
      </c>
      <c r="C297" t="inlineStr">
        <is>
          <t xml:space="preserve">CONCLUIDO	</t>
        </is>
      </c>
      <c r="D297" t="n">
        <v>2.0395</v>
      </c>
      <c r="E297" t="n">
        <v>49.03</v>
      </c>
      <c r="F297" t="n">
        <v>46.35</v>
      </c>
      <c r="G297" t="n">
        <v>111.24</v>
      </c>
      <c r="H297" t="n">
        <v>1.63</v>
      </c>
      <c r="I297" t="n">
        <v>25</v>
      </c>
      <c r="J297" t="n">
        <v>130.45</v>
      </c>
      <c r="K297" t="n">
        <v>43.4</v>
      </c>
      <c r="L297" t="n">
        <v>12</v>
      </c>
      <c r="M297" t="n">
        <v>21</v>
      </c>
      <c r="N297" t="n">
        <v>20.05</v>
      </c>
      <c r="O297" t="n">
        <v>16323.22</v>
      </c>
      <c r="P297" t="n">
        <v>392.11</v>
      </c>
      <c r="Q297" t="n">
        <v>1189.21</v>
      </c>
      <c r="R297" t="n">
        <v>202.33</v>
      </c>
      <c r="S297" t="n">
        <v>152.24</v>
      </c>
      <c r="T297" t="n">
        <v>18969.56</v>
      </c>
      <c r="U297" t="n">
        <v>0.75</v>
      </c>
      <c r="V297" t="n">
        <v>0.86</v>
      </c>
      <c r="W297" t="n">
        <v>19.01</v>
      </c>
      <c r="X297" t="n">
        <v>1.1</v>
      </c>
      <c r="Y297" t="n">
        <v>2</v>
      </c>
      <c r="Z297" t="n">
        <v>10</v>
      </c>
    </row>
    <row r="298">
      <c r="A298" t="n">
        <v>12</v>
      </c>
      <c r="B298" t="n">
        <v>55</v>
      </c>
      <c r="C298" t="inlineStr">
        <is>
          <t xml:space="preserve">CONCLUIDO	</t>
        </is>
      </c>
      <c r="D298" t="n">
        <v>2.045</v>
      </c>
      <c r="E298" t="n">
        <v>48.9</v>
      </c>
      <c r="F298" t="n">
        <v>46.27</v>
      </c>
      <c r="G298" t="n">
        <v>120.7</v>
      </c>
      <c r="H298" t="n">
        <v>1.74</v>
      </c>
      <c r="I298" t="n">
        <v>23</v>
      </c>
      <c r="J298" t="n">
        <v>131.79</v>
      </c>
      <c r="K298" t="n">
        <v>43.4</v>
      </c>
      <c r="L298" t="n">
        <v>13</v>
      </c>
      <c r="M298" t="n">
        <v>5</v>
      </c>
      <c r="N298" t="n">
        <v>20.39</v>
      </c>
      <c r="O298" t="n">
        <v>16487.53</v>
      </c>
      <c r="P298" t="n">
        <v>386.6</v>
      </c>
      <c r="Q298" t="n">
        <v>1189.19</v>
      </c>
      <c r="R298" t="n">
        <v>198.78</v>
      </c>
      <c r="S298" t="n">
        <v>152.24</v>
      </c>
      <c r="T298" t="n">
        <v>17205.17</v>
      </c>
      <c r="U298" t="n">
        <v>0.77</v>
      </c>
      <c r="V298" t="n">
        <v>0.86</v>
      </c>
      <c r="W298" t="n">
        <v>19.03</v>
      </c>
      <c r="X298" t="n">
        <v>1.01</v>
      </c>
      <c r="Y298" t="n">
        <v>2</v>
      </c>
      <c r="Z298" t="n">
        <v>10</v>
      </c>
    </row>
    <row r="299">
      <c r="A299" t="n">
        <v>13</v>
      </c>
      <c r="B299" t="n">
        <v>55</v>
      </c>
      <c r="C299" t="inlineStr">
        <is>
          <t xml:space="preserve">CONCLUIDO	</t>
        </is>
      </c>
      <c r="D299" t="n">
        <v>2.0448</v>
      </c>
      <c r="E299" t="n">
        <v>48.9</v>
      </c>
      <c r="F299" t="n">
        <v>46.27</v>
      </c>
      <c r="G299" t="n">
        <v>120.71</v>
      </c>
      <c r="H299" t="n">
        <v>1.86</v>
      </c>
      <c r="I299" t="n">
        <v>23</v>
      </c>
      <c r="J299" t="n">
        <v>133.12</v>
      </c>
      <c r="K299" t="n">
        <v>43.4</v>
      </c>
      <c r="L299" t="n">
        <v>14</v>
      </c>
      <c r="M299" t="n">
        <v>0</v>
      </c>
      <c r="N299" t="n">
        <v>20.72</v>
      </c>
      <c r="O299" t="n">
        <v>16652.31</v>
      </c>
      <c r="P299" t="n">
        <v>389.62</v>
      </c>
      <c r="Q299" t="n">
        <v>1189.18</v>
      </c>
      <c r="R299" t="n">
        <v>198.64</v>
      </c>
      <c r="S299" t="n">
        <v>152.24</v>
      </c>
      <c r="T299" t="n">
        <v>17132.95</v>
      </c>
      <c r="U299" t="n">
        <v>0.77</v>
      </c>
      <c r="V299" t="n">
        <v>0.86</v>
      </c>
      <c r="W299" t="n">
        <v>19.04</v>
      </c>
      <c r="X299" t="n">
        <v>1.02</v>
      </c>
      <c r="Y299" t="n">
        <v>2</v>
      </c>
      <c r="Z29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INDEX(resultados!$A$2:$ZZ$299, 1, MATCH($B$1, resultados!$A$1:$ZZ$1, 0))</f>
        <v/>
      </c>
      <c r="B7">
        <f>INDEX(resultados!$A$2:$ZZ$299, 1, MATCH($B$2, resultados!$A$1:$ZZ$1, 0))</f>
        <v/>
      </c>
      <c r="C7">
        <f>INDEX(resultados!$A$2:$ZZ$299, 1, MATCH($B$3, resultados!$A$1:$ZZ$1, 0))</f>
        <v/>
      </c>
    </row>
    <row r="8">
      <c r="A8">
        <f>INDEX(resultados!$A$2:$ZZ$299, 2, MATCH($B$1, resultados!$A$1:$ZZ$1, 0))</f>
        <v/>
      </c>
      <c r="B8">
        <f>INDEX(resultados!$A$2:$ZZ$299, 2, MATCH($B$2, resultados!$A$1:$ZZ$1, 0))</f>
        <v/>
      </c>
      <c r="C8">
        <f>INDEX(resultados!$A$2:$ZZ$299, 2, MATCH($B$3, resultados!$A$1:$ZZ$1, 0))</f>
        <v/>
      </c>
    </row>
    <row r="9">
      <c r="A9">
        <f>INDEX(resultados!$A$2:$ZZ$299, 3, MATCH($B$1, resultados!$A$1:$ZZ$1, 0))</f>
        <v/>
      </c>
      <c r="B9">
        <f>INDEX(resultados!$A$2:$ZZ$299, 3, MATCH($B$2, resultados!$A$1:$ZZ$1, 0))</f>
        <v/>
      </c>
      <c r="C9">
        <f>INDEX(resultados!$A$2:$ZZ$299, 3, MATCH($B$3, resultados!$A$1:$ZZ$1, 0))</f>
        <v/>
      </c>
    </row>
    <row r="10">
      <c r="A10">
        <f>INDEX(resultados!$A$2:$ZZ$299, 4, MATCH($B$1, resultados!$A$1:$ZZ$1, 0))</f>
        <v/>
      </c>
      <c r="B10">
        <f>INDEX(resultados!$A$2:$ZZ$299, 4, MATCH($B$2, resultados!$A$1:$ZZ$1, 0))</f>
        <v/>
      </c>
      <c r="C10">
        <f>INDEX(resultados!$A$2:$ZZ$299, 4, MATCH($B$3, resultados!$A$1:$ZZ$1, 0))</f>
        <v/>
      </c>
    </row>
    <row r="11">
      <c r="A11">
        <f>INDEX(resultados!$A$2:$ZZ$299, 5, MATCH($B$1, resultados!$A$1:$ZZ$1, 0))</f>
        <v/>
      </c>
      <c r="B11">
        <f>INDEX(resultados!$A$2:$ZZ$299, 5, MATCH($B$2, resultados!$A$1:$ZZ$1, 0))</f>
        <v/>
      </c>
      <c r="C11">
        <f>INDEX(resultados!$A$2:$ZZ$299, 5, MATCH($B$3, resultados!$A$1:$ZZ$1, 0))</f>
        <v/>
      </c>
    </row>
    <row r="12">
      <c r="A12">
        <f>INDEX(resultados!$A$2:$ZZ$299, 6, MATCH($B$1, resultados!$A$1:$ZZ$1, 0))</f>
        <v/>
      </c>
      <c r="B12">
        <f>INDEX(resultados!$A$2:$ZZ$299, 6, MATCH($B$2, resultados!$A$1:$ZZ$1, 0))</f>
        <v/>
      </c>
      <c r="C12">
        <f>INDEX(resultados!$A$2:$ZZ$299, 6, MATCH($B$3, resultados!$A$1:$ZZ$1, 0))</f>
        <v/>
      </c>
    </row>
    <row r="13">
      <c r="A13">
        <f>INDEX(resultados!$A$2:$ZZ$299, 7, MATCH($B$1, resultados!$A$1:$ZZ$1, 0))</f>
        <v/>
      </c>
      <c r="B13">
        <f>INDEX(resultados!$A$2:$ZZ$299, 7, MATCH($B$2, resultados!$A$1:$ZZ$1, 0))</f>
        <v/>
      </c>
      <c r="C13">
        <f>INDEX(resultados!$A$2:$ZZ$299, 7, MATCH($B$3, resultados!$A$1:$ZZ$1, 0))</f>
        <v/>
      </c>
    </row>
    <row r="14">
      <c r="A14">
        <f>INDEX(resultados!$A$2:$ZZ$299, 8, MATCH($B$1, resultados!$A$1:$ZZ$1, 0))</f>
        <v/>
      </c>
      <c r="B14">
        <f>INDEX(resultados!$A$2:$ZZ$299, 8, MATCH($B$2, resultados!$A$1:$ZZ$1, 0))</f>
        <v/>
      </c>
      <c r="C14">
        <f>INDEX(resultados!$A$2:$ZZ$299, 8, MATCH($B$3, resultados!$A$1:$ZZ$1, 0))</f>
        <v/>
      </c>
    </row>
    <row r="15">
      <c r="A15">
        <f>INDEX(resultados!$A$2:$ZZ$299, 9, MATCH($B$1, resultados!$A$1:$ZZ$1, 0))</f>
        <v/>
      </c>
      <c r="B15">
        <f>INDEX(resultados!$A$2:$ZZ$299, 9, MATCH($B$2, resultados!$A$1:$ZZ$1, 0))</f>
        <v/>
      </c>
      <c r="C15">
        <f>INDEX(resultados!$A$2:$ZZ$299, 9, MATCH($B$3, resultados!$A$1:$ZZ$1, 0))</f>
        <v/>
      </c>
    </row>
    <row r="16">
      <c r="A16">
        <f>INDEX(resultados!$A$2:$ZZ$299, 10, MATCH($B$1, resultados!$A$1:$ZZ$1, 0))</f>
        <v/>
      </c>
      <c r="B16">
        <f>INDEX(resultados!$A$2:$ZZ$299, 10, MATCH($B$2, resultados!$A$1:$ZZ$1, 0))</f>
        <v/>
      </c>
      <c r="C16">
        <f>INDEX(resultados!$A$2:$ZZ$299, 10, MATCH($B$3, resultados!$A$1:$ZZ$1, 0))</f>
        <v/>
      </c>
    </row>
    <row r="17">
      <c r="A17">
        <f>INDEX(resultados!$A$2:$ZZ$299, 11, MATCH($B$1, resultados!$A$1:$ZZ$1, 0))</f>
        <v/>
      </c>
      <c r="B17">
        <f>INDEX(resultados!$A$2:$ZZ$299, 11, MATCH($B$2, resultados!$A$1:$ZZ$1, 0))</f>
        <v/>
      </c>
      <c r="C17">
        <f>INDEX(resultados!$A$2:$ZZ$299, 11, MATCH($B$3, resultados!$A$1:$ZZ$1, 0))</f>
        <v/>
      </c>
    </row>
    <row r="18">
      <c r="A18">
        <f>INDEX(resultados!$A$2:$ZZ$299, 12, MATCH($B$1, resultados!$A$1:$ZZ$1, 0))</f>
        <v/>
      </c>
      <c r="B18">
        <f>INDEX(resultados!$A$2:$ZZ$299, 12, MATCH($B$2, resultados!$A$1:$ZZ$1, 0))</f>
        <v/>
      </c>
      <c r="C18">
        <f>INDEX(resultados!$A$2:$ZZ$299, 12, MATCH($B$3, resultados!$A$1:$ZZ$1, 0))</f>
        <v/>
      </c>
    </row>
    <row r="19">
      <c r="A19">
        <f>INDEX(resultados!$A$2:$ZZ$299, 13, MATCH($B$1, resultados!$A$1:$ZZ$1, 0))</f>
        <v/>
      </c>
      <c r="B19">
        <f>INDEX(resultados!$A$2:$ZZ$299, 13, MATCH($B$2, resultados!$A$1:$ZZ$1, 0))</f>
        <v/>
      </c>
      <c r="C19">
        <f>INDEX(resultados!$A$2:$ZZ$299, 13, MATCH($B$3, resultados!$A$1:$ZZ$1, 0))</f>
        <v/>
      </c>
    </row>
    <row r="20">
      <c r="A20">
        <f>INDEX(resultados!$A$2:$ZZ$299, 14, MATCH($B$1, resultados!$A$1:$ZZ$1, 0))</f>
        <v/>
      </c>
      <c r="B20">
        <f>INDEX(resultados!$A$2:$ZZ$299, 14, MATCH($B$2, resultados!$A$1:$ZZ$1, 0))</f>
        <v/>
      </c>
      <c r="C20">
        <f>INDEX(resultados!$A$2:$ZZ$299, 14, MATCH($B$3, resultados!$A$1:$ZZ$1, 0))</f>
        <v/>
      </c>
    </row>
    <row r="21">
      <c r="A21">
        <f>INDEX(resultados!$A$2:$ZZ$299, 15, MATCH($B$1, resultados!$A$1:$ZZ$1, 0))</f>
        <v/>
      </c>
      <c r="B21">
        <f>INDEX(resultados!$A$2:$ZZ$299, 15, MATCH($B$2, resultados!$A$1:$ZZ$1, 0))</f>
        <v/>
      </c>
      <c r="C21">
        <f>INDEX(resultados!$A$2:$ZZ$299, 15, MATCH($B$3, resultados!$A$1:$ZZ$1, 0))</f>
        <v/>
      </c>
    </row>
    <row r="22">
      <c r="A22">
        <f>INDEX(resultados!$A$2:$ZZ$299, 16, MATCH($B$1, resultados!$A$1:$ZZ$1, 0))</f>
        <v/>
      </c>
      <c r="B22">
        <f>INDEX(resultados!$A$2:$ZZ$299, 16, MATCH($B$2, resultados!$A$1:$ZZ$1, 0))</f>
        <v/>
      </c>
      <c r="C22">
        <f>INDEX(resultados!$A$2:$ZZ$299, 16, MATCH($B$3, resultados!$A$1:$ZZ$1, 0))</f>
        <v/>
      </c>
    </row>
    <row r="23">
      <c r="A23">
        <f>INDEX(resultados!$A$2:$ZZ$299, 17, MATCH($B$1, resultados!$A$1:$ZZ$1, 0))</f>
        <v/>
      </c>
      <c r="B23">
        <f>INDEX(resultados!$A$2:$ZZ$299, 17, MATCH($B$2, resultados!$A$1:$ZZ$1, 0))</f>
        <v/>
      </c>
      <c r="C23">
        <f>INDEX(resultados!$A$2:$ZZ$299, 17, MATCH($B$3, resultados!$A$1:$ZZ$1, 0))</f>
        <v/>
      </c>
    </row>
    <row r="24">
      <c r="A24">
        <f>INDEX(resultados!$A$2:$ZZ$299, 18, MATCH($B$1, resultados!$A$1:$ZZ$1, 0))</f>
        <v/>
      </c>
      <c r="B24">
        <f>INDEX(resultados!$A$2:$ZZ$299, 18, MATCH($B$2, resultados!$A$1:$ZZ$1, 0))</f>
        <v/>
      </c>
      <c r="C24">
        <f>INDEX(resultados!$A$2:$ZZ$299, 18, MATCH($B$3, resultados!$A$1:$ZZ$1, 0))</f>
        <v/>
      </c>
    </row>
    <row r="25">
      <c r="A25">
        <f>INDEX(resultados!$A$2:$ZZ$299, 19, MATCH($B$1, resultados!$A$1:$ZZ$1, 0))</f>
        <v/>
      </c>
      <c r="B25">
        <f>INDEX(resultados!$A$2:$ZZ$299, 19, MATCH($B$2, resultados!$A$1:$ZZ$1, 0))</f>
        <v/>
      </c>
      <c r="C25">
        <f>INDEX(resultados!$A$2:$ZZ$299, 19, MATCH($B$3, resultados!$A$1:$ZZ$1, 0))</f>
        <v/>
      </c>
    </row>
    <row r="26">
      <c r="A26">
        <f>INDEX(resultados!$A$2:$ZZ$299, 20, MATCH($B$1, resultados!$A$1:$ZZ$1, 0))</f>
        <v/>
      </c>
      <c r="B26">
        <f>INDEX(resultados!$A$2:$ZZ$299, 20, MATCH($B$2, resultados!$A$1:$ZZ$1, 0))</f>
        <v/>
      </c>
      <c r="C26">
        <f>INDEX(resultados!$A$2:$ZZ$299, 20, MATCH($B$3, resultados!$A$1:$ZZ$1, 0))</f>
        <v/>
      </c>
    </row>
    <row r="27">
      <c r="A27">
        <f>INDEX(resultados!$A$2:$ZZ$299, 21, MATCH($B$1, resultados!$A$1:$ZZ$1, 0))</f>
        <v/>
      </c>
      <c r="B27">
        <f>INDEX(resultados!$A$2:$ZZ$299, 21, MATCH($B$2, resultados!$A$1:$ZZ$1, 0))</f>
        <v/>
      </c>
      <c r="C27">
        <f>INDEX(resultados!$A$2:$ZZ$299, 21, MATCH($B$3, resultados!$A$1:$ZZ$1, 0))</f>
        <v/>
      </c>
    </row>
    <row r="28">
      <c r="A28">
        <f>INDEX(resultados!$A$2:$ZZ$299, 22, MATCH($B$1, resultados!$A$1:$ZZ$1, 0))</f>
        <v/>
      </c>
      <c r="B28">
        <f>INDEX(resultados!$A$2:$ZZ$299, 22, MATCH($B$2, resultados!$A$1:$ZZ$1, 0))</f>
        <v/>
      </c>
      <c r="C28">
        <f>INDEX(resultados!$A$2:$ZZ$299, 22, MATCH($B$3, resultados!$A$1:$ZZ$1, 0))</f>
        <v/>
      </c>
    </row>
    <row r="29">
      <c r="A29">
        <f>INDEX(resultados!$A$2:$ZZ$299, 23, MATCH($B$1, resultados!$A$1:$ZZ$1, 0))</f>
        <v/>
      </c>
      <c r="B29">
        <f>INDEX(resultados!$A$2:$ZZ$299, 23, MATCH($B$2, resultados!$A$1:$ZZ$1, 0))</f>
        <v/>
      </c>
      <c r="C29">
        <f>INDEX(resultados!$A$2:$ZZ$299, 23, MATCH($B$3, resultados!$A$1:$ZZ$1, 0))</f>
        <v/>
      </c>
    </row>
    <row r="30">
      <c r="A30">
        <f>INDEX(resultados!$A$2:$ZZ$299, 24, MATCH($B$1, resultados!$A$1:$ZZ$1, 0))</f>
        <v/>
      </c>
      <c r="B30">
        <f>INDEX(resultados!$A$2:$ZZ$299, 24, MATCH($B$2, resultados!$A$1:$ZZ$1, 0))</f>
        <v/>
      </c>
      <c r="C30">
        <f>INDEX(resultados!$A$2:$ZZ$299, 24, MATCH($B$3, resultados!$A$1:$ZZ$1, 0))</f>
        <v/>
      </c>
    </row>
    <row r="31">
      <c r="A31">
        <f>INDEX(resultados!$A$2:$ZZ$299, 25, MATCH($B$1, resultados!$A$1:$ZZ$1, 0))</f>
        <v/>
      </c>
      <c r="B31">
        <f>INDEX(resultados!$A$2:$ZZ$299, 25, MATCH($B$2, resultados!$A$1:$ZZ$1, 0))</f>
        <v/>
      </c>
      <c r="C31">
        <f>INDEX(resultados!$A$2:$ZZ$299, 25, MATCH($B$3, resultados!$A$1:$ZZ$1, 0))</f>
        <v/>
      </c>
    </row>
    <row r="32">
      <c r="A32">
        <f>INDEX(resultados!$A$2:$ZZ$299, 26, MATCH($B$1, resultados!$A$1:$ZZ$1, 0))</f>
        <v/>
      </c>
      <c r="B32">
        <f>INDEX(resultados!$A$2:$ZZ$299, 26, MATCH($B$2, resultados!$A$1:$ZZ$1, 0))</f>
        <v/>
      </c>
      <c r="C32">
        <f>INDEX(resultados!$A$2:$ZZ$299, 26, MATCH($B$3, resultados!$A$1:$ZZ$1, 0))</f>
        <v/>
      </c>
    </row>
    <row r="33">
      <c r="A33">
        <f>INDEX(resultados!$A$2:$ZZ$299, 27, MATCH($B$1, resultados!$A$1:$ZZ$1, 0))</f>
        <v/>
      </c>
      <c r="B33">
        <f>INDEX(resultados!$A$2:$ZZ$299, 27, MATCH($B$2, resultados!$A$1:$ZZ$1, 0))</f>
        <v/>
      </c>
      <c r="C33">
        <f>INDEX(resultados!$A$2:$ZZ$299, 27, MATCH($B$3, resultados!$A$1:$ZZ$1, 0))</f>
        <v/>
      </c>
    </row>
    <row r="34">
      <c r="A34">
        <f>INDEX(resultados!$A$2:$ZZ$299, 28, MATCH($B$1, resultados!$A$1:$ZZ$1, 0))</f>
        <v/>
      </c>
      <c r="B34">
        <f>INDEX(resultados!$A$2:$ZZ$299, 28, MATCH($B$2, resultados!$A$1:$ZZ$1, 0))</f>
        <v/>
      </c>
      <c r="C34">
        <f>INDEX(resultados!$A$2:$ZZ$299, 28, MATCH($B$3, resultados!$A$1:$ZZ$1, 0))</f>
        <v/>
      </c>
    </row>
    <row r="35">
      <c r="A35">
        <f>INDEX(resultados!$A$2:$ZZ$299, 29, MATCH($B$1, resultados!$A$1:$ZZ$1, 0))</f>
        <v/>
      </c>
      <c r="B35">
        <f>INDEX(resultados!$A$2:$ZZ$299, 29, MATCH($B$2, resultados!$A$1:$ZZ$1, 0))</f>
        <v/>
      </c>
      <c r="C35">
        <f>INDEX(resultados!$A$2:$ZZ$299, 29, MATCH($B$3, resultados!$A$1:$ZZ$1, 0))</f>
        <v/>
      </c>
    </row>
    <row r="36">
      <c r="A36">
        <f>INDEX(resultados!$A$2:$ZZ$299, 30, MATCH($B$1, resultados!$A$1:$ZZ$1, 0))</f>
        <v/>
      </c>
      <c r="B36">
        <f>INDEX(resultados!$A$2:$ZZ$299, 30, MATCH($B$2, resultados!$A$1:$ZZ$1, 0))</f>
        <v/>
      </c>
      <c r="C36">
        <f>INDEX(resultados!$A$2:$ZZ$299, 30, MATCH($B$3, resultados!$A$1:$ZZ$1, 0))</f>
        <v/>
      </c>
    </row>
    <row r="37">
      <c r="A37">
        <f>INDEX(resultados!$A$2:$ZZ$299, 31, MATCH($B$1, resultados!$A$1:$ZZ$1, 0))</f>
        <v/>
      </c>
      <c r="B37">
        <f>INDEX(resultados!$A$2:$ZZ$299, 31, MATCH($B$2, resultados!$A$1:$ZZ$1, 0))</f>
        <v/>
      </c>
      <c r="C37">
        <f>INDEX(resultados!$A$2:$ZZ$299, 31, MATCH($B$3, resultados!$A$1:$ZZ$1, 0))</f>
        <v/>
      </c>
    </row>
    <row r="38">
      <c r="A38">
        <f>INDEX(resultados!$A$2:$ZZ$299, 32, MATCH($B$1, resultados!$A$1:$ZZ$1, 0))</f>
        <v/>
      </c>
      <c r="B38">
        <f>INDEX(resultados!$A$2:$ZZ$299, 32, MATCH($B$2, resultados!$A$1:$ZZ$1, 0))</f>
        <v/>
      </c>
      <c r="C38">
        <f>INDEX(resultados!$A$2:$ZZ$299, 32, MATCH($B$3, resultados!$A$1:$ZZ$1, 0))</f>
        <v/>
      </c>
    </row>
    <row r="39">
      <c r="A39">
        <f>INDEX(resultados!$A$2:$ZZ$299, 33, MATCH($B$1, resultados!$A$1:$ZZ$1, 0))</f>
        <v/>
      </c>
      <c r="B39">
        <f>INDEX(resultados!$A$2:$ZZ$299, 33, MATCH($B$2, resultados!$A$1:$ZZ$1, 0))</f>
        <v/>
      </c>
      <c r="C39">
        <f>INDEX(resultados!$A$2:$ZZ$299, 33, MATCH($B$3, resultados!$A$1:$ZZ$1, 0))</f>
        <v/>
      </c>
    </row>
    <row r="40">
      <c r="A40">
        <f>INDEX(resultados!$A$2:$ZZ$299, 34, MATCH($B$1, resultados!$A$1:$ZZ$1, 0))</f>
        <v/>
      </c>
      <c r="B40">
        <f>INDEX(resultados!$A$2:$ZZ$299, 34, MATCH($B$2, resultados!$A$1:$ZZ$1, 0))</f>
        <v/>
      </c>
      <c r="C40">
        <f>INDEX(resultados!$A$2:$ZZ$299, 34, MATCH($B$3, resultados!$A$1:$ZZ$1, 0))</f>
        <v/>
      </c>
    </row>
    <row r="41">
      <c r="A41">
        <f>INDEX(resultados!$A$2:$ZZ$299, 35, MATCH($B$1, resultados!$A$1:$ZZ$1, 0))</f>
        <v/>
      </c>
      <c r="B41">
        <f>INDEX(resultados!$A$2:$ZZ$299, 35, MATCH($B$2, resultados!$A$1:$ZZ$1, 0))</f>
        <v/>
      </c>
      <c r="C41">
        <f>INDEX(resultados!$A$2:$ZZ$299, 35, MATCH($B$3, resultados!$A$1:$ZZ$1, 0))</f>
        <v/>
      </c>
    </row>
    <row r="42">
      <c r="A42">
        <f>INDEX(resultados!$A$2:$ZZ$299, 36, MATCH($B$1, resultados!$A$1:$ZZ$1, 0))</f>
        <v/>
      </c>
      <c r="B42">
        <f>INDEX(resultados!$A$2:$ZZ$299, 36, MATCH($B$2, resultados!$A$1:$ZZ$1, 0))</f>
        <v/>
      </c>
      <c r="C42">
        <f>INDEX(resultados!$A$2:$ZZ$299, 36, MATCH($B$3, resultados!$A$1:$ZZ$1, 0))</f>
        <v/>
      </c>
    </row>
    <row r="43">
      <c r="A43">
        <f>INDEX(resultados!$A$2:$ZZ$299, 37, MATCH($B$1, resultados!$A$1:$ZZ$1, 0))</f>
        <v/>
      </c>
      <c r="B43">
        <f>INDEX(resultados!$A$2:$ZZ$299, 37, MATCH($B$2, resultados!$A$1:$ZZ$1, 0))</f>
        <v/>
      </c>
      <c r="C43">
        <f>INDEX(resultados!$A$2:$ZZ$299, 37, MATCH($B$3, resultados!$A$1:$ZZ$1, 0))</f>
        <v/>
      </c>
    </row>
    <row r="44">
      <c r="A44">
        <f>INDEX(resultados!$A$2:$ZZ$299, 38, MATCH($B$1, resultados!$A$1:$ZZ$1, 0))</f>
        <v/>
      </c>
      <c r="B44">
        <f>INDEX(resultados!$A$2:$ZZ$299, 38, MATCH($B$2, resultados!$A$1:$ZZ$1, 0))</f>
        <v/>
      </c>
      <c r="C44">
        <f>INDEX(resultados!$A$2:$ZZ$299, 38, MATCH($B$3, resultados!$A$1:$ZZ$1, 0))</f>
        <v/>
      </c>
    </row>
    <row r="45">
      <c r="A45">
        <f>INDEX(resultados!$A$2:$ZZ$299, 39, MATCH($B$1, resultados!$A$1:$ZZ$1, 0))</f>
        <v/>
      </c>
      <c r="B45">
        <f>INDEX(resultados!$A$2:$ZZ$299, 39, MATCH($B$2, resultados!$A$1:$ZZ$1, 0))</f>
        <v/>
      </c>
      <c r="C45">
        <f>INDEX(resultados!$A$2:$ZZ$299, 39, MATCH($B$3, resultados!$A$1:$ZZ$1, 0))</f>
        <v/>
      </c>
    </row>
    <row r="46">
      <c r="A46">
        <f>INDEX(resultados!$A$2:$ZZ$299, 40, MATCH($B$1, resultados!$A$1:$ZZ$1, 0))</f>
        <v/>
      </c>
      <c r="B46">
        <f>INDEX(resultados!$A$2:$ZZ$299, 40, MATCH($B$2, resultados!$A$1:$ZZ$1, 0))</f>
        <v/>
      </c>
      <c r="C46">
        <f>INDEX(resultados!$A$2:$ZZ$299, 40, MATCH($B$3, resultados!$A$1:$ZZ$1, 0))</f>
        <v/>
      </c>
    </row>
    <row r="47">
      <c r="A47">
        <f>INDEX(resultados!$A$2:$ZZ$299, 41, MATCH($B$1, resultados!$A$1:$ZZ$1, 0))</f>
        <v/>
      </c>
      <c r="B47">
        <f>INDEX(resultados!$A$2:$ZZ$299, 41, MATCH($B$2, resultados!$A$1:$ZZ$1, 0))</f>
        <v/>
      </c>
      <c r="C47">
        <f>INDEX(resultados!$A$2:$ZZ$299, 41, MATCH($B$3, resultados!$A$1:$ZZ$1, 0))</f>
        <v/>
      </c>
    </row>
    <row r="48">
      <c r="A48">
        <f>INDEX(resultados!$A$2:$ZZ$299, 42, MATCH($B$1, resultados!$A$1:$ZZ$1, 0))</f>
        <v/>
      </c>
      <c r="B48">
        <f>INDEX(resultados!$A$2:$ZZ$299, 42, MATCH($B$2, resultados!$A$1:$ZZ$1, 0))</f>
        <v/>
      </c>
      <c r="C48">
        <f>INDEX(resultados!$A$2:$ZZ$299, 42, MATCH($B$3, resultados!$A$1:$ZZ$1, 0))</f>
        <v/>
      </c>
    </row>
    <row r="49">
      <c r="A49">
        <f>INDEX(resultados!$A$2:$ZZ$299, 43, MATCH($B$1, resultados!$A$1:$ZZ$1, 0))</f>
        <v/>
      </c>
      <c r="B49">
        <f>INDEX(resultados!$A$2:$ZZ$299, 43, MATCH($B$2, resultados!$A$1:$ZZ$1, 0))</f>
        <v/>
      </c>
      <c r="C49">
        <f>INDEX(resultados!$A$2:$ZZ$299, 43, MATCH($B$3, resultados!$A$1:$ZZ$1, 0))</f>
        <v/>
      </c>
    </row>
    <row r="50">
      <c r="A50">
        <f>INDEX(resultados!$A$2:$ZZ$299, 44, MATCH($B$1, resultados!$A$1:$ZZ$1, 0))</f>
        <v/>
      </c>
      <c r="B50">
        <f>INDEX(resultados!$A$2:$ZZ$299, 44, MATCH($B$2, resultados!$A$1:$ZZ$1, 0))</f>
        <v/>
      </c>
      <c r="C50">
        <f>INDEX(resultados!$A$2:$ZZ$299, 44, MATCH($B$3, resultados!$A$1:$ZZ$1, 0))</f>
        <v/>
      </c>
    </row>
    <row r="51">
      <c r="A51">
        <f>INDEX(resultados!$A$2:$ZZ$299, 45, MATCH($B$1, resultados!$A$1:$ZZ$1, 0))</f>
        <v/>
      </c>
      <c r="B51">
        <f>INDEX(resultados!$A$2:$ZZ$299, 45, MATCH($B$2, resultados!$A$1:$ZZ$1, 0))</f>
        <v/>
      </c>
      <c r="C51">
        <f>INDEX(resultados!$A$2:$ZZ$299, 45, MATCH($B$3, resultados!$A$1:$ZZ$1, 0))</f>
        <v/>
      </c>
    </row>
    <row r="52">
      <c r="A52">
        <f>INDEX(resultados!$A$2:$ZZ$299, 46, MATCH($B$1, resultados!$A$1:$ZZ$1, 0))</f>
        <v/>
      </c>
      <c r="B52">
        <f>INDEX(resultados!$A$2:$ZZ$299, 46, MATCH($B$2, resultados!$A$1:$ZZ$1, 0))</f>
        <v/>
      </c>
      <c r="C52">
        <f>INDEX(resultados!$A$2:$ZZ$299, 46, MATCH($B$3, resultados!$A$1:$ZZ$1, 0))</f>
        <v/>
      </c>
    </row>
    <row r="53">
      <c r="A53">
        <f>INDEX(resultados!$A$2:$ZZ$299, 47, MATCH($B$1, resultados!$A$1:$ZZ$1, 0))</f>
        <v/>
      </c>
      <c r="B53">
        <f>INDEX(resultados!$A$2:$ZZ$299, 47, MATCH($B$2, resultados!$A$1:$ZZ$1, 0))</f>
        <v/>
      </c>
      <c r="C53">
        <f>INDEX(resultados!$A$2:$ZZ$299, 47, MATCH($B$3, resultados!$A$1:$ZZ$1, 0))</f>
        <v/>
      </c>
    </row>
    <row r="54">
      <c r="A54">
        <f>INDEX(resultados!$A$2:$ZZ$299, 48, MATCH($B$1, resultados!$A$1:$ZZ$1, 0))</f>
        <v/>
      </c>
      <c r="B54">
        <f>INDEX(resultados!$A$2:$ZZ$299, 48, MATCH($B$2, resultados!$A$1:$ZZ$1, 0))</f>
        <v/>
      </c>
      <c r="C54">
        <f>INDEX(resultados!$A$2:$ZZ$299, 48, MATCH($B$3, resultados!$A$1:$ZZ$1, 0))</f>
        <v/>
      </c>
    </row>
    <row r="55">
      <c r="A55">
        <f>INDEX(resultados!$A$2:$ZZ$299, 49, MATCH($B$1, resultados!$A$1:$ZZ$1, 0))</f>
        <v/>
      </c>
      <c r="B55">
        <f>INDEX(resultados!$A$2:$ZZ$299, 49, MATCH($B$2, resultados!$A$1:$ZZ$1, 0))</f>
        <v/>
      </c>
      <c r="C55">
        <f>INDEX(resultados!$A$2:$ZZ$299, 49, MATCH($B$3, resultados!$A$1:$ZZ$1, 0))</f>
        <v/>
      </c>
    </row>
    <row r="56">
      <c r="A56">
        <f>INDEX(resultados!$A$2:$ZZ$299, 50, MATCH($B$1, resultados!$A$1:$ZZ$1, 0))</f>
        <v/>
      </c>
      <c r="B56">
        <f>INDEX(resultados!$A$2:$ZZ$299, 50, MATCH($B$2, resultados!$A$1:$ZZ$1, 0))</f>
        <v/>
      </c>
      <c r="C56">
        <f>INDEX(resultados!$A$2:$ZZ$299, 50, MATCH($B$3, resultados!$A$1:$ZZ$1, 0))</f>
        <v/>
      </c>
    </row>
    <row r="57">
      <c r="A57">
        <f>INDEX(resultados!$A$2:$ZZ$299, 51, MATCH($B$1, resultados!$A$1:$ZZ$1, 0))</f>
        <v/>
      </c>
      <c r="B57">
        <f>INDEX(resultados!$A$2:$ZZ$299, 51, MATCH($B$2, resultados!$A$1:$ZZ$1, 0))</f>
        <v/>
      </c>
      <c r="C57">
        <f>INDEX(resultados!$A$2:$ZZ$299, 51, MATCH($B$3, resultados!$A$1:$ZZ$1, 0))</f>
        <v/>
      </c>
    </row>
    <row r="58">
      <c r="A58">
        <f>INDEX(resultados!$A$2:$ZZ$299, 52, MATCH($B$1, resultados!$A$1:$ZZ$1, 0))</f>
        <v/>
      </c>
      <c r="B58">
        <f>INDEX(resultados!$A$2:$ZZ$299, 52, MATCH($B$2, resultados!$A$1:$ZZ$1, 0))</f>
        <v/>
      </c>
      <c r="C58">
        <f>INDEX(resultados!$A$2:$ZZ$299, 52, MATCH($B$3, resultados!$A$1:$ZZ$1, 0))</f>
        <v/>
      </c>
    </row>
    <row r="59">
      <c r="A59">
        <f>INDEX(resultados!$A$2:$ZZ$299, 53, MATCH($B$1, resultados!$A$1:$ZZ$1, 0))</f>
        <v/>
      </c>
      <c r="B59">
        <f>INDEX(resultados!$A$2:$ZZ$299, 53, MATCH($B$2, resultados!$A$1:$ZZ$1, 0))</f>
        <v/>
      </c>
      <c r="C59">
        <f>INDEX(resultados!$A$2:$ZZ$299, 53, MATCH($B$3, resultados!$A$1:$ZZ$1, 0))</f>
        <v/>
      </c>
    </row>
    <row r="60">
      <c r="A60">
        <f>INDEX(resultados!$A$2:$ZZ$299, 54, MATCH($B$1, resultados!$A$1:$ZZ$1, 0))</f>
        <v/>
      </c>
      <c r="B60">
        <f>INDEX(resultados!$A$2:$ZZ$299, 54, MATCH($B$2, resultados!$A$1:$ZZ$1, 0))</f>
        <v/>
      </c>
      <c r="C60">
        <f>INDEX(resultados!$A$2:$ZZ$299, 54, MATCH($B$3, resultados!$A$1:$ZZ$1, 0))</f>
        <v/>
      </c>
    </row>
    <row r="61">
      <c r="A61">
        <f>INDEX(resultados!$A$2:$ZZ$299, 55, MATCH($B$1, resultados!$A$1:$ZZ$1, 0))</f>
        <v/>
      </c>
      <c r="B61">
        <f>INDEX(resultados!$A$2:$ZZ$299, 55, MATCH($B$2, resultados!$A$1:$ZZ$1, 0))</f>
        <v/>
      </c>
      <c r="C61">
        <f>INDEX(resultados!$A$2:$ZZ$299, 55, MATCH($B$3, resultados!$A$1:$ZZ$1, 0))</f>
        <v/>
      </c>
    </row>
    <row r="62">
      <c r="A62">
        <f>INDEX(resultados!$A$2:$ZZ$299, 56, MATCH($B$1, resultados!$A$1:$ZZ$1, 0))</f>
        <v/>
      </c>
      <c r="B62">
        <f>INDEX(resultados!$A$2:$ZZ$299, 56, MATCH($B$2, resultados!$A$1:$ZZ$1, 0))</f>
        <v/>
      </c>
      <c r="C62">
        <f>INDEX(resultados!$A$2:$ZZ$299, 56, MATCH($B$3, resultados!$A$1:$ZZ$1, 0))</f>
        <v/>
      </c>
    </row>
    <row r="63">
      <c r="A63">
        <f>INDEX(resultados!$A$2:$ZZ$299, 57, MATCH($B$1, resultados!$A$1:$ZZ$1, 0))</f>
        <v/>
      </c>
      <c r="B63">
        <f>INDEX(resultados!$A$2:$ZZ$299, 57, MATCH($B$2, resultados!$A$1:$ZZ$1, 0))</f>
        <v/>
      </c>
      <c r="C63">
        <f>INDEX(resultados!$A$2:$ZZ$299, 57, MATCH($B$3, resultados!$A$1:$ZZ$1, 0))</f>
        <v/>
      </c>
    </row>
    <row r="64">
      <c r="A64">
        <f>INDEX(resultados!$A$2:$ZZ$299, 58, MATCH($B$1, resultados!$A$1:$ZZ$1, 0))</f>
        <v/>
      </c>
      <c r="B64">
        <f>INDEX(resultados!$A$2:$ZZ$299, 58, MATCH($B$2, resultados!$A$1:$ZZ$1, 0))</f>
        <v/>
      </c>
      <c r="C64">
        <f>INDEX(resultados!$A$2:$ZZ$299, 58, MATCH($B$3, resultados!$A$1:$ZZ$1, 0))</f>
        <v/>
      </c>
    </row>
    <row r="65">
      <c r="A65">
        <f>INDEX(resultados!$A$2:$ZZ$299, 59, MATCH($B$1, resultados!$A$1:$ZZ$1, 0))</f>
        <v/>
      </c>
      <c r="B65">
        <f>INDEX(resultados!$A$2:$ZZ$299, 59, MATCH($B$2, resultados!$A$1:$ZZ$1, 0))</f>
        <v/>
      </c>
      <c r="C65">
        <f>INDEX(resultados!$A$2:$ZZ$299, 59, MATCH($B$3, resultados!$A$1:$ZZ$1, 0))</f>
        <v/>
      </c>
    </row>
    <row r="66">
      <c r="A66">
        <f>INDEX(resultados!$A$2:$ZZ$299, 60, MATCH($B$1, resultados!$A$1:$ZZ$1, 0))</f>
        <v/>
      </c>
      <c r="B66">
        <f>INDEX(resultados!$A$2:$ZZ$299, 60, MATCH($B$2, resultados!$A$1:$ZZ$1, 0))</f>
        <v/>
      </c>
      <c r="C66">
        <f>INDEX(resultados!$A$2:$ZZ$299, 60, MATCH($B$3, resultados!$A$1:$ZZ$1, 0))</f>
        <v/>
      </c>
    </row>
    <row r="67">
      <c r="A67">
        <f>INDEX(resultados!$A$2:$ZZ$299, 61, MATCH($B$1, resultados!$A$1:$ZZ$1, 0))</f>
        <v/>
      </c>
      <c r="B67">
        <f>INDEX(resultados!$A$2:$ZZ$299, 61, MATCH($B$2, resultados!$A$1:$ZZ$1, 0))</f>
        <v/>
      </c>
      <c r="C67">
        <f>INDEX(resultados!$A$2:$ZZ$299, 61, MATCH($B$3, resultados!$A$1:$ZZ$1, 0))</f>
        <v/>
      </c>
    </row>
    <row r="68">
      <c r="A68">
        <f>INDEX(resultados!$A$2:$ZZ$299, 62, MATCH($B$1, resultados!$A$1:$ZZ$1, 0))</f>
        <v/>
      </c>
      <c r="B68">
        <f>INDEX(resultados!$A$2:$ZZ$299, 62, MATCH($B$2, resultados!$A$1:$ZZ$1, 0))</f>
        <v/>
      </c>
      <c r="C68">
        <f>INDEX(resultados!$A$2:$ZZ$299, 62, MATCH($B$3, resultados!$A$1:$ZZ$1, 0))</f>
        <v/>
      </c>
    </row>
    <row r="69">
      <c r="A69">
        <f>INDEX(resultados!$A$2:$ZZ$299, 63, MATCH($B$1, resultados!$A$1:$ZZ$1, 0))</f>
        <v/>
      </c>
      <c r="B69">
        <f>INDEX(resultados!$A$2:$ZZ$299, 63, MATCH($B$2, resultados!$A$1:$ZZ$1, 0))</f>
        <v/>
      </c>
      <c r="C69">
        <f>INDEX(resultados!$A$2:$ZZ$299, 63, MATCH($B$3, resultados!$A$1:$ZZ$1, 0))</f>
        <v/>
      </c>
    </row>
    <row r="70">
      <c r="A70">
        <f>INDEX(resultados!$A$2:$ZZ$299, 64, MATCH($B$1, resultados!$A$1:$ZZ$1, 0))</f>
        <v/>
      </c>
      <c r="B70">
        <f>INDEX(resultados!$A$2:$ZZ$299, 64, MATCH($B$2, resultados!$A$1:$ZZ$1, 0))</f>
        <v/>
      </c>
      <c r="C70">
        <f>INDEX(resultados!$A$2:$ZZ$299, 64, MATCH($B$3, resultados!$A$1:$ZZ$1, 0))</f>
        <v/>
      </c>
    </row>
    <row r="71">
      <c r="A71">
        <f>INDEX(resultados!$A$2:$ZZ$299, 65, MATCH($B$1, resultados!$A$1:$ZZ$1, 0))</f>
        <v/>
      </c>
      <c r="B71">
        <f>INDEX(resultados!$A$2:$ZZ$299, 65, MATCH($B$2, resultados!$A$1:$ZZ$1, 0))</f>
        <v/>
      </c>
      <c r="C71">
        <f>INDEX(resultados!$A$2:$ZZ$299, 65, MATCH($B$3, resultados!$A$1:$ZZ$1, 0))</f>
        <v/>
      </c>
    </row>
    <row r="72">
      <c r="A72">
        <f>INDEX(resultados!$A$2:$ZZ$299, 66, MATCH($B$1, resultados!$A$1:$ZZ$1, 0))</f>
        <v/>
      </c>
      <c r="B72">
        <f>INDEX(resultados!$A$2:$ZZ$299, 66, MATCH($B$2, resultados!$A$1:$ZZ$1, 0))</f>
        <v/>
      </c>
      <c r="C72">
        <f>INDEX(resultados!$A$2:$ZZ$299, 66, MATCH($B$3, resultados!$A$1:$ZZ$1, 0))</f>
        <v/>
      </c>
    </row>
    <row r="73">
      <c r="A73">
        <f>INDEX(resultados!$A$2:$ZZ$299, 67, MATCH($B$1, resultados!$A$1:$ZZ$1, 0))</f>
        <v/>
      </c>
      <c r="B73">
        <f>INDEX(resultados!$A$2:$ZZ$299, 67, MATCH($B$2, resultados!$A$1:$ZZ$1, 0))</f>
        <v/>
      </c>
      <c r="C73">
        <f>INDEX(resultados!$A$2:$ZZ$299, 67, MATCH($B$3, resultados!$A$1:$ZZ$1, 0))</f>
        <v/>
      </c>
    </row>
    <row r="74">
      <c r="A74">
        <f>INDEX(resultados!$A$2:$ZZ$299, 68, MATCH($B$1, resultados!$A$1:$ZZ$1, 0))</f>
        <v/>
      </c>
      <c r="B74">
        <f>INDEX(resultados!$A$2:$ZZ$299, 68, MATCH($B$2, resultados!$A$1:$ZZ$1, 0))</f>
        <v/>
      </c>
      <c r="C74">
        <f>INDEX(resultados!$A$2:$ZZ$299, 68, MATCH($B$3, resultados!$A$1:$ZZ$1, 0))</f>
        <v/>
      </c>
    </row>
    <row r="75">
      <c r="A75">
        <f>INDEX(resultados!$A$2:$ZZ$299, 69, MATCH($B$1, resultados!$A$1:$ZZ$1, 0))</f>
        <v/>
      </c>
      <c r="B75">
        <f>INDEX(resultados!$A$2:$ZZ$299, 69, MATCH($B$2, resultados!$A$1:$ZZ$1, 0))</f>
        <v/>
      </c>
      <c r="C75">
        <f>INDEX(resultados!$A$2:$ZZ$299, 69, MATCH($B$3, resultados!$A$1:$ZZ$1, 0))</f>
        <v/>
      </c>
    </row>
    <row r="76">
      <c r="A76">
        <f>INDEX(resultados!$A$2:$ZZ$299, 70, MATCH($B$1, resultados!$A$1:$ZZ$1, 0))</f>
        <v/>
      </c>
      <c r="B76">
        <f>INDEX(resultados!$A$2:$ZZ$299, 70, MATCH($B$2, resultados!$A$1:$ZZ$1, 0))</f>
        <v/>
      </c>
      <c r="C76">
        <f>INDEX(resultados!$A$2:$ZZ$299, 70, MATCH($B$3, resultados!$A$1:$ZZ$1, 0))</f>
        <v/>
      </c>
    </row>
    <row r="77">
      <c r="A77">
        <f>INDEX(resultados!$A$2:$ZZ$299, 71, MATCH($B$1, resultados!$A$1:$ZZ$1, 0))</f>
        <v/>
      </c>
      <c r="B77">
        <f>INDEX(resultados!$A$2:$ZZ$299, 71, MATCH($B$2, resultados!$A$1:$ZZ$1, 0))</f>
        <v/>
      </c>
      <c r="C77">
        <f>INDEX(resultados!$A$2:$ZZ$299, 71, MATCH($B$3, resultados!$A$1:$ZZ$1, 0))</f>
        <v/>
      </c>
    </row>
    <row r="78">
      <c r="A78">
        <f>INDEX(resultados!$A$2:$ZZ$299, 72, MATCH($B$1, resultados!$A$1:$ZZ$1, 0))</f>
        <v/>
      </c>
      <c r="B78">
        <f>INDEX(resultados!$A$2:$ZZ$299, 72, MATCH($B$2, resultados!$A$1:$ZZ$1, 0))</f>
        <v/>
      </c>
      <c r="C78">
        <f>INDEX(resultados!$A$2:$ZZ$299, 72, MATCH($B$3, resultados!$A$1:$ZZ$1, 0))</f>
        <v/>
      </c>
    </row>
    <row r="79">
      <c r="A79">
        <f>INDEX(resultados!$A$2:$ZZ$299, 73, MATCH($B$1, resultados!$A$1:$ZZ$1, 0))</f>
        <v/>
      </c>
      <c r="B79">
        <f>INDEX(resultados!$A$2:$ZZ$299, 73, MATCH($B$2, resultados!$A$1:$ZZ$1, 0))</f>
        <v/>
      </c>
      <c r="C79">
        <f>INDEX(resultados!$A$2:$ZZ$299, 73, MATCH($B$3, resultados!$A$1:$ZZ$1, 0))</f>
        <v/>
      </c>
    </row>
    <row r="80">
      <c r="A80">
        <f>INDEX(resultados!$A$2:$ZZ$299, 74, MATCH($B$1, resultados!$A$1:$ZZ$1, 0))</f>
        <v/>
      </c>
      <c r="B80">
        <f>INDEX(resultados!$A$2:$ZZ$299, 74, MATCH($B$2, resultados!$A$1:$ZZ$1, 0))</f>
        <v/>
      </c>
      <c r="C80">
        <f>INDEX(resultados!$A$2:$ZZ$299, 74, MATCH($B$3, resultados!$A$1:$ZZ$1, 0))</f>
        <v/>
      </c>
    </row>
    <row r="81">
      <c r="A81">
        <f>INDEX(resultados!$A$2:$ZZ$299, 75, MATCH($B$1, resultados!$A$1:$ZZ$1, 0))</f>
        <v/>
      </c>
      <c r="B81">
        <f>INDEX(resultados!$A$2:$ZZ$299, 75, MATCH($B$2, resultados!$A$1:$ZZ$1, 0))</f>
        <v/>
      </c>
      <c r="C81">
        <f>INDEX(resultados!$A$2:$ZZ$299, 75, MATCH($B$3, resultados!$A$1:$ZZ$1, 0))</f>
        <v/>
      </c>
    </row>
    <row r="82">
      <c r="A82">
        <f>INDEX(resultados!$A$2:$ZZ$299, 76, MATCH($B$1, resultados!$A$1:$ZZ$1, 0))</f>
        <v/>
      </c>
      <c r="B82">
        <f>INDEX(resultados!$A$2:$ZZ$299, 76, MATCH($B$2, resultados!$A$1:$ZZ$1, 0))</f>
        <v/>
      </c>
      <c r="C82">
        <f>INDEX(resultados!$A$2:$ZZ$299, 76, MATCH($B$3, resultados!$A$1:$ZZ$1, 0))</f>
        <v/>
      </c>
    </row>
    <row r="83">
      <c r="A83">
        <f>INDEX(resultados!$A$2:$ZZ$299, 77, MATCH($B$1, resultados!$A$1:$ZZ$1, 0))</f>
        <v/>
      </c>
      <c r="B83">
        <f>INDEX(resultados!$A$2:$ZZ$299, 77, MATCH($B$2, resultados!$A$1:$ZZ$1, 0))</f>
        <v/>
      </c>
      <c r="C83">
        <f>INDEX(resultados!$A$2:$ZZ$299, 77, MATCH($B$3, resultados!$A$1:$ZZ$1, 0))</f>
        <v/>
      </c>
    </row>
    <row r="84">
      <c r="A84">
        <f>INDEX(resultados!$A$2:$ZZ$299, 78, MATCH($B$1, resultados!$A$1:$ZZ$1, 0))</f>
        <v/>
      </c>
      <c r="B84">
        <f>INDEX(resultados!$A$2:$ZZ$299, 78, MATCH($B$2, resultados!$A$1:$ZZ$1, 0))</f>
        <v/>
      </c>
      <c r="C84">
        <f>INDEX(resultados!$A$2:$ZZ$299, 78, MATCH($B$3, resultados!$A$1:$ZZ$1, 0))</f>
        <v/>
      </c>
    </row>
    <row r="85">
      <c r="A85">
        <f>INDEX(resultados!$A$2:$ZZ$299, 79, MATCH($B$1, resultados!$A$1:$ZZ$1, 0))</f>
        <v/>
      </c>
      <c r="B85">
        <f>INDEX(resultados!$A$2:$ZZ$299, 79, MATCH($B$2, resultados!$A$1:$ZZ$1, 0))</f>
        <v/>
      </c>
      <c r="C85">
        <f>INDEX(resultados!$A$2:$ZZ$299, 79, MATCH($B$3, resultados!$A$1:$ZZ$1, 0))</f>
        <v/>
      </c>
    </row>
    <row r="86">
      <c r="A86">
        <f>INDEX(resultados!$A$2:$ZZ$299, 80, MATCH($B$1, resultados!$A$1:$ZZ$1, 0))</f>
        <v/>
      </c>
      <c r="B86">
        <f>INDEX(resultados!$A$2:$ZZ$299, 80, MATCH($B$2, resultados!$A$1:$ZZ$1, 0))</f>
        <v/>
      </c>
      <c r="C86">
        <f>INDEX(resultados!$A$2:$ZZ$299, 80, MATCH($B$3, resultados!$A$1:$ZZ$1, 0))</f>
        <v/>
      </c>
    </row>
    <row r="87">
      <c r="A87">
        <f>INDEX(resultados!$A$2:$ZZ$299, 81, MATCH($B$1, resultados!$A$1:$ZZ$1, 0))</f>
        <v/>
      </c>
      <c r="B87">
        <f>INDEX(resultados!$A$2:$ZZ$299, 81, MATCH($B$2, resultados!$A$1:$ZZ$1, 0))</f>
        <v/>
      </c>
      <c r="C87">
        <f>INDEX(resultados!$A$2:$ZZ$299, 81, MATCH($B$3, resultados!$A$1:$ZZ$1, 0))</f>
        <v/>
      </c>
    </row>
    <row r="88">
      <c r="A88">
        <f>INDEX(resultados!$A$2:$ZZ$299, 82, MATCH($B$1, resultados!$A$1:$ZZ$1, 0))</f>
        <v/>
      </c>
      <c r="B88">
        <f>INDEX(resultados!$A$2:$ZZ$299, 82, MATCH($B$2, resultados!$A$1:$ZZ$1, 0))</f>
        <v/>
      </c>
      <c r="C88">
        <f>INDEX(resultados!$A$2:$ZZ$299, 82, MATCH($B$3, resultados!$A$1:$ZZ$1, 0))</f>
        <v/>
      </c>
    </row>
    <row r="89">
      <c r="A89">
        <f>INDEX(resultados!$A$2:$ZZ$299, 83, MATCH($B$1, resultados!$A$1:$ZZ$1, 0))</f>
        <v/>
      </c>
      <c r="B89">
        <f>INDEX(resultados!$A$2:$ZZ$299, 83, MATCH($B$2, resultados!$A$1:$ZZ$1, 0))</f>
        <v/>
      </c>
      <c r="C89">
        <f>INDEX(resultados!$A$2:$ZZ$299, 83, MATCH($B$3, resultados!$A$1:$ZZ$1, 0))</f>
        <v/>
      </c>
    </row>
    <row r="90">
      <c r="A90">
        <f>INDEX(resultados!$A$2:$ZZ$299, 84, MATCH($B$1, resultados!$A$1:$ZZ$1, 0))</f>
        <v/>
      </c>
      <c r="B90">
        <f>INDEX(resultados!$A$2:$ZZ$299, 84, MATCH($B$2, resultados!$A$1:$ZZ$1, 0))</f>
        <v/>
      </c>
      <c r="C90">
        <f>INDEX(resultados!$A$2:$ZZ$299, 84, MATCH($B$3, resultados!$A$1:$ZZ$1, 0))</f>
        <v/>
      </c>
    </row>
    <row r="91">
      <c r="A91">
        <f>INDEX(resultados!$A$2:$ZZ$299, 85, MATCH($B$1, resultados!$A$1:$ZZ$1, 0))</f>
        <v/>
      </c>
      <c r="B91">
        <f>INDEX(resultados!$A$2:$ZZ$299, 85, MATCH($B$2, resultados!$A$1:$ZZ$1, 0))</f>
        <v/>
      </c>
      <c r="C91">
        <f>INDEX(resultados!$A$2:$ZZ$299, 85, MATCH($B$3, resultados!$A$1:$ZZ$1, 0))</f>
        <v/>
      </c>
    </row>
    <row r="92">
      <c r="A92">
        <f>INDEX(resultados!$A$2:$ZZ$299, 86, MATCH($B$1, resultados!$A$1:$ZZ$1, 0))</f>
        <v/>
      </c>
      <c r="B92">
        <f>INDEX(resultados!$A$2:$ZZ$299, 86, MATCH($B$2, resultados!$A$1:$ZZ$1, 0))</f>
        <v/>
      </c>
      <c r="C92">
        <f>INDEX(resultados!$A$2:$ZZ$299, 86, MATCH($B$3, resultados!$A$1:$ZZ$1, 0))</f>
        <v/>
      </c>
    </row>
    <row r="93">
      <c r="A93">
        <f>INDEX(resultados!$A$2:$ZZ$299, 87, MATCH($B$1, resultados!$A$1:$ZZ$1, 0))</f>
        <v/>
      </c>
      <c r="B93">
        <f>INDEX(resultados!$A$2:$ZZ$299, 87, MATCH($B$2, resultados!$A$1:$ZZ$1, 0))</f>
        <v/>
      </c>
      <c r="C93">
        <f>INDEX(resultados!$A$2:$ZZ$299, 87, MATCH($B$3, resultados!$A$1:$ZZ$1, 0))</f>
        <v/>
      </c>
    </row>
    <row r="94">
      <c r="A94">
        <f>INDEX(resultados!$A$2:$ZZ$299, 88, MATCH($B$1, resultados!$A$1:$ZZ$1, 0))</f>
        <v/>
      </c>
      <c r="B94">
        <f>INDEX(resultados!$A$2:$ZZ$299, 88, MATCH($B$2, resultados!$A$1:$ZZ$1, 0))</f>
        <v/>
      </c>
      <c r="C94">
        <f>INDEX(resultados!$A$2:$ZZ$299, 88, MATCH($B$3, resultados!$A$1:$ZZ$1, 0))</f>
        <v/>
      </c>
    </row>
    <row r="95">
      <c r="A95">
        <f>INDEX(resultados!$A$2:$ZZ$299, 89, MATCH($B$1, resultados!$A$1:$ZZ$1, 0))</f>
        <v/>
      </c>
      <c r="B95">
        <f>INDEX(resultados!$A$2:$ZZ$299, 89, MATCH($B$2, resultados!$A$1:$ZZ$1, 0))</f>
        <v/>
      </c>
      <c r="C95">
        <f>INDEX(resultados!$A$2:$ZZ$299, 89, MATCH($B$3, resultados!$A$1:$ZZ$1, 0))</f>
        <v/>
      </c>
    </row>
    <row r="96">
      <c r="A96">
        <f>INDEX(resultados!$A$2:$ZZ$299, 90, MATCH($B$1, resultados!$A$1:$ZZ$1, 0))</f>
        <v/>
      </c>
      <c r="B96">
        <f>INDEX(resultados!$A$2:$ZZ$299, 90, MATCH($B$2, resultados!$A$1:$ZZ$1, 0))</f>
        <v/>
      </c>
      <c r="C96">
        <f>INDEX(resultados!$A$2:$ZZ$299, 90, MATCH($B$3, resultados!$A$1:$ZZ$1, 0))</f>
        <v/>
      </c>
    </row>
    <row r="97">
      <c r="A97">
        <f>INDEX(resultados!$A$2:$ZZ$299, 91, MATCH($B$1, resultados!$A$1:$ZZ$1, 0))</f>
        <v/>
      </c>
      <c r="B97">
        <f>INDEX(resultados!$A$2:$ZZ$299, 91, MATCH($B$2, resultados!$A$1:$ZZ$1, 0))</f>
        <v/>
      </c>
      <c r="C97">
        <f>INDEX(resultados!$A$2:$ZZ$299, 91, MATCH($B$3, resultados!$A$1:$ZZ$1, 0))</f>
        <v/>
      </c>
    </row>
    <row r="98">
      <c r="A98">
        <f>INDEX(resultados!$A$2:$ZZ$299, 92, MATCH($B$1, resultados!$A$1:$ZZ$1, 0))</f>
        <v/>
      </c>
      <c r="B98">
        <f>INDEX(resultados!$A$2:$ZZ$299, 92, MATCH($B$2, resultados!$A$1:$ZZ$1, 0))</f>
        <v/>
      </c>
      <c r="C98">
        <f>INDEX(resultados!$A$2:$ZZ$299, 92, MATCH($B$3, resultados!$A$1:$ZZ$1, 0))</f>
        <v/>
      </c>
    </row>
    <row r="99">
      <c r="A99">
        <f>INDEX(resultados!$A$2:$ZZ$299, 93, MATCH($B$1, resultados!$A$1:$ZZ$1, 0))</f>
        <v/>
      </c>
      <c r="B99">
        <f>INDEX(resultados!$A$2:$ZZ$299, 93, MATCH($B$2, resultados!$A$1:$ZZ$1, 0))</f>
        <v/>
      </c>
      <c r="C99">
        <f>INDEX(resultados!$A$2:$ZZ$299, 93, MATCH($B$3, resultados!$A$1:$ZZ$1, 0))</f>
        <v/>
      </c>
    </row>
    <row r="100">
      <c r="A100">
        <f>INDEX(resultados!$A$2:$ZZ$299, 94, MATCH($B$1, resultados!$A$1:$ZZ$1, 0))</f>
        <v/>
      </c>
      <c r="B100">
        <f>INDEX(resultados!$A$2:$ZZ$299, 94, MATCH($B$2, resultados!$A$1:$ZZ$1, 0))</f>
        <v/>
      </c>
      <c r="C100">
        <f>INDEX(resultados!$A$2:$ZZ$299, 94, MATCH($B$3, resultados!$A$1:$ZZ$1, 0))</f>
        <v/>
      </c>
    </row>
    <row r="101">
      <c r="A101">
        <f>INDEX(resultados!$A$2:$ZZ$299, 95, MATCH($B$1, resultados!$A$1:$ZZ$1, 0))</f>
        <v/>
      </c>
      <c r="B101">
        <f>INDEX(resultados!$A$2:$ZZ$299, 95, MATCH($B$2, resultados!$A$1:$ZZ$1, 0))</f>
        <v/>
      </c>
      <c r="C101">
        <f>INDEX(resultados!$A$2:$ZZ$299, 95, MATCH($B$3, resultados!$A$1:$ZZ$1, 0))</f>
        <v/>
      </c>
    </row>
    <row r="102">
      <c r="A102">
        <f>INDEX(resultados!$A$2:$ZZ$299, 96, MATCH($B$1, resultados!$A$1:$ZZ$1, 0))</f>
        <v/>
      </c>
      <c r="B102">
        <f>INDEX(resultados!$A$2:$ZZ$299, 96, MATCH($B$2, resultados!$A$1:$ZZ$1, 0))</f>
        <v/>
      </c>
      <c r="C102">
        <f>INDEX(resultados!$A$2:$ZZ$299, 96, MATCH($B$3, resultados!$A$1:$ZZ$1, 0))</f>
        <v/>
      </c>
    </row>
    <row r="103">
      <c r="A103">
        <f>INDEX(resultados!$A$2:$ZZ$299, 97, MATCH($B$1, resultados!$A$1:$ZZ$1, 0))</f>
        <v/>
      </c>
      <c r="B103">
        <f>INDEX(resultados!$A$2:$ZZ$299, 97, MATCH($B$2, resultados!$A$1:$ZZ$1, 0))</f>
        <v/>
      </c>
      <c r="C103">
        <f>INDEX(resultados!$A$2:$ZZ$299, 97, MATCH($B$3, resultados!$A$1:$ZZ$1, 0))</f>
        <v/>
      </c>
    </row>
    <row r="104">
      <c r="A104">
        <f>INDEX(resultados!$A$2:$ZZ$299, 98, MATCH($B$1, resultados!$A$1:$ZZ$1, 0))</f>
        <v/>
      </c>
      <c r="B104">
        <f>INDEX(resultados!$A$2:$ZZ$299, 98, MATCH($B$2, resultados!$A$1:$ZZ$1, 0))</f>
        <v/>
      </c>
      <c r="C104">
        <f>INDEX(resultados!$A$2:$ZZ$299, 98, MATCH($B$3, resultados!$A$1:$ZZ$1, 0))</f>
        <v/>
      </c>
    </row>
    <row r="105">
      <c r="A105">
        <f>INDEX(resultados!$A$2:$ZZ$299, 99, MATCH($B$1, resultados!$A$1:$ZZ$1, 0))</f>
        <v/>
      </c>
      <c r="B105">
        <f>INDEX(resultados!$A$2:$ZZ$299, 99, MATCH($B$2, resultados!$A$1:$ZZ$1, 0))</f>
        <v/>
      </c>
      <c r="C105">
        <f>INDEX(resultados!$A$2:$ZZ$299, 99, MATCH($B$3, resultados!$A$1:$ZZ$1, 0))</f>
        <v/>
      </c>
    </row>
    <row r="106">
      <c r="A106">
        <f>INDEX(resultados!$A$2:$ZZ$299, 100, MATCH($B$1, resultados!$A$1:$ZZ$1, 0))</f>
        <v/>
      </c>
      <c r="B106">
        <f>INDEX(resultados!$A$2:$ZZ$299, 100, MATCH($B$2, resultados!$A$1:$ZZ$1, 0))</f>
        <v/>
      </c>
      <c r="C106">
        <f>INDEX(resultados!$A$2:$ZZ$299, 100, MATCH($B$3, resultados!$A$1:$ZZ$1, 0))</f>
        <v/>
      </c>
    </row>
    <row r="107">
      <c r="A107">
        <f>INDEX(resultados!$A$2:$ZZ$299, 101, MATCH($B$1, resultados!$A$1:$ZZ$1, 0))</f>
        <v/>
      </c>
      <c r="B107">
        <f>INDEX(resultados!$A$2:$ZZ$299, 101, MATCH($B$2, resultados!$A$1:$ZZ$1, 0))</f>
        <v/>
      </c>
      <c r="C107">
        <f>INDEX(resultados!$A$2:$ZZ$299, 101, MATCH($B$3, resultados!$A$1:$ZZ$1, 0))</f>
        <v/>
      </c>
    </row>
    <row r="108">
      <c r="A108">
        <f>INDEX(resultados!$A$2:$ZZ$299, 102, MATCH($B$1, resultados!$A$1:$ZZ$1, 0))</f>
        <v/>
      </c>
      <c r="B108">
        <f>INDEX(resultados!$A$2:$ZZ$299, 102, MATCH($B$2, resultados!$A$1:$ZZ$1, 0))</f>
        <v/>
      </c>
      <c r="C108">
        <f>INDEX(resultados!$A$2:$ZZ$299, 102, MATCH($B$3, resultados!$A$1:$ZZ$1, 0))</f>
        <v/>
      </c>
    </row>
    <row r="109">
      <c r="A109">
        <f>INDEX(resultados!$A$2:$ZZ$299, 103, MATCH($B$1, resultados!$A$1:$ZZ$1, 0))</f>
        <v/>
      </c>
      <c r="B109">
        <f>INDEX(resultados!$A$2:$ZZ$299, 103, MATCH($B$2, resultados!$A$1:$ZZ$1, 0))</f>
        <v/>
      </c>
      <c r="C109">
        <f>INDEX(resultados!$A$2:$ZZ$299, 103, MATCH($B$3, resultados!$A$1:$ZZ$1, 0))</f>
        <v/>
      </c>
    </row>
    <row r="110">
      <c r="A110">
        <f>INDEX(resultados!$A$2:$ZZ$299, 104, MATCH($B$1, resultados!$A$1:$ZZ$1, 0))</f>
        <v/>
      </c>
      <c r="B110">
        <f>INDEX(resultados!$A$2:$ZZ$299, 104, MATCH($B$2, resultados!$A$1:$ZZ$1, 0))</f>
        <v/>
      </c>
      <c r="C110">
        <f>INDEX(resultados!$A$2:$ZZ$299, 104, MATCH($B$3, resultados!$A$1:$ZZ$1, 0))</f>
        <v/>
      </c>
    </row>
    <row r="111">
      <c r="A111">
        <f>INDEX(resultados!$A$2:$ZZ$299, 105, MATCH($B$1, resultados!$A$1:$ZZ$1, 0))</f>
        <v/>
      </c>
      <c r="B111">
        <f>INDEX(resultados!$A$2:$ZZ$299, 105, MATCH($B$2, resultados!$A$1:$ZZ$1, 0))</f>
        <v/>
      </c>
      <c r="C111">
        <f>INDEX(resultados!$A$2:$ZZ$299, 105, MATCH($B$3, resultados!$A$1:$ZZ$1, 0))</f>
        <v/>
      </c>
    </row>
    <row r="112">
      <c r="A112">
        <f>INDEX(resultados!$A$2:$ZZ$299, 106, MATCH($B$1, resultados!$A$1:$ZZ$1, 0))</f>
        <v/>
      </c>
      <c r="B112">
        <f>INDEX(resultados!$A$2:$ZZ$299, 106, MATCH($B$2, resultados!$A$1:$ZZ$1, 0))</f>
        <v/>
      </c>
      <c r="C112">
        <f>INDEX(resultados!$A$2:$ZZ$299, 106, MATCH($B$3, resultados!$A$1:$ZZ$1, 0))</f>
        <v/>
      </c>
    </row>
    <row r="113">
      <c r="A113">
        <f>INDEX(resultados!$A$2:$ZZ$299, 107, MATCH($B$1, resultados!$A$1:$ZZ$1, 0))</f>
        <v/>
      </c>
      <c r="B113">
        <f>INDEX(resultados!$A$2:$ZZ$299, 107, MATCH($B$2, resultados!$A$1:$ZZ$1, 0))</f>
        <v/>
      </c>
      <c r="C113">
        <f>INDEX(resultados!$A$2:$ZZ$299, 107, MATCH($B$3, resultados!$A$1:$ZZ$1, 0))</f>
        <v/>
      </c>
    </row>
    <row r="114">
      <c r="A114">
        <f>INDEX(resultados!$A$2:$ZZ$299, 108, MATCH($B$1, resultados!$A$1:$ZZ$1, 0))</f>
        <v/>
      </c>
      <c r="B114">
        <f>INDEX(resultados!$A$2:$ZZ$299, 108, MATCH($B$2, resultados!$A$1:$ZZ$1, 0))</f>
        <v/>
      </c>
      <c r="C114">
        <f>INDEX(resultados!$A$2:$ZZ$299, 108, MATCH($B$3, resultados!$A$1:$ZZ$1, 0))</f>
        <v/>
      </c>
    </row>
    <row r="115">
      <c r="A115">
        <f>INDEX(resultados!$A$2:$ZZ$299, 109, MATCH($B$1, resultados!$A$1:$ZZ$1, 0))</f>
        <v/>
      </c>
      <c r="B115">
        <f>INDEX(resultados!$A$2:$ZZ$299, 109, MATCH($B$2, resultados!$A$1:$ZZ$1, 0))</f>
        <v/>
      </c>
      <c r="C115">
        <f>INDEX(resultados!$A$2:$ZZ$299, 109, MATCH($B$3, resultados!$A$1:$ZZ$1, 0))</f>
        <v/>
      </c>
    </row>
    <row r="116">
      <c r="A116">
        <f>INDEX(resultados!$A$2:$ZZ$299, 110, MATCH($B$1, resultados!$A$1:$ZZ$1, 0))</f>
        <v/>
      </c>
      <c r="B116">
        <f>INDEX(resultados!$A$2:$ZZ$299, 110, MATCH($B$2, resultados!$A$1:$ZZ$1, 0))</f>
        <v/>
      </c>
      <c r="C116">
        <f>INDEX(resultados!$A$2:$ZZ$299, 110, MATCH($B$3, resultados!$A$1:$ZZ$1, 0))</f>
        <v/>
      </c>
    </row>
    <row r="117">
      <c r="A117">
        <f>INDEX(resultados!$A$2:$ZZ$299, 111, MATCH($B$1, resultados!$A$1:$ZZ$1, 0))</f>
        <v/>
      </c>
      <c r="B117">
        <f>INDEX(resultados!$A$2:$ZZ$299, 111, MATCH($B$2, resultados!$A$1:$ZZ$1, 0))</f>
        <v/>
      </c>
      <c r="C117">
        <f>INDEX(resultados!$A$2:$ZZ$299, 111, MATCH($B$3, resultados!$A$1:$ZZ$1, 0))</f>
        <v/>
      </c>
    </row>
    <row r="118">
      <c r="A118">
        <f>INDEX(resultados!$A$2:$ZZ$299, 112, MATCH($B$1, resultados!$A$1:$ZZ$1, 0))</f>
        <v/>
      </c>
      <c r="B118">
        <f>INDEX(resultados!$A$2:$ZZ$299, 112, MATCH($B$2, resultados!$A$1:$ZZ$1, 0))</f>
        <v/>
      </c>
      <c r="C118">
        <f>INDEX(resultados!$A$2:$ZZ$299, 112, MATCH($B$3, resultados!$A$1:$ZZ$1, 0))</f>
        <v/>
      </c>
    </row>
    <row r="119">
      <c r="A119">
        <f>INDEX(resultados!$A$2:$ZZ$299, 113, MATCH($B$1, resultados!$A$1:$ZZ$1, 0))</f>
        <v/>
      </c>
      <c r="B119">
        <f>INDEX(resultados!$A$2:$ZZ$299, 113, MATCH($B$2, resultados!$A$1:$ZZ$1, 0))</f>
        <v/>
      </c>
      <c r="C119">
        <f>INDEX(resultados!$A$2:$ZZ$299, 113, MATCH($B$3, resultados!$A$1:$ZZ$1, 0))</f>
        <v/>
      </c>
    </row>
    <row r="120">
      <c r="A120">
        <f>INDEX(resultados!$A$2:$ZZ$299, 114, MATCH($B$1, resultados!$A$1:$ZZ$1, 0))</f>
        <v/>
      </c>
      <c r="B120">
        <f>INDEX(resultados!$A$2:$ZZ$299, 114, MATCH($B$2, resultados!$A$1:$ZZ$1, 0))</f>
        <v/>
      </c>
      <c r="C120">
        <f>INDEX(resultados!$A$2:$ZZ$299, 114, MATCH($B$3, resultados!$A$1:$ZZ$1, 0))</f>
        <v/>
      </c>
    </row>
    <row r="121">
      <c r="A121">
        <f>INDEX(resultados!$A$2:$ZZ$299, 115, MATCH($B$1, resultados!$A$1:$ZZ$1, 0))</f>
        <v/>
      </c>
      <c r="B121">
        <f>INDEX(resultados!$A$2:$ZZ$299, 115, MATCH($B$2, resultados!$A$1:$ZZ$1, 0))</f>
        <v/>
      </c>
      <c r="C121">
        <f>INDEX(resultados!$A$2:$ZZ$299, 115, MATCH($B$3, resultados!$A$1:$ZZ$1, 0))</f>
        <v/>
      </c>
    </row>
    <row r="122">
      <c r="A122">
        <f>INDEX(resultados!$A$2:$ZZ$299, 116, MATCH($B$1, resultados!$A$1:$ZZ$1, 0))</f>
        <v/>
      </c>
      <c r="B122">
        <f>INDEX(resultados!$A$2:$ZZ$299, 116, MATCH($B$2, resultados!$A$1:$ZZ$1, 0))</f>
        <v/>
      </c>
      <c r="C122">
        <f>INDEX(resultados!$A$2:$ZZ$299, 116, MATCH($B$3, resultados!$A$1:$ZZ$1, 0))</f>
        <v/>
      </c>
    </row>
    <row r="123">
      <c r="A123">
        <f>INDEX(resultados!$A$2:$ZZ$299, 117, MATCH($B$1, resultados!$A$1:$ZZ$1, 0))</f>
        <v/>
      </c>
      <c r="B123">
        <f>INDEX(resultados!$A$2:$ZZ$299, 117, MATCH($B$2, resultados!$A$1:$ZZ$1, 0))</f>
        <v/>
      </c>
      <c r="C123">
        <f>INDEX(resultados!$A$2:$ZZ$299, 117, MATCH($B$3, resultados!$A$1:$ZZ$1, 0))</f>
        <v/>
      </c>
    </row>
    <row r="124">
      <c r="A124">
        <f>INDEX(resultados!$A$2:$ZZ$299, 118, MATCH($B$1, resultados!$A$1:$ZZ$1, 0))</f>
        <v/>
      </c>
      <c r="B124">
        <f>INDEX(resultados!$A$2:$ZZ$299, 118, MATCH($B$2, resultados!$A$1:$ZZ$1, 0))</f>
        <v/>
      </c>
      <c r="C124">
        <f>INDEX(resultados!$A$2:$ZZ$299, 118, MATCH($B$3, resultados!$A$1:$ZZ$1, 0))</f>
        <v/>
      </c>
    </row>
    <row r="125">
      <c r="A125">
        <f>INDEX(resultados!$A$2:$ZZ$299, 119, MATCH($B$1, resultados!$A$1:$ZZ$1, 0))</f>
        <v/>
      </c>
      <c r="B125">
        <f>INDEX(resultados!$A$2:$ZZ$299, 119, MATCH($B$2, resultados!$A$1:$ZZ$1, 0))</f>
        <v/>
      </c>
      <c r="C125">
        <f>INDEX(resultados!$A$2:$ZZ$299, 119, MATCH($B$3, resultados!$A$1:$ZZ$1, 0))</f>
        <v/>
      </c>
    </row>
    <row r="126">
      <c r="A126">
        <f>INDEX(resultados!$A$2:$ZZ$299, 120, MATCH($B$1, resultados!$A$1:$ZZ$1, 0))</f>
        <v/>
      </c>
      <c r="B126">
        <f>INDEX(resultados!$A$2:$ZZ$299, 120, MATCH($B$2, resultados!$A$1:$ZZ$1, 0))</f>
        <v/>
      </c>
      <c r="C126">
        <f>INDEX(resultados!$A$2:$ZZ$299, 120, MATCH($B$3, resultados!$A$1:$ZZ$1, 0))</f>
        <v/>
      </c>
    </row>
    <row r="127">
      <c r="A127">
        <f>INDEX(resultados!$A$2:$ZZ$299, 121, MATCH($B$1, resultados!$A$1:$ZZ$1, 0))</f>
        <v/>
      </c>
      <c r="B127">
        <f>INDEX(resultados!$A$2:$ZZ$299, 121, MATCH($B$2, resultados!$A$1:$ZZ$1, 0))</f>
        <v/>
      </c>
      <c r="C127">
        <f>INDEX(resultados!$A$2:$ZZ$299, 121, MATCH($B$3, resultados!$A$1:$ZZ$1, 0))</f>
        <v/>
      </c>
    </row>
    <row r="128">
      <c r="A128">
        <f>INDEX(resultados!$A$2:$ZZ$299, 122, MATCH($B$1, resultados!$A$1:$ZZ$1, 0))</f>
        <v/>
      </c>
      <c r="B128">
        <f>INDEX(resultados!$A$2:$ZZ$299, 122, MATCH($B$2, resultados!$A$1:$ZZ$1, 0))</f>
        <v/>
      </c>
      <c r="C128">
        <f>INDEX(resultados!$A$2:$ZZ$299, 122, MATCH($B$3, resultados!$A$1:$ZZ$1, 0))</f>
        <v/>
      </c>
    </row>
    <row r="129">
      <c r="A129">
        <f>INDEX(resultados!$A$2:$ZZ$299, 123, MATCH($B$1, resultados!$A$1:$ZZ$1, 0))</f>
        <v/>
      </c>
      <c r="B129">
        <f>INDEX(resultados!$A$2:$ZZ$299, 123, MATCH($B$2, resultados!$A$1:$ZZ$1, 0))</f>
        <v/>
      </c>
      <c r="C129">
        <f>INDEX(resultados!$A$2:$ZZ$299, 123, MATCH($B$3, resultados!$A$1:$ZZ$1, 0))</f>
        <v/>
      </c>
    </row>
    <row r="130">
      <c r="A130">
        <f>INDEX(resultados!$A$2:$ZZ$299, 124, MATCH($B$1, resultados!$A$1:$ZZ$1, 0))</f>
        <v/>
      </c>
      <c r="B130">
        <f>INDEX(resultados!$A$2:$ZZ$299, 124, MATCH($B$2, resultados!$A$1:$ZZ$1, 0))</f>
        <v/>
      </c>
      <c r="C130">
        <f>INDEX(resultados!$A$2:$ZZ$299, 124, MATCH($B$3, resultados!$A$1:$ZZ$1, 0))</f>
        <v/>
      </c>
    </row>
    <row r="131">
      <c r="A131">
        <f>INDEX(resultados!$A$2:$ZZ$299, 125, MATCH($B$1, resultados!$A$1:$ZZ$1, 0))</f>
        <v/>
      </c>
      <c r="B131">
        <f>INDEX(resultados!$A$2:$ZZ$299, 125, MATCH($B$2, resultados!$A$1:$ZZ$1, 0))</f>
        <v/>
      </c>
      <c r="C131">
        <f>INDEX(resultados!$A$2:$ZZ$299, 125, MATCH($B$3, resultados!$A$1:$ZZ$1, 0))</f>
        <v/>
      </c>
    </row>
    <row r="132">
      <c r="A132">
        <f>INDEX(resultados!$A$2:$ZZ$299, 126, MATCH($B$1, resultados!$A$1:$ZZ$1, 0))</f>
        <v/>
      </c>
      <c r="B132">
        <f>INDEX(resultados!$A$2:$ZZ$299, 126, MATCH($B$2, resultados!$A$1:$ZZ$1, 0))</f>
        <v/>
      </c>
      <c r="C132">
        <f>INDEX(resultados!$A$2:$ZZ$299, 126, MATCH($B$3, resultados!$A$1:$ZZ$1, 0))</f>
        <v/>
      </c>
    </row>
    <row r="133">
      <c r="A133">
        <f>INDEX(resultados!$A$2:$ZZ$299, 127, MATCH($B$1, resultados!$A$1:$ZZ$1, 0))</f>
        <v/>
      </c>
      <c r="B133">
        <f>INDEX(resultados!$A$2:$ZZ$299, 127, MATCH($B$2, resultados!$A$1:$ZZ$1, 0))</f>
        <v/>
      </c>
      <c r="C133">
        <f>INDEX(resultados!$A$2:$ZZ$299, 127, MATCH($B$3, resultados!$A$1:$ZZ$1, 0))</f>
        <v/>
      </c>
    </row>
    <row r="134">
      <c r="A134">
        <f>INDEX(resultados!$A$2:$ZZ$299, 128, MATCH($B$1, resultados!$A$1:$ZZ$1, 0))</f>
        <v/>
      </c>
      <c r="B134">
        <f>INDEX(resultados!$A$2:$ZZ$299, 128, MATCH($B$2, resultados!$A$1:$ZZ$1, 0))</f>
        <v/>
      </c>
      <c r="C134">
        <f>INDEX(resultados!$A$2:$ZZ$299, 128, MATCH($B$3, resultados!$A$1:$ZZ$1, 0))</f>
        <v/>
      </c>
    </row>
    <row r="135">
      <c r="A135">
        <f>INDEX(resultados!$A$2:$ZZ$299, 129, MATCH($B$1, resultados!$A$1:$ZZ$1, 0))</f>
        <v/>
      </c>
      <c r="B135">
        <f>INDEX(resultados!$A$2:$ZZ$299, 129, MATCH($B$2, resultados!$A$1:$ZZ$1, 0))</f>
        <v/>
      </c>
      <c r="C135">
        <f>INDEX(resultados!$A$2:$ZZ$299, 129, MATCH($B$3, resultados!$A$1:$ZZ$1, 0))</f>
        <v/>
      </c>
    </row>
    <row r="136">
      <c r="A136">
        <f>INDEX(resultados!$A$2:$ZZ$299, 130, MATCH($B$1, resultados!$A$1:$ZZ$1, 0))</f>
        <v/>
      </c>
      <c r="B136">
        <f>INDEX(resultados!$A$2:$ZZ$299, 130, MATCH($B$2, resultados!$A$1:$ZZ$1, 0))</f>
        <v/>
      </c>
      <c r="C136">
        <f>INDEX(resultados!$A$2:$ZZ$299, 130, MATCH($B$3, resultados!$A$1:$ZZ$1, 0))</f>
        <v/>
      </c>
    </row>
    <row r="137">
      <c r="A137">
        <f>INDEX(resultados!$A$2:$ZZ$299, 131, MATCH($B$1, resultados!$A$1:$ZZ$1, 0))</f>
        <v/>
      </c>
      <c r="B137">
        <f>INDEX(resultados!$A$2:$ZZ$299, 131, MATCH($B$2, resultados!$A$1:$ZZ$1, 0))</f>
        <v/>
      </c>
      <c r="C137">
        <f>INDEX(resultados!$A$2:$ZZ$299, 131, MATCH($B$3, resultados!$A$1:$ZZ$1, 0))</f>
        <v/>
      </c>
    </row>
    <row r="138">
      <c r="A138">
        <f>INDEX(resultados!$A$2:$ZZ$299, 132, MATCH($B$1, resultados!$A$1:$ZZ$1, 0))</f>
        <v/>
      </c>
      <c r="B138">
        <f>INDEX(resultados!$A$2:$ZZ$299, 132, MATCH($B$2, resultados!$A$1:$ZZ$1, 0))</f>
        <v/>
      </c>
      <c r="C138">
        <f>INDEX(resultados!$A$2:$ZZ$299, 132, MATCH($B$3, resultados!$A$1:$ZZ$1, 0))</f>
        <v/>
      </c>
    </row>
    <row r="139">
      <c r="A139">
        <f>INDEX(resultados!$A$2:$ZZ$299, 133, MATCH($B$1, resultados!$A$1:$ZZ$1, 0))</f>
        <v/>
      </c>
      <c r="B139">
        <f>INDEX(resultados!$A$2:$ZZ$299, 133, MATCH($B$2, resultados!$A$1:$ZZ$1, 0))</f>
        <v/>
      </c>
      <c r="C139">
        <f>INDEX(resultados!$A$2:$ZZ$299, 133, MATCH($B$3, resultados!$A$1:$ZZ$1, 0))</f>
        <v/>
      </c>
    </row>
    <row r="140">
      <c r="A140">
        <f>INDEX(resultados!$A$2:$ZZ$299, 134, MATCH($B$1, resultados!$A$1:$ZZ$1, 0))</f>
        <v/>
      </c>
      <c r="B140">
        <f>INDEX(resultados!$A$2:$ZZ$299, 134, MATCH($B$2, resultados!$A$1:$ZZ$1, 0))</f>
        <v/>
      </c>
      <c r="C140">
        <f>INDEX(resultados!$A$2:$ZZ$299, 134, MATCH($B$3, resultados!$A$1:$ZZ$1, 0))</f>
        <v/>
      </c>
    </row>
    <row r="141">
      <c r="A141">
        <f>INDEX(resultados!$A$2:$ZZ$299, 135, MATCH($B$1, resultados!$A$1:$ZZ$1, 0))</f>
        <v/>
      </c>
      <c r="B141">
        <f>INDEX(resultados!$A$2:$ZZ$299, 135, MATCH($B$2, resultados!$A$1:$ZZ$1, 0))</f>
        <v/>
      </c>
      <c r="C141">
        <f>INDEX(resultados!$A$2:$ZZ$299, 135, MATCH($B$3, resultados!$A$1:$ZZ$1, 0))</f>
        <v/>
      </c>
    </row>
    <row r="142">
      <c r="A142">
        <f>INDEX(resultados!$A$2:$ZZ$299, 136, MATCH($B$1, resultados!$A$1:$ZZ$1, 0))</f>
        <v/>
      </c>
      <c r="B142">
        <f>INDEX(resultados!$A$2:$ZZ$299, 136, MATCH($B$2, resultados!$A$1:$ZZ$1, 0))</f>
        <v/>
      </c>
      <c r="C142">
        <f>INDEX(resultados!$A$2:$ZZ$299, 136, MATCH($B$3, resultados!$A$1:$ZZ$1, 0))</f>
        <v/>
      </c>
    </row>
    <row r="143">
      <c r="A143">
        <f>INDEX(resultados!$A$2:$ZZ$299, 137, MATCH($B$1, resultados!$A$1:$ZZ$1, 0))</f>
        <v/>
      </c>
      <c r="B143">
        <f>INDEX(resultados!$A$2:$ZZ$299, 137, MATCH($B$2, resultados!$A$1:$ZZ$1, 0))</f>
        <v/>
      </c>
      <c r="C143">
        <f>INDEX(resultados!$A$2:$ZZ$299, 137, MATCH($B$3, resultados!$A$1:$ZZ$1, 0))</f>
        <v/>
      </c>
    </row>
    <row r="144">
      <c r="A144">
        <f>INDEX(resultados!$A$2:$ZZ$299, 138, MATCH($B$1, resultados!$A$1:$ZZ$1, 0))</f>
        <v/>
      </c>
      <c r="B144">
        <f>INDEX(resultados!$A$2:$ZZ$299, 138, MATCH($B$2, resultados!$A$1:$ZZ$1, 0))</f>
        <v/>
      </c>
      <c r="C144">
        <f>INDEX(resultados!$A$2:$ZZ$299, 138, MATCH($B$3, resultados!$A$1:$ZZ$1, 0))</f>
        <v/>
      </c>
    </row>
    <row r="145">
      <c r="A145">
        <f>INDEX(resultados!$A$2:$ZZ$299, 139, MATCH($B$1, resultados!$A$1:$ZZ$1, 0))</f>
        <v/>
      </c>
      <c r="B145">
        <f>INDEX(resultados!$A$2:$ZZ$299, 139, MATCH($B$2, resultados!$A$1:$ZZ$1, 0))</f>
        <v/>
      </c>
      <c r="C145">
        <f>INDEX(resultados!$A$2:$ZZ$299, 139, MATCH($B$3, resultados!$A$1:$ZZ$1, 0))</f>
        <v/>
      </c>
    </row>
    <row r="146">
      <c r="A146">
        <f>INDEX(resultados!$A$2:$ZZ$299, 140, MATCH($B$1, resultados!$A$1:$ZZ$1, 0))</f>
        <v/>
      </c>
      <c r="B146">
        <f>INDEX(resultados!$A$2:$ZZ$299, 140, MATCH($B$2, resultados!$A$1:$ZZ$1, 0))</f>
        <v/>
      </c>
      <c r="C146">
        <f>INDEX(resultados!$A$2:$ZZ$299, 140, MATCH($B$3, resultados!$A$1:$ZZ$1, 0))</f>
        <v/>
      </c>
    </row>
    <row r="147">
      <c r="A147">
        <f>INDEX(resultados!$A$2:$ZZ$299, 141, MATCH($B$1, resultados!$A$1:$ZZ$1, 0))</f>
        <v/>
      </c>
      <c r="B147">
        <f>INDEX(resultados!$A$2:$ZZ$299, 141, MATCH($B$2, resultados!$A$1:$ZZ$1, 0))</f>
        <v/>
      </c>
      <c r="C147">
        <f>INDEX(resultados!$A$2:$ZZ$299, 141, MATCH($B$3, resultados!$A$1:$ZZ$1, 0))</f>
        <v/>
      </c>
    </row>
    <row r="148">
      <c r="A148">
        <f>INDEX(resultados!$A$2:$ZZ$299, 142, MATCH($B$1, resultados!$A$1:$ZZ$1, 0))</f>
        <v/>
      </c>
      <c r="B148">
        <f>INDEX(resultados!$A$2:$ZZ$299, 142, MATCH($B$2, resultados!$A$1:$ZZ$1, 0))</f>
        <v/>
      </c>
      <c r="C148">
        <f>INDEX(resultados!$A$2:$ZZ$299, 142, MATCH($B$3, resultados!$A$1:$ZZ$1, 0))</f>
        <v/>
      </c>
    </row>
    <row r="149">
      <c r="A149">
        <f>INDEX(resultados!$A$2:$ZZ$299, 143, MATCH($B$1, resultados!$A$1:$ZZ$1, 0))</f>
        <v/>
      </c>
      <c r="B149">
        <f>INDEX(resultados!$A$2:$ZZ$299, 143, MATCH($B$2, resultados!$A$1:$ZZ$1, 0))</f>
        <v/>
      </c>
      <c r="C149">
        <f>INDEX(resultados!$A$2:$ZZ$299, 143, MATCH($B$3, resultados!$A$1:$ZZ$1, 0))</f>
        <v/>
      </c>
    </row>
    <row r="150">
      <c r="A150">
        <f>INDEX(resultados!$A$2:$ZZ$299, 144, MATCH($B$1, resultados!$A$1:$ZZ$1, 0))</f>
        <v/>
      </c>
      <c r="B150">
        <f>INDEX(resultados!$A$2:$ZZ$299, 144, MATCH($B$2, resultados!$A$1:$ZZ$1, 0))</f>
        <v/>
      </c>
      <c r="C150">
        <f>INDEX(resultados!$A$2:$ZZ$299, 144, MATCH($B$3, resultados!$A$1:$ZZ$1, 0))</f>
        <v/>
      </c>
    </row>
    <row r="151">
      <c r="A151">
        <f>INDEX(resultados!$A$2:$ZZ$299, 145, MATCH($B$1, resultados!$A$1:$ZZ$1, 0))</f>
        <v/>
      </c>
      <c r="B151">
        <f>INDEX(resultados!$A$2:$ZZ$299, 145, MATCH($B$2, resultados!$A$1:$ZZ$1, 0))</f>
        <v/>
      </c>
      <c r="C151">
        <f>INDEX(resultados!$A$2:$ZZ$299, 145, MATCH($B$3, resultados!$A$1:$ZZ$1, 0))</f>
        <v/>
      </c>
    </row>
    <row r="152">
      <c r="A152">
        <f>INDEX(resultados!$A$2:$ZZ$299, 146, MATCH($B$1, resultados!$A$1:$ZZ$1, 0))</f>
        <v/>
      </c>
      <c r="B152">
        <f>INDEX(resultados!$A$2:$ZZ$299, 146, MATCH($B$2, resultados!$A$1:$ZZ$1, 0))</f>
        <v/>
      </c>
      <c r="C152">
        <f>INDEX(resultados!$A$2:$ZZ$299, 146, MATCH($B$3, resultados!$A$1:$ZZ$1, 0))</f>
        <v/>
      </c>
    </row>
    <row r="153">
      <c r="A153">
        <f>INDEX(resultados!$A$2:$ZZ$299, 147, MATCH($B$1, resultados!$A$1:$ZZ$1, 0))</f>
        <v/>
      </c>
      <c r="B153">
        <f>INDEX(resultados!$A$2:$ZZ$299, 147, MATCH($B$2, resultados!$A$1:$ZZ$1, 0))</f>
        <v/>
      </c>
      <c r="C153">
        <f>INDEX(resultados!$A$2:$ZZ$299, 147, MATCH($B$3, resultados!$A$1:$ZZ$1, 0))</f>
        <v/>
      </c>
    </row>
    <row r="154">
      <c r="A154">
        <f>INDEX(resultados!$A$2:$ZZ$299, 148, MATCH($B$1, resultados!$A$1:$ZZ$1, 0))</f>
        <v/>
      </c>
      <c r="B154">
        <f>INDEX(resultados!$A$2:$ZZ$299, 148, MATCH($B$2, resultados!$A$1:$ZZ$1, 0))</f>
        <v/>
      </c>
      <c r="C154">
        <f>INDEX(resultados!$A$2:$ZZ$299, 148, MATCH($B$3, resultados!$A$1:$ZZ$1, 0))</f>
        <v/>
      </c>
    </row>
    <row r="155">
      <c r="A155">
        <f>INDEX(resultados!$A$2:$ZZ$299, 149, MATCH($B$1, resultados!$A$1:$ZZ$1, 0))</f>
        <v/>
      </c>
      <c r="B155">
        <f>INDEX(resultados!$A$2:$ZZ$299, 149, MATCH($B$2, resultados!$A$1:$ZZ$1, 0))</f>
        <v/>
      </c>
      <c r="C155">
        <f>INDEX(resultados!$A$2:$ZZ$299, 149, MATCH($B$3, resultados!$A$1:$ZZ$1, 0))</f>
        <v/>
      </c>
    </row>
    <row r="156">
      <c r="A156">
        <f>INDEX(resultados!$A$2:$ZZ$299, 150, MATCH($B$1, resultados!$A$1:$ZZ$1, 0))</f>
        <v/>
      </c>
      <c r="B156">
        <f>INDEX(resultados!$A$2:$ZZ$299, 150, MATCH($B$2, resultados!$A$1:$ZZ$1, 0))</f>
        <v/>
      </c>
      <c r="C156">
        <f>INDEX(resultados!$A$2:$ZZ$299, 150, MATCH($B$3, resultados!$A$1:$ZZ$1, 0))</f>
        <v/>
      </c>
    </row>
    <row r="157">
      <c r="A157">
        <f>INDEX(resultados!$A$2:$ZZ$299, 151, MATCH($B$1, resultados!$A$1:$ZZ$1, 0))</f>
        <v/>
      </c>
      <c r="B157">
        <f>INDEX(resultados!$A$2:$ZZ$299, 151, MATCH($B$2, resultados!$A$1:$ZZ$1, 0))</f>
        <v/>
      </c>
      <c r="C157">
        <f>INDEX(resultados!$A$2:$ZZ$299, 151, MATCH($B$3, resultados!$A$1:$ZZ$1, 0))</f>
        <v/>
      </c>
    </row>
    <row r="158">
      <c r="A158">
        <f>INDEX(resultados!$A$2:$ZZ$299, 152, MATCH($B$1, resultados!$A$1:$ZZ$1, 0))</f>
        <v/>
      </c>
      <c r="B158">
        <f>INDEX(resultados!$A$2:$ZZ$299, 152, MATCH($B$2, resultados!$A$1:$ZZ$1, 0))</f>
        <v/>
      </c>
      <c r="C158">
        <f>INDEX(resultados!$A$2:$ZZ$299, 152, MATCH($B$3, resultados!$A$1:$ZZ$1, 0))</f>
        <v/>
      </c>
    </row>
    <row r="159">
      <c r="A159">
        <f>INDEX(resultados!$A$2:$ZZ$299, 153, MATCH($B$1, resultados!$A$1:$ZZ$1, 0))</f>
        <v/>
      </c>
      <c r="B159">
        <f>INDEX(resultados!$A$2:$ZZ$299, 153, MATCH($B$2, resultados!$A$1:$ZZ$1, 0))</f>
        <v/>
      </c>
      <c r="C159">
        <f>INDEX(resultados!$A$2:$ZZ$299, 153, MATCH($B$3, resultados!$A$1:$ZZ$1, 0))</f>
        <v/>
      </c>
    </row>
    <row r="160">
      <c r="A160">
        <f>INDEX(resultados!$A$2:$ZZ$299, 154, MATCH($B$1, resultados!$A$1:$ZZ$1, 0))</f>
        <v/>
      </c>
      <c r="B160">
        <f>INDEX(resultados!$A$2:$ZZ$299, 154, MATCH($B$2, resultados!$A$1:$ZZ$1, 0))</f>
        <v/>
      </c>
      <c r="C160">
        <f>INDEX(resultados!$A$2:$ZZ$299, 154, MATCH($B$3, resultados!$A$1:$ZZ$1, 0))</f>
        <v/>
      </c>
    </row>
    <row r="161">
      <c r="A161">
        <f>INDEX(resultados!$A$2:$ZZ$299, 155, MATCH($B$1, resultados!$A$1:$ZZ$1, 0))</f>
        <v/>
      </c>
      <c r="B161">
        <f>INDEX(resultados!$A$2:$ZZ$299, 155, MATCH($B$2, resultados!$A$1:$ZZ$1, 0))</f>
        <v/>
      </c>
      <c r="C161">
        <f>INDEX(resultados!$A$2:$ZZ$299, 155, MATCH($B$3, resultados!$A$1:$ZZ$1, 0))</f>
        <v/>
      </c>
    </row>
    <row r="162">
      <c r="A162">
        <f>INDEX(resultados!$A$2:$ZZ$299, 156, MATCH($B$1, resultados!$A$1:$ZZ$1, 0))</f>
        <v/>
      </c>
      <c r="B162">
        <f>INDEX(resultados!$A$2:$ZZ$299, 156, MATCH($B$2, resultados!$A$1:$ZZ$1, 0))</f>
        <v/>
      </c>
      <c r="C162">
        <f>INDEX(resultados!$A$2:$ZZ$299, 156, MATCH($B$3, resultados!$A$1:$ZZ$1, 0))</f>
        <v/>
      </c>
    </row>
    <row r="163">
      <c r="A163">
        <f>INDEX(resultados!$A$2:$ZZ$299, 157, MATCH($B$1, resultados!$A$1:$ZZ$1, 0))</f>
        <v/>
      </c>
      <c r="B163">
        <f>INDEX(resultados!$A$2:$ZZ$299, 157, MATCH($B$2, resultados!$A$1:$ZZ$1, 0))</f>
        <v/>
      </c>
      <c r="C163">
        <f>INDEX(resultados!$A$2:$ZZ$299, 157, MATCH($B$3, resultados!$A$1:$ZZ$1, 0))</f>
        <v/>
      </c>
    </row>
    <row r="164">
      <c r="A164">
        <f>INDEX(resultados!$A$2:$ZZ$299, 158, MATCH($B$1, resultados!$A$1:$ZZ$1, 0))</f>
        <v/>
      </c>
      <c r="B164">
        <f>INDEX(resultados!$A$2:$ZZ$299, 158, MATCH($B$2, resultados!$A$1:$ZZ$1, 0))</f>
        <v/>
      </c>
      <c r="C164">
        <f>INDEX(resultados!$A$2:$ZZ$299, 158, MATCH($B$3, resultados!$A$1:$ZZ$1, 0))</f>
        <v/>
      </c>
    </row>
    <row r="165">
      <c r="A165">
        <f>INDEX(resultados!$A$2:$ZZ$299, 159, MATCH($B$1, resultados!$A$1:$ZZ$1, 0))</f>
        <v/>
      </c>
      <c r="B165">
        <f>INDEX(resultados!$A$2:$ZZ$299, 159, MATCH($B$2, resultados!$A$1:$ZZ$1, 0))</f>
        <v/>
      </c>
      <c r="C165">
        <f>INDEX(resultados!$A$2:$ZZ$299, 159, MATCH($B$3, resultados!$A$1:$ZZ$1, 0))</f>
        <v/>
      </c>
    </row>
    <row r="166">
      <c r="A166">
        <f>INDEX(resultados!$A$2:$ZZ$299, 160, MATCH($B$1, resultados!$A$1:$ZZ$1, 0))</f>
        <v/>
      </c>
      <c r="B166">
        <f>INDEX(resultados!$A$2:$ZZ$299, 160, MATCH($B$2, resultados!$A$1:$ZZ$1, 0))</f>
        <v/>
      </c>
      <c r="C166">
        <f>INDEX(resultados!$A$2:$ZZ$299, 160, MATCH($B$3, resultados!$A$1:$ZZ$1, 0))</f>
        <v/>
      </c>
    </row>
    <row r="167">
      <c r="A167">
        <f>INDEX(resultados!$A$2:$ZZ$299, 161, MATCH($B$1, resultados!$A$1:$ZZ$1, 0))</f>
        <v/>
      </c>
      <c r="B167">
        <f>INDEX(resultados!$A$2:$ZZ$299, 161, MATCH($B$2, resultados!$A$1:$ZZ$1, 0))</f>
        <v/>
      </c>
      <c r="C167">
        <f>INDEX(resultados!$A$2:$ZZ$299, 161, MATCH($B$3, resultados!$A$1:$ZZ$1, 0))</f>
        <v/>
      </c>
    </row>
    <row r="168">
      <c r="A168">
        <f>INDEX(resultados!$A$2:$ZZ$299, 162, MATCH($B$1, resultados!$A$1:$ZZ$1, 0))</f>
        <v/>
      </c>
      <c r="B168">
        <f>INDEX(resultados!$A$2:$ZZ$299, 162, MATCH($B$2, resultados!$A$1:$ZZ$1, 0))</f>
        <v/>
      </c>
      <c r="C168">
        <f>INDEX(resultados!$A$2:$ZZ$299, 162, MATCH($B$3, resultados!$A$1:$ZZ$1, 0))</f>
        <v/>
      </c>
    </row>
    <row r="169">
      <c r="A169">
        <f>INDEX(resultados!$A$2:$ZZ$299, 163, MATCH($B$1, resultados!$A$1:$ZZ$1, 0))</f>
        <v/>
      </c>
      <c r="B169">
        <f>INDEX(resultados!$A$2:$ZZ$299, 163, MATCH($B$2, resultados!$A$1:$ZZ$1, 0))</f>
        <v/>
      </c>
      <c r="C169">
        <f>INDEX(resultados!$A$2:$ZZ$299, 163, MATCH($B$3, resultados!$A$1:$ZZ$1, 0))</f>
        <v/>
      </c>
    </row>
    <row r="170">
      <c r="A170">
        <f>INDEX(resultados!$A$2:$ZZ$299, 164, MATCH($B$1, resultados!$A$1:$ZZ$1, 0))</f>
        <v/>
      </c>
      <c r="B170">
        <f>INDEX(resultados!$A$2:$ZZ$299, 164, MATCH($B$2, resultados!$A$1:$ZZ$1, 0))</f>
        <v/>
      </c>
      <c r="C170">
        <f>INDEX(resultados!$A$2:$ZZ$299, 164, MATCH($B$3, resultados!$A$1:$ZZ$1, 0))</f>
        <v/>
      </c>
    </row>
    <row r="171">
      <c r="A171">
        <f>INDEX(resultados!$A$2:$ZZ$299, 165, MATCH($B$1, resultados!$A$1:$ZZ$1, 0))</f>
        <v/>
      </c>
      <c r="B171">
        <f>INDEX(resultados!$A$2:$ZZ$299, 165, MATCH($B$2, resultados!$A$1:$ZZ$1, 0))</f>
        <v/>
      </c>
      <c r="C171">
        <f>INDEX(resultados!$A$2:$ZZ$299, 165, MATCH($B$3, resultados!$A$1:$ZZ$1, 0))</f>
        <v/>
      </c>
    </row>
    <row r="172">
      <c r="A172">
        <f>INDEX(resultados!$A$2:$ZZ$299, 166, MATCH($B$1, resultados!$A$1:$ZZ$1, 0))</f>
        <v/>
      </c>
      <c r="B172">
        <f>INDEX(resultados!$A$2:$ZZ$299, 166, MATCH($B$2, resultados!$A$1:$ZZ$1, 0))</f>
        <v/>
      </c>
      <c r="C172">
        <f>INDEX(resultados!$A$2:$ZZ$299, 166, MATCH($B$3, resultados!$A$1:$ZZ$1, 0))</f>
        <v/>
      </c>
    </row>
    <row r="173">
      <c r="A173">
        <f>INDEX(resultados!$A$2:$ZZ$299, 167, MATCH($B$1, resultados!$A$1:$ZZ$1, 0))</f>
        <v/>
      </c>
      <c r="B173">
        <f>INDEX(resultados!$A$2:$ZZ$299, 167, MATCH($B$2, resultados!$A$1:$ZZ$1, 0))</f>
        <v/>
      </c>
      <c r="C173">
        <f>INDEX(resultados!$A$2:$ZZ$299, 167, MATCH($B$3, resultados!$A$1:$ZZ$1, 0))</f>
        <v/>
      </c>
    </row>
    <row r="174">
      <c r="A174">
        <f>INDEX(resultados!$A$2:$ZZ$299, 168, MATCH($B$1, resultados!$A$1:$ZZ$1, 0))</f>
        <v/>
      </c>
      <c r="B174">
        <f>INDEX(resultados!$A$2:$ZZ$299, 168, MATCH($B$2, resultados!$A$1:$ZZ$1, 0))</f>
        <v/>
      </c>
      <c r="C174">
        <f>INDEX(resultados!$A$2:$ZZ$299, 168, MATCH($B$3, resultados!$A$1:$ZZ$1, 0))</f>
        <v/>
      </c>
    </row>
    <row r="175">
      <c r="A175">
        <f>INDEX(resultados!$A$2:$ZZ$299, 169, MATCH($B$1, resultados!$A$1:$ZZ$1, 0))</f>
        <v/>
      </c>
      <c r="B175">
        <f>INDEX(resultados!$A$2:$ZZ$299, 169, MATCH($B$2, resultados!$A$1:$ZZ$1, 0))</f>
        <v/>
      </c>
      <c r="C175">
        <f>INDEX(resultados!$A$2:$ZZ$299, 169, MATCH($B$3, resultados!$A$1:$ZZ$1, 0))</f>
        <v/>
      </c>
    </row>
    <row r="176">
      <c r="A176">
        <f>INDEX(resultados!$A$2:$ZZ$299, 170, MATCH($B$1, resultados!$A$1:$ZZ$1, 0))</f>
        <v/>
      </c>
      <c r="B176">
        <f>INDEX(resultados!$A$2:$ZZ$299, 170, MATCH($B$2, resultados!$A$1:$ZZ$1, 0))</f>
        <v/>
      </c>
      <c r="C176">
        <f>INDEX(resultados!$A$2:$ZZ$299, 170, MATCH($B$3, resultados!$A$1:$ZZ$1, 0))</f>
        <v/>
      </c>
    </row>
    <row r="177">
      <c r="A177">
        <f>INDEX(resultados!$A$2:$ZZ$299, 171, MATCH($B$1, resultados!$A$1:$ZZ$1, 0))</f>
        <v/>
      </c>
      <c r="B177">
        <f>INDEX(resultados!$A$2:$ZZ$299, 171, MATCH($B$2, resultados!$A$1:$ZZ$1, 0))</f>
        <v/>
      </c>
      <c r="C177">
        <f>INDEX(resultados!$A$2:$ZZ$299, 171, MATCH($B$3, resultados!$A$1:$ZZ$1, 0))</f>
        <v/>
      </c>
    </row>
    <row r="178">
      <c r="A178">
        <f>INDEX(resultados!$A$2:$ZZ$299, 172, MATCH($B$1, resultados!$A$1:$ZZ$1, 0))</f>
        <v/>
      </c>
      <c r="B178">
        <f>INDEX(resultados!$A$2:$ZZ$299, 172, MATCH($B$2, resultados!$A$1:$ZZ$1, 0))</f>
        <v/>
      </c>
      <c r="C178">
        <f>INDEX(resultados!$A$2:$ZZ$299, 172, MATCH($B$3, resultados!$A$1:$ZZ$1, 0))</f>
        <v/>
      </c>
    </row>
    <row r="179">
      <c r="A179">
        <f>INDEX(resultados!$A$2:$ZZ$299, 173, MATCH($B$1, resultados!$A$1:$ZZ$1, 0))</f>
        <v/>
      </c>
      <c r="B179">
        <f>INDEX(resultados!$A$2:$ZZ$299, 173, MATCH($B$2, resultados!$A$1:$ZZ$1, 0))</f>
        <v/>
      </c>
      <c r="C179">
        <f>INDEX(resultados!$A$2:$ZZ$299, 173, MATCH($B$3, resultados!$A$1:$ZZ$1, 0))</f>
        <v/>
      </c>
    </row>
    <row r="180">
      <c r="A180">
        <f>INDEX(resultados!$A$2:$ZZ$299, 174, MATCH($B$1, resultados!$A$1:$ZZ$1, 0))</f>
        <v/>
      </c>
      <c r="B180">
        <f>INDEX(resultados!$A$2:$ZZ$299, 174, MATCH($B$2, resultados!$A$1:$ZZ$1, 0))</f>
        <v/>
      </c>
      <c r="C180">
        <f>INDEX(resultados!$A$2:$ZZ$299, 174, MATCH($B$3, resultados!$A$1:$ZZ$1, 0))</f>
        <v/>
      </c>
    </row>
    <row r="181">
      <c r="A181">
        <f>INDEX(resultados!$A$2:$ZZ$299, 175, MATCH($B$1, resultados!$A$1:$ZZ$1, 0))</f>
        <v/>
      </c>
      <c r="B181">
        <f>INDEX(resultados!$A$2:$ZZ$299, 175, MATCH($B$2, resultados!$A$1:$ZZ$1, 0))</f>
        <v/>
      </c>
      <c r="C181">
        <f>INDEX(resultados!$A$2:$ZZ$299, 175, MATCH($B$3, resultados!$A$1:$ZZ$1, 0))</f>
        <v/>
      </c>
    </row>
    <row r="182">
      <c r="A182">
        <f>INDEX(resultados!$A$2:$ZZ$299, 176, MATCH($B$1, resultados!$A$1:$ZZ$1, 0))</f>
        <v/>
      </c>
      <c r="B182">
        <f>INDEX(resultados!$A$2:$ZZ$299, 176, MATCH($B$2, resultados!$A$1:$ZZ$1, 0))</f>
        <v/>
      </c>
      <c r="C182">
        <f>INDEX(resultados!$A$2:$ZZ$299, 176, MATCH($B$3, resultados!$A$1:$ZZ$1, 0))</f>
        <v/>
      </c>
    </row>
    <row r="183">
      <c r="A183">
        <f>INDEX(resultados!$A$2:$ZZ$299, 177, MATCH($B$1, resultados!$A$1:$ZZ$1, 0))</f>
        <v/>
      </c>
      <c r="B183">
        <f>INDEX(resultados!$A$2:$ZZ$299, 177, MATCH($B$2, resultados!$A$1:$ZZ$1, 0))</f>
        <v/>
      </c>
      <c r="C183">
        <f>INDEX(resultados!$A$2:$ZZ$299, 177, MATCH($B$3, resultados!$A$1:$ZZ$1, 0))</f>
        <v/>
      </c>
    </row>
    <row r="184">
      <c r="A184">
        <f>INDEX(resultados!$A$2:$ZZ$299, 178, MATCH($B$1, resultados!$A$1:$ZZ$1, 0))</f>
        <v/>
      </c>
      <c r="B184">
        <f>INDEX(resultados!$A$2:$ZZ$299, 178, MATCH($B$2, resultados!$A$1:$ZZ$1, 0))</f>
        <v/>
      </c>
      <c r="C184">
        <f>INDEX(resultados!$A$2:$ZZ$299, 178, MATCH($B$3, resultados!$A$1:$ZZ$1, 0))</f>
        <v/>
      </c>
    </row>
    <row r="185">
      <c r="A185">
        <f>INDEX(resultados!$A$2:$ZZ$299, 179, MATCH($B$1, resultados!$A$1:$ZZ$1, 0))</f>
        <v/>
      </c>
      <c r="B185">
        <f>INDEX(resultados!$A$2:$ZZ$299, 179, MATCH($B$2, resultados!$A$1:$ZZ$1, 0))</f>
        <v/>
      </c>
      <c r="C185">
        <f>INDEX(resultados!$A$2:$ZZ$299, 179, MATCH($B$3, resultados!$A$1:$ZZ$1, 0))</f>
        <v/>
      </c>
    </row>
    <row r="186">
      <c r="A186">
        <f>INDEX(resultados!$A$2:$ZZ$299, 180, MATCH($B$1, resultados!$A$1:$ZZ$1, 0))</f>
        <v/>
      </c>
      <c r="B186">
        <f>INDEX(resultados!$A$2:$ZZ$299, 180, MATCH($B$2, resultados!$A$1:$ZZ$1, 0))</f>
        <v/>
      </c>
      <c r="C186">
        <f>INDEX(resultados!$A$2:$ZZ$299, 180, MATCH($B$3, resultados!$A$1:$ZZ$1, 0))</f>
        <v/>
      </c>
    </row>
    <row r="187">
      <c r="A187">
        <f>INDEX(resultados!$A$2:$ZZ$299, 181, MATCH($B$1, resultados!$A$1:$ZZ$1, 0))</f>
        <v/>
      </c>
      <c r="B187">
        <f>INDEX(resultados!$A$2:$ZZ$299, 181, MATCH($B$2, resultados!$A$1:$ZZ$1, 0))</f>
        <v/>
      </c>
      <c r="C187">
        <f>INDEX(resultados!$A$2:$ZZ$299, 181, MATCH($B$3, resultados!$A$1:$ZZ$1, 0))</f>
        <v/>
      </c>
    </row>
    <row r="188">
      <c r="A188">
        <f>INDEX(resultados!$A$2:$ZZ$299, 182, MATCH($B$1, resultados!$A$1:$ZZ$1, 0))</f>
        <v/>
      </c>
      <c r="B188">
        <f>INDEX(resultados!$A$2:$ZZ$299, 182, MATCH($B$2, resultados!$A$1:$ZZ$1, 0))</f>
        <v/>
      </c>
      <c r="C188">
        <f>INDEX(resultados!$A$2:$ZZ$299, 182, MATCH($B$3, resultados!$A$1:$ZZ$1, 0))</f>
        <v/>
      </c>
    </row>
    <row r="189">
      <c r="A189">
        <f>INDEX(resultados!$A$2:$ZZ$299, 183, MATCH($B$1, resultados!$A$1:$ZZ$1, 0))</f>
        <v/>
      </c>
      <c r="B189">
        <f>INDEX(resultados!$A$2:$ZZ$299, 183, MATCH($B$2, resultados!$A$1:$ZZ$1, 0))</f>
        <v/>
      </c>
      <c r="C189">
        <f>INDEX(resultados!$A$2:$ZZ$299, 183, MATCH($B$3, resultados!$A$1:$ZZ$1, 0))</f>
        <v/>
      </c>
    </row>
    <row r="190">
      <c r="A190">
        <f>INDEX(resultados!$A$2:$ZZ$299, 184, MATCH($B$1, resultados!$A$1:$ZZ$1, 0))</f>
        <v/>
      </c>
      <c r="B190">
        <f>INDEX(resultados!$A$2:$ZZ$299, 184, MATCH($B$2, resultados!$A$1:$ZZ$1, 0))</f>
        <v/>
      </c>
      <c r="C190">
        <f>INDEX(resultados!$A$2:$ZZ$299, 184, MATCH($B$3, resultados!$A$1:$ZZ$1, 0))</f>
        <v/>
      </c>
    </row>
    <row r="191">
      <c r="A191">
        <f>INDEX(resultados!$A$2:$ZZ$299, 185, MATCH($B$1, resultados!$A$1:$ZZ$1, 0))</f>
        <v/>
      </c>
      <c r="B191">
        <f>INDEX(resultados!$A$2:$ZZ$299, 185, MATCH($B$2, resultados!$A$1:$ZZ$1, 0))</f>
        <v/>
      </c>
      <c r="C191">
        <f>INDEX(resultados!$A$2:$ZZ$299, 185, MATCH($B$3, resultados!$A$1:$ZZ$1, 0))</f>
        <v/>
      </c>
    </row>
    <row r="192">
      <c r="A192">
        <f>INDEX(resultados!$A$2:$ZZ$299, 186, MATCH($B$1, resultados!$A$1:$ZZ$1, 0))</f>
        <v/>
      </c>
      <c r="B192">
        <f>INDEX(resultados!$A$2:$ZZ$299, 186, MATCH($B$2, resultados!$A$1:$ZZ$1, 0))</f>
        <v/>
      </c>
      <c r="C192">
        <f>INDEX(resultados!$A$2:$ZZ$299, 186, MATCH($B$3, resultados!$A$1:$ZZ$1, 0))</f>
        <v/>
      </c>
    </row>
    <row r="193">
      <c r="A193">
        <f>INDEX(resultados!$A$2:$ZZ$299, 187, MATCH($B$1, resultados!$A$1:$ZZ$1, 0))</f>
        <v/>
      </c>
      <c r="B193">
        <f>INDEX(resultados!$A$2:$ZZ$299, 187, MATCH($B$2, resultados!$A$1:$ZZ$1, 0))</f>
        <v/>
      </c>
      <c r="C193">
        <f>INDEX(resultados!$A$2:$ZZ$299, 187, MATCH($B$3, resultados!$A$1:$ZZ$1, 0))</f>
        <v/>
      </c>
    </row>
    <row r="194">
      <c r="A194">
        <f>INDEX(resultados!$A$2:$ZZ$299, 188, MATCH($B$1, resultados!$A$1:$ZZ$1, 0))</f>
        <v/>
      </c>
      <c r="B194">
        <f>INDEX(resultados!$A$2:$ZZ$299, 188, MATCH($B$2, resultados!$A$1:$ZZ$1, 0))</f>
        <v/>
      </c>
      <c r="C194">
        <f>INDEX(resultados!$A$2:$ZZ$299, 188, MATCH($B$3, resultados!$A$1:$ZZ$1, 0))</f>
        <v/>
      </c>
    </row>
    <row r="195">
      <c r="A195">
        <f>INDEX(resultados!$A$2:$ZZ$299, 189, MATCH($B$1, resultados!$A$1:$ZZ$1, 0))</f>
        <v/>
      </c>
      <c r="B195">
        <f>INDEX(resultados!$A$2:$ZZ$299, 189, MATCH($B$2, resultados!$A$1:$ZZ$1, 0))</f>
        <v/>
      </c>
      <c r="C195">
        <f>INDEX(resultados!$A$2:$ZZ$299, 189, MATCH($B$3, resultados!$A$1:$ZZ$1, 0))</f>
        <v/>
      </c>
    </row>
    <row r="196">
      <c r="A196">
        <f>INDEX(resultados!$A$2:$ZZ$299, 190, MATCH($B$1, resultados!$A$1:$ZZ$1, 0))</f>
        <v/>
      </c>
      <c r="B196">
        <f>INDEX(resultados!$A$2:$ZZ$299, 190, MATCH($B$2, resultados!$A$1:$ZZ$1, 0))</f>
        <v/>
      </c>
      <c r="C196">
        <f>INDEX(resultados!$A$2:$ZZ$299, 190, MATCH($B$3, resultados!$A$1:$ZZ$1, 0))</f>
        <v/>
      </c>
    </row>
    <row r="197">
      <c r="A197">
        <f>INDEX(resultados!$A$2:$ZZ$299, 191, MATCH($B$1, resultados!$A$1:$ZZ$1, 0))</f>
        <v/>
      </c>
      <c r="B197">
        <f>INDEX(resultados!$A$2:$ZZ$299, 191, MATCH($B$2, resultados!$A$1:$ZZ$1, 0))</f>
        <v/>
      </c>
      <c r="C197">
        <f>INDEX(resultados!$A$2:$ZZ$299, 191, MATCH($B$3, resultados!$A$1:$ZZ$1, 0))</f>
        <v/>
      </c>
    </row>
    <row r="198">
      <c r="A198">
        <f>INDEX(resultados!$A$2:$ZZ$299, 192, MATCH($B$1, resultados!$A$1:$ZZ$1, 0))</f>
        <v/>
      </c>
      <c r="B198">
        <f>INDEX(resultados!$A$2:$ZZ$299, 192, MATCH($B$2, resultados!$A$1:$ZZ$1, 0))</f>
        <v/>
      </c>
      <c r="C198">
        <f>INDEX(resultados!$A$2:$ZZ$299, 192, MATCH($B$3, resultados!$A$1:$ZZ$1, 0))</f>
        <v/>
      </c>
    </row>
    <row r="199">
      <c r="A199">
        <f>INDEX(resultados!$A$2:$ZZ$299, 193, MATCH($B$1, resultados!$A$1:$ZZ$1, 0))</f>
        <v/>
      </c>
      <c r="B199">
        <f>INDEX(resultados!$A$2:$ZZ$299, 193, MATCH($B$2, resultados!$A$1:$ZZ$1, 0))</f>
        <v/>
      </c>
      <c r="C199">
        <f>INDEX(resultados!$A$2:$ZZ$299, 193, MATCH($B$3, resultados!$A$1:$ZZ$1, 0))</f>
        <v/>
      </c>
    </row>
    <row r="200">
      <c r="A200">
        <f>INDEX(resultados!$A$2:$ZZ$299, 194, MATCH($B$1, resultados!$A$1:$ZZ$1, 0))</f>
        <v/>
      </c>
      <c r="B200">
        <f>INDEX(resultados!$A$2:$ZZ$299, 194, MATCH($B$2, resultados!$A$1:$ZZ$1, 0))</f>
        <v/>
      </c>
      <c r="C200">
        <f>INDEX(resultados!$A$2:$ZZ$299, 194, MATCH($B$3, resultados!$A$1:$ZZ$1, 0))</f>
        <v/>
      </c>
    </row>
    <row r="201">
      <c r="A201">
        <f>INDEX(resultados!$A$2:$ZZ$299, 195, MATCH($B$1, resultados!$A$1:$ZZ$1, 0))</f>
        <v/>
      </c>
      <c r="B201">
        <f>INDEX(resultados!$A$2:$ZZ$299, 195, MATCH($B$2, resultados!$A$1:$ZZ$1, 0))</f>
        <v/>
      </c>
      <c r="C201">
        <f>INDEX(resultados!$A$2:$ZZ$299, 195, MATCH($B$3, resultados!$A$1:$ZZ$1, 0))</f>
        <v/>
      </c>
    </row>
    <row r="202">
      <c r="A202">
        <f>INDEX(resultados!$A$2:$ZZ$299, 196, MATCH($B$1, resultados!$A$1:$ZZ$1, 0))</f>
        <v/>
      </c>
      <c r="B202">
        <f>INDEX(resultados!$A$2:$ZZ$299, 196, MATCH($B$2, resultados!$A$1:$ZZ$1, 0))</f>
        <v/>
      </c>
      <c r="C202">
        <f>INDEX(resultados!$A$2:$ZZ$299, 196, MATCH($B$3, resultados!$A$1:$ZZ$1, 0))</f>
        <v/>
      </c>
    </row>
    <row r="203">
      <c r="A203">
        <f>INDEX(resultados!$A$2:$ZZ$299, 197, MATCH($B$1, resultados!$A$1:$ZZ$1, 0))</f>
        <v/>
      </c>
      <c r="B203">
        <f>INDEX(resultados!$A$2:$ZZ$299, 197, MATCH($B$2, resultados!$A$1:$ZZ$1, 0))</f>
        <v/>
      </c>
      <c r="C203">
        <f>INDEX(resultados!$A$2:$ZZ$299, 197, MATCH($B$3, resultados!$A$1:$ZZ$1, 0))</f>
        <v/>
      </c>
    </row>
    <row r="204">
      <c r="A204">
        <f>INDEX(resultados!$A$2:$ZZ$299, 198, MATCH($B$1, resultados!$A$1:$ZZ$1, 0))</f>
        <v/>
      </c>
      <c r="B204">
        <f>INDEX(resultados!$A$2:$ZZ$299, 198, MATCH($B$2, resultados!$A$1:$ZZ$1, 0))</f>
        <v/>
      </c>
      <c r="C204">
        <f>INDEX(resultados!$A$2:$ZZ$299, 198, MATCH($B$3, resultados!$A$1:$ZZ$1, 0))</f>
        <v/>
      </c>
    </row>
    <row r="205">
      <c r="A205">
        <f>INDEX(resultados!$A$2:$ZZ$299, 199, MATCH($B$1, resultados!$A$1:$ZZ$1, 0))</f>
        <v/>
      </c>
      <c r="B205">
        <f>INDEX(resultados!$A$2:$ZZ$299, 199, MATCH($B$2, resultados!$A$1:$ZZ$1, 0))</f>
        <v/>
      </c>
      <c r="C205">
        <f>INDEX(resultados!$A$2:$ZZ$299, 199, MATCH($B$3, resultados!$A$1:$ZZ$1, 0))</f>
        <v/>
      </c>
    </row>
    <row r="206">
      <c r="A206">
        <f>INDEX(resultados!$A$2:$ZZ$299, 200, MATCH($B$1, resultados!$A$1:$ZZ$1, 0))</f>
        <v/>
      </c>
      <c r="B206">
        <f>INDEX(resultados!$A$2:$ZZ$299, 200, MATCH($B$2, resultados!$A$1:$ZZ$1, 0))</f>
        <v/>
      </c>
      <c r="C206">
        <f>INDEX(resultados!$A$2:$ZZ$299, 200, MATCH($B$3, resultados!$A$1:$ZZ$1, 0))</f>
        <v/>
      </c>
    </row>
    <row r="207">
      <c r="A207">
        <f>INDEX(resultados!$A$2:$ZZ$299, 201, MATCH($B$1, resultados!$A$1:$ZZ$1, 0))</f>
        <v/>
      </c>
      <c r="B207">
        <f>INDEX(resultados!$A$2:$ZZ$299, 201, MATCH($B$2, resultados!$A$1:$ZZ$1, 0))</f>
        <v/>
      </c>
      <c r="C207">
        <f>INDEX(resultados!$A$2:$ZZ$299, 201, MATCH($B$3, resultados!$A$1:$ZZ$1, 0))</f>
        <v/>
      </c>
    </row>
    <row r="208">
      <c r="A208">
        <f>INDEX(resultados!$A$2:$ZZ$299, 202, MATCH($B$1, resultados!$A$1:$ZZ$1, 0))</f>
        <v/>
      </c>
      <c r="B208">
        <f>INDEX(resultados!$A$2:$ZZ$299, 202, MATCH($B$2, resultados!$A$1:$ZZ$1, 0))</f>
        <v/>
      </c>
      <c r="C208">
        <f>INDEX(resultados!$A$2:$ZZ$299, 202, MATCH($B$3, resultados!$A$1:$ZZ$1, 0))</f>
        <v/>
      </c>
    </row>
    <row r="209">
      <c r="A209">
        <f>INDEX(resultados!$A$2:$ZZ$299, 203, MATCH($B$1, resultados!$A$1:$ZZ$1, 0))</f>
        <v/>
      </c>
      <c r="B209">
        <f>INDEX(resultados!$A$2:$ZZ$299, 203, MATCH($B$2, resultados!$A$1:$ZZ$1, 0))</f>
        <v/>
      </c>
      <c r="C209">
        <f>INDEX(resultados!$A$2:$ZZ$299, 203, MATCH($B$3, resultados!$A$1:$ZZ$1, 0))</f>
        <v/>
      </c>
    </row>
    <row r="210">
      <c r="A210">
        <f>INDEX(resultados!$A$2:$ZZ$299, 204, MATCH($B$1, resultados!$A$1:$ZZ$1, 0))</f>
        <v/>
      </c>
      <c r="B210">
        <f>INDEX(resultados!$A$2:$ZZ$299, 204, MATCH($B$2, resultados!$A$1:$ZZ$1, 0))</f>
        <v/>
      </c>
      <c r="C210">
        <f>INDEX(resultados!$A$2:$ZZ$299, 204, MATCH($B$3, resultados!$A$1:$ZZ$1, 0))</f>
        <v/>
      </c>
    </row>
    <row r="211">
      <c r="A211">
        <f>INDEX(resultados!$A$2:$ZZ$299, 205, MATCH($B$1, resultados!$A$1:$ZZ$1, 0))</f>
        <v/>
      </c>
      <c r="B211">
        <f>INDEX(resultados!$A$2:$ZZ$299, 205, MATCH($B$2, resultados!$A$1:$ZZ$1, 0))</f>
        <v/>
      </c>
      <c r="C211">
        <f>INDEX(resultados!$A$2:$ZZ$299, 205, MATCH($B$3, resultados!$A$1:$ZZ$1, 0))</f>
        <v/>
      </c>
    </row>
    <row r="212">
      <c r="A212">
        <f>INDEX(resultados!$A$2:$ZZ$299, 206, MATCH($B$1, resultados!$A$1:$ZZ$1, 0))</f>
        <v/>
      </c>
      <c r="B212">
        <f>INDEX(resultados!$A$2:$ZZ$299, 206, MATCH($B$2, resultados!$A$1:$ZZ$1, 0))</f>
        <v/>
      </c>
      <c r="C212">
        <f>INDEX(resultados!$A$2:$ZZ$299, 206, MATCH($B$3, resultados!$A$1:$ZZ$1, 0))</f>
        <v/>
      </c>
    </row>
    <row r="213">
      <c r="A213">
        <f>INDEX(resultados!$A$2:$ZZ$299, 207, MATCH($B$1, resultados!$A$1:$ZZ$1, 0))</f>
        <v/>
      </c>
      <c r="B213">
        <f>INDEX(resultados!$A$2:$ZZ$299, 207, MATCH($B$2, resultados!$A$1:$ZZ$1, 0))</f>
        <v/>
      </c>
      <c r="C213">
        <f>INDEX(resultados!$A$2:$ZZ$299, 207, MATCH($B$3, resultados!$A$1:$ZZ$1, 0))</f>
        <v/>
      </c>
    </row>
    <row r="214">
      <c r="A214">
        <f>INDEX(resultados!$A$2:$ZZ$299, 208, MATCH($B$1, resultados!$A$1:$ZZ$1, 0))</f>
        <v/>
      </c>
      <c r="B214">
        <f>INDEX(resultados!$A$2:$ZZ$299, 208, MATCH($B$2, resultados!$A$1:$ZZ$1, 0))</f>
        <v/>
      </c>
      <c r="C214">
        <f>INDEX(resultados!$A$2:$ZZ$299, 208, MATCH($B$3, resultados!$A$1:$ZZ$1, 0))</f>
        <v/>
      </c>
    </row>
    <row r="215">
      <c r="A215">
        <f>INDEX(resultados!$A$2:$ZZ$299, 209, MATCH($B$1, resultados!$A$1:$ZZ$1, 0))</f>
        <v/>
      </c>
      <c r="B215">
        <f>INDEX(resultados!$A$2:$ZZ$299, 209, MATCH($B$2, resultados!$A$1:$ZZ$1, 0))</f>
        <v/>
      </c>
      <c r="C215">
        <f>INDEX(resultados!$A$2:$ZZ$299, 209, MATCH($B$3, resultados!$A$1:$ZZ$1, 0))</f>
        <v/>
      </c>
    </row>
    <row r="216">
      <c r="A216">
        <f>INDEX(resultados!$A$2:$ZZ$299, 210, MATCH($B$1, resultados!$A$1:$ZZ$1, 0))</f>
        <v/>
      </c>
      <c r="B216">
        <f>INDEX(resultados!$A$2:$ZZ$299, 210, MATCH($B$2, resultados!$A$1:$ZZ$1, 0))</f>
        <v/>
      </c>
      <c r="C216">
        <f>INDEX(resultados!$A$2:$ZZ$299, 210, MATCH($B$3, resultados!$A$1:$ZZ$1, 0))</f>
        <v/>
      </c>
    </row>
    <row r="217">
      <c r="A217">
        <f>INDEX(resultados!$A$2:$ZZ$299, 211, MATCH($B$1, resultados!$A$1:$ZZ$1, 0))</f>
        <v/>
      </c>
      <c r="B217">
        <f>INDEX(resultados!$A$2:$ZZ$299, 211, MATCH($B$2, resultados!$A$1:$ZZ$1, 0))</f>
        <v/>
      </c>
      <c r="C217">
        <f>INDEX(resultados!$A$2:$ZZ$299, 211, MATCH($B$3, resultados!$A$1:$ZZ$1, 0))</f>
        <v/>
      </c>
    </row>
    <row r="218">
      <c r="A218">
        <f>INDEX(resultados!$A$2:$ZZ$299, 212, MATCH($B$1, resultados!$A$1:$ZZ$1, 0))</f>
        <v/>
      </c>
      <c r="B218">
        <f>INDEX(resultados!$A$2:$ZZ$299, 212, MATCH($B$2, resultados!$A$1:$ZZ$1, 0))</f>
        <v/>
      </c>
      <c r="C218">
        <f>INDEX(resultados!$A$2:$ZZ$299, 212, MATCH($B$3, resultados!$A$1:$ZZ$1, 0))</f>
        <v/>
      </c>
    </row>
    <row r="219">
      <c r="A219">
        <f>INDEX(resultados!$A$2:$ZZ$299, 213, MATCH($B$1, resultados!$A$1:$ZZ$1, 0))</f>
        <v/>
      </c>
      <c r="B219">
        <f>INDEX(resultados!$A$2:$ZZ$299, 213, MATCH($B$2, resultados!$A$1:$ZZ$1, 0))</f>
        <v/>
      </c>
      <c r="C219">
        <f>INDEX(resultados!$A$2:$ZZ$299, 213, MATCH($B$3, resultados!$A$1:$ZZ$1, 0))</f>
        <v/>
      </c>
    </row>
    <row r="220">
      <c r="A220">
        <f>INDEX(resultados!$A$2:$ZZ$299, 214, MATCH($B$1, resultados!$A$1:$ZZ$1, 0))</f>
        <v/>
      </c>
      <c r="B220">
        <f>INDEX(resultados!$A$2:$ZZ$299, 214, MATCH($B$2, resultados!$A$1:$ZZ$1, 0))</f>
        <v/>
      </c>
      <c r="C220">
        <f>INDEX(resultados!$A$2:$ZZ$299, 214, MATCH($B$3, resultados!$A$1:$ZZ$1, 0))</f>
        <v/>
      </c>
    </row>
    <row r="221">
      <c r="A221">
        <f>INDEX(resultados!$A$2:$ZZ$299, 215, MATCH($B$1, resultados!$A$1:$ZZ$1, 0))</f>
        <v/>
      </c>
      <c r="B221">
        <f>INDEX(resultados!$A$2:$ZZ$299, 215, MATCH($B$2, resultados!$A$1:$ZZ$1, 0))</f>
        <v/>
      </c>
      <c r="C221">
        <f>INDEX(resultados!$A$2:$ZZ$299, 215, MATCH($B$3, resultados!$A$1:$ZZ$1, 0))</f>
        <v/>
      </c>
    </row>
    <row r="222">
      <c r="A222">
        <f>INDEX(resultados!$A$2:$ZZ$299, 216, MATCH($B$1, resultados!$A$1:$ZZ$1, 0))</f>
        <v/>
      </c>
      <c r="B222">
        <f>INDEX(resultados!$A$2:$ZZ$299, 216, MATCH($B$2, resultados!$A$1:$ZZ$1, 0))</f>
        <v/>
      </c>
      <c r="C222">
        <f>INDEX(resultados!$A$2:$ZZ$299, 216, MATCH($B$3, resultados!$A$1:$ZZ$1, 0))</f>
        <v/>
      </c>
    </row>
    <row r="223">
      <c r="A223">
        <f>INDEX(resultados!$A$2:$ZZ$299, 217, MATCH($B$1, resultados!$A$1:$ZZ$1, 0))</f>
        <v/>
      </c>
      <c r="B223">
        <f>INDEX(resultados!$A$2:$ZZ$299, 217, MATCH($B$2, resultados!$A$1:$ZZ$1, 0))</f>
        <v/>
      </c>
      <c r="C223">
        <f>INDEX(resultados!$A$2:$ZZ$299, 217, MATCH($B$3, resultados!$A$1:$ZZ$1, 0))</f>
        <v/>
      </c>
    </row>
    <row r="224">
      <c r="A224">
        <f>INDEX(resultados!$A$2:$ZZ$299, 218, MATCH($B$1, resultados!$A$1:$ZZ$1, 0))</f>
        <v/>
      </c>
      <c r="B224">
        <f>INDEX(resultados!$A$2:$ZZ$299, 218, MATCH($B$2, resultados!$A$1:$ZZ$1, 0))</f>
        <v/>
      </c>
      <c r="C224">
        <f>INDEX(resultados!$A$2:$ZZ$299, 218, MATCH($B$3, resultados!$A$1:$ZZ$1, 0))</f>
        <v/>
      </c>
    </row>
    <row r="225">
      <c r="A225">
        <f>INDEX(resultados!$A$2:$ZZ$299, 219, MATCH($B$1, resultados!$A$1:$ZZ$1, 0))</f>
        <v/>
      </c>
      <c r="B225">
        <f>INDEX(resultados!$A$2:$ZZ$299, 219, MATCH($B$2, resultados!$A$1:$ZZ$1, 0))</f>
        <v/>
      </c>
      <c r="C225">
        <f>INDEX(resultados!$A$2:$ZZ$299, 219, MATCH($B$3, resultados!$A$1:$ZZ$1, 0))</f>
        <v/>
      </c>
    </row>
    <row r="226">
      <c r="A226">
        <f>INDEX(resultados!$A$2:$ZZ$299, 220, MATCH($B$1, resultados!$A$1:$ZZ$1, 0))</f>
        <v/>
      </c>
      <c r="B226">
        <f>INDEX(resultados!$A$2:$ZZ$299, 220, MATCH($B$2, resultados!$A$1:$ZZ$1, 0))</f>
        <v/>
      </c>
      <c r="C226">
        <f>INDEX(resultados!$A$2:$ZZ$299, 220, MATCH($B$3, resultados!$A$1:$ZZ$1, 0))</f>
        <v/>
      </c>
    </row>
    <row r="227">
      <c r="A227">
        <f>INDEX(resultados!$A$2:$ZZ$299, 221, MATCH($B$1, resultados!$A$1:$ZZ$1, 0))</f>
        <v/>
      </c>
      <c r="B227">
        <f>INDEX(resultados!$A$2:$ZZ$299, 221, MATCH($B$2, resultados!$A$1:$ZZ$1, 0))</f>
        <v/>
      </c>
      <c r="C227">
        <f>INDEX(resultados!$A$2:$ZZ$299, 221, MATCH($B$3, resultados!$A$1:$ZZ$1, 0))</f>
        <v/>
      </c>
    </row>
    <row r="228">
      <c r="A228">
        <f>INDEX(resultados!$A$2:$ZZ$299, 222, MATCH($B$1, resultados!$A$1:$ZZ$1, 0))</f>
        <v/>
      </c>
      <c r="B228">
        <f>INDEX(resultados!$A$2:$ZZ$299, 222, MATCH($B$2, resultados!$A$1:$ZZ$1, 0))</f>
        <v/>
      </c>
      <c r="C228">
        <f>INDEX(resultados!$A$2:$ZZ$299, 222, MATCH($B$3, resultados!$A$1:$ZZ$1, 0))</f>
        <v/>
      </c>
    </row>
    <row r="229">
      <c r="A229">
        <f>INDEX(resultados!$A$2:$ZZ$299, 223, MATCH($B$1, resultados!$A$1:$ZZ$1, 0))</f>
        <v/>
      </c>
      <c r="B229">
        <f>INDEX(resultados!$A$2:$ZZ$299, 223, MATCH($B$2, resultados!$A$1:$ZZ$1, 0))</f>
        <v/>
      </c>
      <c r="C229">
        <f>INDEX(resultados!$A$2:$ZZ$299, 223, MATCH($B$3, resultados!$A$1:$ZZ$1, 0))</f>
        <v/>
      </c>
    </row>
    <row r="230">
      <c r="A230">
        <f>INDEX(resultados!$A$2:$ZZ$299, 224, MATCH($B$1, resultados!$A$1:$ZZ$1, 0))</f>
        <v/>
      </c>
      <c r="B230">
        <f>INDEX(resultados!$A$2:$ZZ$299, 224, MATCH($B$2, resultados!$A$1:$ZZ$1, 0))</f>
        <v/>
      </c>
      <c r="C230">
        <f>INDEX(resultados!$A$2:$ZZ$299, 224, MATCH($B$3, resultados!$A$1:$ZZ$1, 0))</f>
        <v/>
      </c>
    </row>
    <row r="231">
      <c r="A231">
        <f>INDEX(resultados!$A$2:$ZZ$299, 225, MATCH($B$1, resultados!$A$1:$ZZ$1, 0))</f>
        <v/>
      </c>
      <c r="B231">
        <f>INDEX(resultados!$A$2:$ZZ$299, 225, MATCH($B$2, resultados!$A$1:$ZZ$1, 0))</f>
        <v/>
      </c>
      <c r="C231">
        <f>INDEX(resultados!$A$2:$ZZ$299, 225, MATCH($B$3, resultados!$A$1:$ZZ$1, 0))</f>
        <v/>
      </c>
    </row>
    <row r="232">
      <c r="A232">
        <f>INDEX(resultados!$A$2:$ZZ$299, 226, MATCH($B$1, resultados!$A$1:$ZZ$1, 0))</f>
        <v/>
      </c>
      <c r="B232">
        <f>INDEX(resultados!$A$2:$ZZ$299, 226, MATCH($B$2, resultados!$A$1:$ZZ$1, 0))</f>
        <v/>
      </c>
      <c r="C232">
        <f>INDEX(resultados!$A$2:$ZZ$299, 226, MATCH($B$3, resultados!$A$1:$ZZ$1, 0))</f>
        <v/>
      </c>
    </row>
    <row r="233">
      <c r="A233">
        <f>INDEX(resultados!$A$2:$ZZ$299, 227, MATCH($B$1, resultados!$A$1:$ZZ$1, 0))</f>
        <v/>
      </c>
      <c r="B233">
        <f>INDEX(resultados!$A$2:$ZZ$299, 227, MATCH($B$2, resultados!$A$1:$ZZ$1, 0))</f>
        <v/>
      </c>
      <c r="C233">
        <f>INDEX(resultados!$A$2:$ZZ$299, 227, MATCH($B$3, resultados!$A$1:$ZZ$1, 0))</f>
        <v/>
      </c>
    </row>
    <row r="234">
      <c r="A234">
        <f>INDEX(resultados!$A$2:$ZZ$299, 228, MATCH($B$1, resultados!$A$1:$ZZ$1, 0))</f>
        <v/>
      </c>
      <c r="B234">
        <f>INDEX(resultados!$A$2:$ZZ$299, 228, MATCH($B$2, resultados!$A$1:$ZZ$1, 0))</f>
        <v/>
      </c>
      <c r="C234">
        <f>INDEX(resultados!$A$2:$ZZ$299, 228, MATCH($B$3, resultados!$A$1:$ZZ$1, 0))</f>
        <v/>
      </c>
    </row>
    <row r="235">
      <c r="A235">
        <f>INDEX(resultados!$A$2:$ZZ$299, 229, MATCH($B$1, resultados!$A$1:$ZZ$1, 0))</f>
        <v/>
      </c>
      <c r="B235">
        <f>INDEX(resultados!$A$2:$ZZ$299, 229, MATCH($B$2, resultados!$A$1:$ZZ$1, 0))</f>
        <v/>
      </c>
      <c r="C235">
        <f>INDEX(resultados!$A$2:$ZZ$299, 229, MATCH($B$3, resultados!$A$1:$ZZ$1, 0))</f>
        <v/>
      </c>
    </row>
    <row r="236">
      <c r="A236">
        <f>INDEX(resultados!$A$2:$ZZ$299, 230, MATCH($B$1, resultados!$A$1:$ZZ$1, 0))</f>
        <v/>
      </c>
      <c r="B236">
        <f>INDEX(resultados!$A$2:$ZZ$299, 230, MATCH($B$2, resultados!$A$1:$ZZ$1, 0))</f>
        <v/>
      </c>
      <c r="C236">
        <f>INDEX(resultados!$A$2:$ZZ$299, 230, MATCH($B$3, resultados!$A$1:$ZZ$1, 0))</f>
        <v/>
      </c>
    </row>
    <row r="237">
      <c r="A237">
        <f>INDEX(resultados!$A$2:$ZZ$299, 231, MATCH($B$1, resultados!$A$1:$ZZ$1, 0))</f>
        <v/>
      </c>
      <c r="B237">
        <f>INDEX(resultados!$A$2:$ZZ$299, 231, MATCH($B$2, resultados!$A$1:$ZZ$1, 0))</f>
        <v/>
      </c>
      <c r="C237">
        <f>INDEX(resultados!$A$2:$ZZ$299, 231, MATCH($B$3, resultados!$A$1:$ZZ$1, 0))</f>
        <v/>
      </c>
    </row>
    <row r="238">
      <c r="A238">
        <f>INDEX(resultados!$A$2:$ZZ$299, 232, MATCH($B$1, resultados!$A$1:$ZZ$1, 0))</f>
        <v/>
      </c>
      <c r="B238">
        <f>INDEX(resultados!$A$2:$ZZ$299, 232, MATCH($B$2, resultados!$A$1:$ZZ$1, 0))</f>
        <v/>
      </c>
      <c r="C238">
        <f>INDEX(resultados!$A$2:$ZZ$299, 232, MATCH($B$3, resultados!$A$1:$ZZ$1, 0))</f>
        <v/>
      </c>
    </row>
    <row r="239">
      <c r="A239">
        <f>INDEX(resultados!$A$2:$ZZ$299, 233, MATCH($B$1, resultados!$A$1:$ZZ$1, 0))</f>
        <v/>
      </c>
      <c r="B239">
        <f>INDEX(resultados!$A$2:$ZZ$299, 233, MATCH($B$2, resultados!$A$1:$ZZ$1, 0))</f>
        <v/>
      </c>
      <c r="C239">
        <f>INDEX(resultados!$A$2:$ZZ$299, 233, MATCH($B$3, resultados!$A$1:$ZZ$1, 0))</f>
        <v/>
      </c>
    </row>
    <row r="240">
      <c r="A240">
        <f>INDEX(resultados!$A$2:$ZZ$299, 234, MATCH($B$1, resultados!$A$1:$ZZ$1, 0))</f>
        <v/>
      </c>
      <c r="B240">
        <f>INDEX(resultados!$A$2:$ZZ$299, 234, MATCH($B$2, resultados!$A$1:$ZZ$1, 0))</f>
        <v/>
      </c>
      <c r="C240">
        <f>INDEX(resultados!$A$2:$ZZ$299, 234, MATCH($B$3, resultados!$A$1:$ZZ$1, 0))</f>
        <v/>
      </c>
    </row>
    <row r="241">
      <c r="A241">
        <f>INDEX(resultados!$A$2:$ZZ$299, 235, MATCH($B$1, resultados!$A$1:$ZZ$1, 0))</f>
        <v/>
      </c>
      <c r="B241">
        <f>INDEX(resultados!$A$2:$ZZ$299, 235, MATCH($B$2, resultados!$A$1:$ZZ$1, 0))</f>
        <v/>
      </c>
      <c r="C241">
        <f>INDEX(resultados!$A$2:$ZZ$299, 235, MATCH($B$3, resultados!$A$1:$ZZ$1, 0))</f>
        <v/>
      </c>
    </row>
    <row r="242">
      <c r="A242">
        <f>INDEX(resultados!$A$2:$ZZ$299, 236, MATCH($B$1, resultados!$A$1:$ZZ$1, 0))</f>
        <v/>
      </c>
      <c r="B242">
        <f>INDEX(resultados!$A$2:$ZZ$299, 236, MATCH($B$2, resultados!$A$1:$ZZ$1, 0))</f>
        <v/>
      </c>
      <c r="C242">
        <f>INDEX(resultados!$A$2:$ZZ$299, 236, MATCH($B$3, resultados!$A$1:$ZZ$1, 0))</f>
        <v/>
      </c>
    </row>
    <row r="243">
      <c r="A243">
        <f>INDEX(resultados!$A$2:$ZZ$299, 237, MATCH($B$1, resultados!$A$1:$ZZ$1, 0))</f>
        <v/>
      </c>
      <c r="B243">
        <f>INDEX(resultados!$A$2:$ZZ$299, 237, MATCH($B$2, resultados!$A$1:$ZZ$1, 0))</f>
        <v/>
      </c>
      <c r="C243">
        <f>INDEX(resultados!$A$2:$ZZ$299, 237, MATCH($B$3, resultados!$A$1:$ZZ$1, 0))</f>
        <v/>
      </c>
    </row>
    <row r="244">
      <c r="A244">
        <f>INDEX(resultados!$A$2:$ZZ$299, 238, MATCH($B$1, resultados!$A$1:$ZZ$1, 0))</f>
        <v/>
      </c>
      <c r="B244">
        <f>INDEX(resultados!$A$2:$ZZ$299, 238, MATCH($B$2, resultados!$A$1:$ZZ$1, 0))</f>
        <v/>
      </c>
      <c r="C244">
        <f>INDEX(resultados!$A$2:$ZZ$299, 238, MATCH($B$3, resultados!$A$1:$ZZ$1, 0))</f>
        <v/>
      </c>
    </row>
    <row r="245">
      <c r="A245">
        <f>INDEX(resultados!$A$2:$ZZ$299, 239, MATCH($B$1, resultados!$A$1:$ZZ$1, 0))</f>
        <v/>
      </c>
      <c r="B245">
        <f>INDEX(resultados!$A$2:$ZZ$299, 239, MATCH($B$2, resultados!$A$1:$ZZ$1, 0))</f>
        <v/>
      </c>
      <c r="C245">
        <f>INDEX(resultados!$A$2:$ZZ$299, 239, MATCH($B$3, resultados!$A$1:$ZZ$1, 0))</f>
        <v/>
      </c>
    </row>
    <row r="246">
      <c r="A246">
        <f>INDEX(resultados!$A$2:$ZZ$299, 240, MATCH($B$1, resultados!$A$1:$ZZ$1, 0))</f>
        <v/>
      </c>
      <c r="B246">
        <f>INDEX(resultados!$A$2:$ZZ$299, 240, MATCH($B$2, resultados!$A$1:$ZZ$1, 0))</f>
        <v/>
      </c>
      <c r="C246">
        <f>INDEX(resultados!$A$2:$ZZ$299, 240, MATCH($B$3, resultados!$A$1:$ZZ$1, 0))</f>
        <v/>
      </c>
    </row>
    <row r="247">
      <c r="A247">
        <f>INDEX(resultados!$A$2:$ZZ$299, 241, MATCH($B$1, resultados!$A$1:$ZZ$1, 0))</f>
        <v/>
      </c>
      <c r="B247">
        <f>INDEX(resultados!$A$2:$ZZ$299, 241, MATCH($B$2, resultados!$A$1:$ZZ$1, 0))</f>
        <v/>
      </c>
      <c r="C247">
        <f>INDEX(resultados!$A$2:$ZZ$299, 241, MATCH($B$3, resultados!$A$1:$ZZ$1, 0))</f>
        <v/>
      </c>
    </row>
    <row r="248">
      <c r="A248">
        <f>INDEX(resultados!$A$2:$ZZ$299, 242, MATCH($B$1, resultados!$A$1:$ZZ$1, 0))</f>
        <v/>
      </c>
      <c r="B248">
        <f>INDEX(resultados!$A$2:$ZZ$299, 242, MATCH($B$2, resultados!$A$1:$ZZ$1, 0))</f>
        <v/>
      </c>
      <c r="C248">
        <f>INDEX(resultados!$A$2:$ZZ$299, 242, MATCH($B$3, resultados!$A$1:$ZZ$1, 0))</f>
        <v/>
      </c>
    </row>
    <row r="249">
      <c r="A249">
        <f>INDEX(resultados!$A$2:$ZZ$299, 243, MATCH($B$1, resultados!$A$1:$ZZ$1, 0))</f>
        <v/>
      </c>
      <c r="B249">
        <f>INDEX(resultados!$A$2:$ZZ$299, 243, MATCH($B$2, resultados!$A$1:$ZZ$1, 0))</f>
        <v/>
      </c>
      <c r="C249">
        <f>INDEX(resultados!$A$2:$ZZ$299, 243, MATCH($B$3, resultados!$A$1:$ZZ$1, 0))</f>
        <v/>
      </c>
    </row>
    <row r="250">
      <c r="A250">
        <f>INDEX(resultados!$A$2:$ZZ$299, 244, MATCH($B$1, resultados!$A$1:$ZZ$1, 0))</f>
        <v/>
      </c>
      <c r="B250">
        <f>INDEX(resultados!$A$2:$ZZ$299, 244, MATCH($B$2, resultados!$A$1:$ZZ$1, 0))</f>
        <v/>
      </c>
      <c r="C250">
        <f>INDEX(resultados!$A$2:$ZZ$299, 244, MATCH($B$3, resultados!$A$1:$ZZ$1, 0))</f>
        <v/>
      </c>
    </row>
    <row r="251">
      <c r="A251">
        <f>INDEX(resultados!$A$2:$ZZ$299, 245, MATCH($B$1, resultados!$A$1:$ZZ$1, 0))</f>
        <v/>
      </c>
      <c r="B251">
        <f>INDEX(resultados!$A$2:$ZZ$299, 245, MATCH($B$2, resultados!$A$1:$ZZ$1, 0))</f>
        <v/>
      </c>
      <c r="C251">
        <f>INDEX(resultados!$A$2:$ZZ$299, 245, MATCH($B$3, resultados!$A$1:$ZZ$1, 0))</f>
        <v/>
      </c>
    </row>
    <row r="252">
      <c r="A252">
        <f>INDEX(resultados!$A$2:$ZZ$299, 246, MATCH($B$1, resultados!$A$1:$ZZ$1, 0))</f>
        <v/>
      </c>
      <c r="B252">
        <f>INDEX(resultados!$A$2:$ZZ$299, 246, MATCH($B$2, resultados!$A$1:$ZZ$1, 0))</f>
        <v/>
      </c>
      <c r="C252">
        <f>INDEX(resultados!$A$2:$ZZ$299, 246, MATCH($B$3, resultados!$A$1:$ZZ$1, 0))</f>
        <v/>
      </c>
    </row>
    <row r="253">
      <c r="A253">
        <f>INDEX(resultados!$A$2:$ZZ$299, 247, MATCH($B$1, resultados!$A$1:$ZZ$1, 0))</f>
        <v/>
      </c>
      <c r="B253">
        <f>INDEX(resultados!$A$2:$ZZ$299, 247, MATCH($B$2, resultados!$A$1:$ZZ$1, 0))</f>
        <v/>
      </c>
      <c r="C253">
        <f>INDEX(resultados!$A$2:$ZZ$299, 247, MATCH($B$3, resultados!$A$1:$ZZ$1, 0))</f>
        <v/>
      </c>
    </row>
    <row r="254">
      <c r="A254">
        <f>INDEX(resultados!$A$2:$ZZ$299, 248, MATCH($B$1, resultados!$A$1:$ZZ$1, 0))</f>
        <v/>
      </c>
      <c r="B254">
        <f>INDEX(resultados!$A$2:$ZZ$299, 248, MATCH($B$2, resultados!$A$1:$ZZ$1, 0))</f>
        <v/>
      </c>
      <c r="C254">
        <f>INDEX(resultados!$A$2:$ZZ$299, 248, MATCH($B$3, resultados!$A$1:$ZZ$1, 0))</f>
        <v/>
      </c>
    </row>
    <row r="255">
      <c r="A255">
        <f>INDEX(resultados!$A$2:$ZZ$299, 249, MATCH($B$1, resultados!$A$1:$ZZ$1, 0))</f>
        <v/>
      </c>
      <c r="B255">
        <f>INDEX(resultados!$A$2:$ZZ$299, 249, MATCH($B$2, resultados!$A$1:$ZZ$1, 0))</f>
        <v/>
      </c>
      <c r="C255">
        <f>INDEX(resultados!$A$2:$ZZ$299, 249, MATCH($B$3, resultados!$A$1:$ZZ$1, 0))</f>
        <v/>
      </c>
    </row>
    <row r="256">
      <c r="A256">
        <f>INDEX(resultados!$A$2:$ZZ$299, 250, MATCH($B$1, resultados!$A$1:$ZZ$1, 0))</f>
        <v/>
      </c>
      <c r="B256">
        <f>INDEX(resultados!$A$2:$ZZ$299, 250, MATCH($B$2, resultados!$A$1:$ZZ$1, 0))</f>
        <v/>
      </c>
      <c r="C256">
        <f>INDEX(resultados!$A$2:$ZZ$299, 250, MATCH($B$3, resultados!$A$1:$ZZ$1, 0))</f>
        <v/>
      </c>
    </row>
    <row r="257">
      <c r="A257">
        <f>INDEX(resultados!$A$2:$ZZ$299, 251, MATCH($B$1, resultados!$A$1:$ZZ$1, 0))</f>
        <v/>
      </c>
      <c r="B257">
        <f>INDEX(resultados!$A$2:$ZZ$299, 251, MATCH($B$2, resultados!$A$1:$ZZ$1, 0))</f>
        <v/>
      </c>
      <c r="C257">
        <f>INDEX(resultados!$A$2:$ZZ$299, 251, MATCH($B$3, resultados!$A$1:$ZZ$1, 0))</f>
        <v/>
      </c>
    </row>
    <row r="258">
      <c r="A258">
        <f>INDEX(resultados!$A$2:$ZZ$299, 252, MATCH($B$1, resultados!$A$1:$ZZ$1, 0))</f>
        <v/>
      </c>
      <c r="B258">
        <f>INDEX(resultados!$A$2:$ZZ$299, 252, MATCH($B$2, resultados!$A$1:$ZZ$1, 0))</f>
        <v/>
      </c>
      <c r="C258">
        <f>INDEX(resultados!$A$2:$ZZ$299, 252, MATCH($B$3, resultados!$A$1:$ZZ$1, 0))</f>
        <v/>
      </c>
    </row>
    <row r="259">
      <c r="A259">
        <f>INDEX(resultados!$A$2:$ZZ$299, 253, MATCH($B$1, resultados!$A$1:$ZZ$1, 0))</f>
        <v/>
      </c>
      <c r="B259">
        <f>INDEX(resultados!$A$2:$ZZ$299, 253, MATCH($B$2, resultados!$A$1:$ZZ$1, 0))</f>
        <v/>
      </c>
      <c r="C259">
        <f>INDEX(resultados!$A$2:$ZZ$299, 253, MATCH($B$3, resultados!$A$1:$ZZ$1, 0))</f>
        <v/>
      </c>
    </row>
    <row r="260">
      <c r="A260">
        <f>INDEX(resultados!$A$2:$ZZ$299, 254, MATCH($B$1, resultados!$A$1:$ZZ$1, 0))</f>
        <v/>
      </c>
      <c r="B260">
        <f>INDEX(resultados!$A$2:$ZZ$299, 254, MATCH($B$2, resultados!$A$1:$ZZ$1, 0))</f>
        <v/>
      </c>
      <c r="C260">
        <f>INDEX(resultados!$A$2:$ZZ$299, 254, MATCH($B$3, resultados!$A$1:$ZZ$1, 0))</f>
        <v/>
      </c>
    </row>
    <row r="261">
      <c r="A261">
        <f>INDEX(resultados!$A$2:$ZZ$299, 255, MATCH($B$1, resultados!$A$1:$ZZ$1, 0))</f>
        <v/>
      </c>
      <c r="B261">
        <f>INDEX(resultados!$A$2:$ZZ$299, 255, MATCH($B$2, resultados!$A$1:$ZZ$1, 0))</f>
        <v/>
      </c>
      <c r="C261">
        <f>INDEX(resultados!$A$2:$ZZ$299, 255, MATCH($B$3, resultados!$A$1:$ZZ$1, 0))</f>
        <v/>
      </c>
    </row>
    <row r="262">
      <c r="A262">
        <f>INDEX(resultados!$A$2:$ZZ$299, 256, MATCH($B$1, resultados!$A$1:$ZZ$1, 0))</f>
        <v/>
      </c>
      <c r="B262">
        <f>INDEX(resultados!$A$2:$ZZ$299, 256, MATCH($B$2, resultados!$A$1:$ZZ$1, 0))</f>
        <v/>
      </c>
      <c r="C262">
        <f>INDEX(resultados!$A$2:$ZZ$299, 256, MATCH($B$3, resultados!$A$1:$ZZ$1, 0))</f>
        <v/>
      </c>
    </row>
    <row r="263">
      <c r="A263">
        <f>INDEX(resultados!$A$2:$ZZ$299, 257, MATCH($B$1, resultados!$A$1:$ZZ$1, 0))</f>
        <v/>
      </c>
      <c r="B263">
        <f>INDEX(resultados!$A$2:$ZZ$299, 257, MATCH($B$2, resultados!$A$1:$ZZ$1, 0))</f>
        <v/>
      </c>
      <c r="C263">
        <f>INDEX(resultados!$A$2:$ZZ$299, 257, MATCH($B$3, resultados!$A$1:$ZZ$1, 0))</f>
        <v/>
      </c>
    </row>
    <row r="264">
      <c r="A264">
        <f>INDEX(resultados!$A$2:$ZZ$299, 258, MATCH($B$1, resultados!$A$1:$ZZ$1, 0))</f>
        <v/>
      </c>
      <c r="B264">
        <f>INDEX(resultados!$A$2:$ZZ$299, 258, MATCH($B$2, resultados!$A$1:$ZZ$1, 0))</f>
        <v/>
      </c>
      <c r="C264">
        <f>INDEX(resultados!$A$2:$ZZ$299, 258, MATCH($B$3, resultados!$A$1:$ZZ$1, 0))</f>
        <v/>
      </c>
    </row>
    <row r="265">
      <c r="A265">
        <f>INDEX(resultados!$A$2:$ZZ$299, 259, MATCH($B$1, resultados!$A$1:$ZZ$1, 0))</f>
        <v/>
      </c>
      <c r="B265">
        <f>INDEX(resultados!$A$2:$ZZ$299, 259, MATCH($B$2, resultados!$A$1:$ZZ$1, 0))</f>
        <v/>
      </c>
      <c r="C265">
        <f>INDEX(resultados!$A$2:$ZZ$299, 259, MATCH($B$3, resultados!$A$1:$ZZ$1, 0))</f>
        <v/>
      </c>
    </row>
    <row r="266">
      <c r="A266">
        <f>INDEX(resultados!$A$2:$ZZ$299, 260, MATCH($B$1, resultados!$A$1:$ZZ$1, 0))</f>
        <v/>
      </c>
      <c r="B266">
        <f>INDEX(resultados!$A$2:$ZZ$299, 260, MATCH($B$2, resultados!$A$1:$ZZ$1, 0))</f>
        <v/>
      </c>
      <c r="C266">
        <f>INDEX(resultados!$A$2:$ZZ$299, 260, MATCH($B$3, resultados!$A$1:$ZZ$1, 0))</f>
        <v/>
      </c>
    </row>
    <row r="267">
      <c r="A267">
        <f>INDEX(resultados!$A$2:$ZZ$299, 261, MATCH($B$1, resultados!$A$1:$ZZ$1, 0))</f>
        <v/>
      </c>
      <c r="B267">
        <f>INDEX(resultados!$A$2:$ZZ$299, 261, MATCH($B$2, resultados!$A$1:$ZZ$1, 0))</f>
        <v/>
      </c>
      <c r="C267">
        <f>INDEX(resultados!$A$2:$ZZ$299, 261, MATCH($B$3, resultados!$A$1:$ZZ$1, 0))</f>
        <v/>
      </c>
    </row>
    <row r="268">
      <c r="A268">
        <f>INDEX(resultados!$A$2:$ZZ$299, 262, MATCH($B$1, resultados!$A$1:$ZZ$1, 0))</f>
        <v/>
      </c>
      <c r="B268">
        <f>INDEX(resultados!$A$2:$ZZ$299, 262, MATCH($B$2, resultados!$A$1:$ZZ$1, 0))</f>
        <v/>
      </c>
      <c r="C268">
        <f>INDEX(resultados!$A$2:$ZZ$299, 262, MATCH($B$3, resultados!$A$1:$ZZ$1, 0))</f>
        <v/>
      </c>
    </row>
    <row r="269">
      <c r="A269">
        <f>INDEX(resultados!$A$2:$ZZ$299, 263, MATCH($B$1, resultados!$A$1:$ZZ$1, 0))</f>
        <v/>
      </c>
      <c r="B269">
        <f>INDEX(resultados!$A$2:$ZZ$299, 263, MATCH($B$2, resultados!$A$1:$ZZ$1, 0))</f>
        <v/>
      </c>
      <c r="C269">
        <f>INDEX(resultados!$A$2:$ZZ$299, 263, MATCH($B$3, resultados!$A$1:$ZZ$1, 0))</f>
        <v/>
      </c>
    </row>
    <row r="270">
      <c r="A270">
        <f>INDEX(resultados!$A$2:$ZZ$299, 264, MATCH($B$1, resultados!$A$1:$ZZ$1, 0))</f>
        <v/>
      </c>
      <c r="B270">
        <f>INDEX(resultados!$A$2:$ZZ$299, 264, MATCH($B$2, resultados!$A$1:$ZZ$1, 0))</f>
        <v/>
      </c>
      <c r="C270">
        <f>INDEX(resultados!$A$2:$ZZ$299, 264, MATCH($B$3, resultados!$A$1:$ZZ$1, 0))</f>
        <v/>
      </c>
    </row>
    <row r="271">
      <c r="A271">
        <f>INDEX(resultados!$A$2:$ZZ$299, 265, MATCH($B$1, resultados!$A$1:$ZZ$1, 0))</f>
        <v/>
      </c>
      <c r="B271">
        <f>INDEX(resultados!$A$2:$ZZ$299, 265, MATCH($B$2, resultados!$A$1:$ZZ$1, 0))</f>
        <v/>
      </c>
      <c r="C271">
        <f>INDEX(resultados!$A$2:$ZZ$299, 265, MATCH($B$3, resultados!$A$1:$ZZ$1, 0))</f>
        <v/>
      </c>
    </row>
    <row r="272">
      <c r="A272">
        <f>INDEX(resultados!$A$2:$ZZ$299, 266, MATCH($B$1, resultados!$A$1:$ZZ$1, 0))</f>
        <v/>
      </c>
      <c r="B272">
        <f>INDEX(resultados!$A$2:$ZZ$299, 266, MATCH($B$2, resultados!$A$1:$ZZ$1, 0))</f>
        <v/>
      </c>
      <c r="C272">
        <f>INDEX(resultados!$A$2:$ZZ$299, 266, MATCH($B$3, resultados!$A$1:$ZZ$1, 0))</f>
        <v/>
      </c>
    </row>
    <row r="273">
      <c r="A273">
        <f>INDEX(resultados!$A$2:$ZZ$299, 267, MATCH($B$1, resultados!$A$1:$ZZ$1, 0))</f>
        <v/>
      </c>
      <c r="B273">
        <f>INDEX(resultados!$A$2:$ZZ$299, 267, MATCH($B$2, resultados!$A$1:$ZZ$1, 0))</f>
        <v/>
      </c>
      <c r="C273">
        <f>INDEX(resultados!$A$2:$ZZ$299, 267, MATCH($B$3, resultados!$A$1:$ZZ$1, 0))</f>
        <v/>
      </c>
    </row>
    <row r="274">
      <c r="A274">
        <f>INDEX(resultados!$A$2:$ZZ$299, 268, MATCH($B$1, resultados!$A$1:$ZZ$1, 0))</f>
        <v/>
      </c>
      <c r="B274">
        <f>INDEX(resultados!$A$2:$ZZ$299, 268, MATCH($B$2, resultados!$A$1:$ZZ$1, 0))</f>
        <v/>
      </c>
      <c r="C274">
        <f>INDEX(resultados!$A$2:$ZZ$299, 268, MATCH($B$3, resultados!$A$1:$ZZ$1, 0))</f>
        <v/>
      </c>
    </row>
    <row r="275">
      <c r="A275">
        <f>INDEX(resultados!$A$2:$ZZ$299, 269, MATCH($B$1, resultados!$A$1:$ZZ$1, 0))</f>
        <v/>
      </c>
      <c r="B275">
        <f>INDEX(resultados!$A$2:$ZZ$299, 269, MATCH($B$2, resultados!$A$1:$ZZ$1, 0))</f>
        <v/>
      </c>
      <c r="C275">
        <f>INDEX(resultados!$A$2:$ZZ$299, 269, MATCH($B$3, resultados!$A$1:$ZZ$1, 0))</f>
        <v/>
      </c>
    </row>
    <row r="276">
      <c r="A276">
        <f>INDEX(resultados!$A$2:$ZZ$299, 270, MATCH($B$1, resultados!$A$1:$ZZ$1, 0))</f>
        <v/>
      </c>
      <c r="B276">
        <f>INDEX(resultados!$A$2:$ZZ$299, 270, MATCH($B$2, resultados!$A$1:$ZZ$1, 0))</f>
        <v/>
      </c>
      <c r="C276">
        <f>INDEX(resultados!$A$2:$ZZ$299, 270, MATCH($B$3, resultados!$A$1:$ZZ$1, 0))</f>
        <v/>
      </c>
    </row>
    <row r="277">
      <c r="A277">
        <f>INDEX(resultados!$A$2:$ZZ$299, 271, MATCH($B$1, resultados!$A$1:$ZZ$1, 0))</f>
        <v/>
      </c>
      <c r="B277">
        <f>INDEX(resultados!$A$2:$ZZ$299, 271, MATCH($B$2, resultados!$A$1:$ZZ$1, 0))</f>
        <v/>
      </c>
      <c r="C277">
        <f>INDEX(resultados!$A$2:$ZZ$299, 271, MATCH($B$3, resultados!$A$1:$ZZ$1, 0))</f>
        <v/>
      </c>
    </row>
    <row r="278">
      <c r="A278">
        <f>INDEX(resultados!$A$2:$ZZ$299, 272, MATCH($B$1, resultados!$A$1:$ZZ$1, 0))</f>
        <v/>
      </c>
      <c r="B278">
        <f>INDEX(resultados!$A$2:$ZZ$299, 272, MATCH($B$2, resultados!$A$1:$ZZ$1, 0))</f>
        <v/>
      </c>
      <c r="C278">
        <f>INDEX(resultados!$A$2:$ZZ$299, 272, MATCH($B$3, resultados!$A$1:$ZZ$1, 0))</f>
        <v/>
      </c>
    </row>
    <row r="279">
      <c r="A279">
        <f>INDEX(resultados!$A$2:$ZZ$299, 273, MATCH($B$1, resultados!$A$1:$ZZ$1, 0))</f>
        <v/>
      </c>
      <c r="B279">
        <f>INDEX(resultados!$A$2:$ZZ$299, 273, MATCH($B$2, resultados!$A$1:$ZZ$1, 0))</f>
        <v/>
      </c>
      <c r="C279">
        <f>INDEX(resultados!$A$2:$ZZ$299, 273, MATCH($B$3, resultados!$A$1:$ZZ$1, 0))</f>
        <v/>
      </c>
    </row>
    <row r="280">
      <c r="A280">
        <f>INDEX(resultados!$A$2:$ZZ$299, 274, MATCH($B$1, resultados!$A$1:$ZZ$1, 0))</f>
        <v/>
      </c>
      <c r="B280">
        <f>INDEX(resultados!$A$2:$ZZ$299, 274, MATCH($B$2, resultados!$A$1:$ZZ$1, 0))</f>
        <v/>
      </c>
      <c r="C280">
        <f>INDEX(resultados!$A$2:$ZZ$299, 274, MATCH($B$3, resultados!$A$1:$ZZ$1, 0))</f>
        <v/>
      </c>
    </row>
    <row r="281">
      <c r="A281">
        <f>INDEX(resultados!$A$2:$ZZ$299, 275, MATCH($B$1, resultados!$A$1:$ZZ$1, 0))</f>
        <v/>
      </c>
      <c r="B281">
        <f>INDEX(resultados!$A$2:$ZZ$299, 275, MATCH($B$2, resultados!$A$1:$ZZ$1, 0))</f>
        <v/>
      </c>
      <c r="C281">
        <f>INDEX(resultados!$A$2:$ZZ$299, 275, MATCH($B$3, resultados!$A$1:$ZZ$1, 0))</f>
        <v/>
      </c>
    </row>
    <row r="282">
      <c r="A282">
        <f>INDEX(resultados!$A$2:$ZZ$299, 276, MATCH($B$1, resultados!$A$1:$ZZ$1, 0))</f>
        <v/>
      </c>
      <c r="B282">
        <f>INDEX(resultados!$A$2:$ZZ$299, 276, MATCH($B$2, resultados!$A$1:$ZZ$1, 0))</f>
        <v/>
      </c>
      <c r="C282">
        <f>INDEX(resultados!$A$2:$ZZ$299, 276, MATCH($B$3, resultados!$A$1:$ZZ$1, 0))</f>
        <v/>
      </c>
    </row>
    <row r="283">
      <c r="A283">
        <f>INDEX(resultados!$A$2:$ZZ$299, 277, MATCH($B$1, resultados!$A$1:$ZZ$1, 0))</f>
        <v/>
      </c>
      <c r="B283">
        <f>INDEX(resultados!$A$2:$ZZ$299, 277, MATCH($B$2, resultados!$A$1:$ZZ$1, 0))</f>
        <v/>
      </c>
      <c r="C283">
        <f>INDEX(resultados!$A$2:$ZZ$299, 277, MATCH($B$3, resultados!$A$1:$ZZ$1, 0))</f>
        <v/>
      </c>
    </row>
    <row r="284">
      <c r="A284">
        <f>INDEX(resultados!$A$2:$ZZ$299, 278, MATCH($B$1, resultados!$A$1:$ZZ$1, 0))</f>
        <v/>
      </c>
      <c r="B284">
        <f>INDEX(resultados!$A$2:$ZZ$299, 278, MATCH($B$2, resultados!$A$1:$ZZ$1, 0))</f>
        <v/>
      </c>
      <c r="C284">
        <f>INDEX(resultados!$A$2:$ZZ$299, 278, MATCH($B$3, resultados!$A$1:$ZZ$1, 0))</f>
        <v/>
      </c>
    </row>
    <row r="285">
      <c r="A285">
        <f>INDEX(resultados!$A$2:$ZZ$299, 279, MATCH($B$1, resultados!$A$1:$ZZ$1, 0))</f>
        <v/>
      </c>
      <c r="B285">
        <f>INDEX(resultados!$A$2:$ZZ$299, 279, MATCH($B$2, resultados!$A$1:$ZZ$1, 0))</f>
        <v/>
      </c>
      <c r="C285">
        <f>INDEX(resultados!$A$2:$ZZ$299, 279, MATCH($B$3, resultados!$A$1:$ZZ$1, 0))</f>
        <v/>
      </c>
    </row>
    <row r="286">
      <c r="A286">
        <f>INDEX(resultados!$A$2:$ZZ$299, 280, MATCH($B$1, resultados!$A$1:$ZZ$1, 0))</f>
        <v/>
      </c>
      <c r="B286">
        <f>INDEX(resultados!$A$2:$ZZ$299, 280, MATCH($B$2, resultados!$A$1:$ZZ$1, 0))</f>
        <v/>
      </c>
      <c r="C286">
        <f>INDEX(resultados!$A$2:$ZZ$299, 280, MATCH($B$3, resultados!$A$1:$ZZ$1, 0))</f>
        <v/>
      </c>
    </row>
    <row r="287">
      <c r="A287">
        <f>INDEX(resultados!$A$2:$ZZ$299, 281, MATCH($B$1, resultados!$A$1:$ZZ$1, 0))</f>
        <v/>
      </c>
      <c r="B287">
        <f>INDEX(resultados!$A$2:$ZZ$299, 281, MATCH($B$2, resultados!$A$1:$ZZ$1, 0))</f>
        <v/>
      </c>
      <c r="C287">
        <f>INDEX(resultados!$A$2:$ZZ$299, 281, MATCH($B$3, resultados!$A$1:$ZZ$1, 0))</f>
        <v/>
      </c>
    </row>
    <row r="288">
      <c r="A288">
        <f>INDEX(resultados!$A$2:$ZZ$299, 282, MATCH($B$1, resultados!$A$1:$ZZ$1, 0))</f>
        <v/>
      </c>
      <c r="B288">
        <f>INDEX(resultados!$A$2:$ZZ$299, 282, MATCH($B$2, resultados!$A$1:$ZZ$1, 0))</f>
        <v/>
      </c>
      <c r="C288">
        <f>INDEX(resultados!$A$2:$ZZ$299, 282, MATCH($B$3, resultados!$A$1:$ZZ$1, 0))</f>
        <v/>
      </c>
    </row>
    <row r="289">
      <c r="A289">
        <f>INDEX(resultados!$A$2:$ZZ$299, 283, MATCH($B$1, resultados!$A$1:$ZZ$1, 0))</f>
        <v/>
      </c>
      <c r="B289">
        <f>INDEX(resultados!$A$2:$ZZ$299, 283, MATCH($B$2, resultados!$A$1:$ZZ$1, 0))</f>
        <v/>
      </c>
      <c r="C289">
        <f>INDEX(resultados!$A$2:$ZZ$299, 283, MATCH($B$3, resultados!$A$1:$ZZ$1, 0))</f>
        <v/>
      </c>
    </row>
    <row r="290">
      <c r="A290">
        <f>INDEX(resultados!$A$2:$ZZ$299, 284, MATCH($B$1, resultados!$A$1:$ZZ$1, 0))</f>
        <v/>
      </c>
      <c r="B290">
        <f>INDEX(resultados!$A$2:$ZZ$299, 284, MATCH($B$2, resultados!$A$1:$ZZ$1, 0))</f>
        <v/>
      </c>
      <c r="C290">
        <f>INDEX(resultados!$A$2:$ZZ$299, 284, MATCH($B$3, resultados!$A$1:$ZZ$1, 0))</f>
        <v/>
      </c>
    </row>
    <row r="291">
      <c r="A291">
        <f>INDEX(resultados!$A$2:$ZZ$299, 285, MATCH($B$1, resultados!$A$1:$ZZ$1, 0))</f>
        <v/>
      </c>
      <c r="B291">
        <f>INDEX(resultados!$A$2:$ZZ$299, 285, MATCH($B$2, resultados!$A$1:$ZZ$1, 0))</f>
        <v/>
      </c>
      <c r="C291">
        <f>INDEX(resultados!$A$2:$ZZ$299, 285, MATCH($B$3, resultados!$A$1:$ZZ$1, 0))</f>
        <v/>
      </c>
    </row>
    <row r="292">
      <c r="A292">
        <f>INDEX(resultados!$A$2:$ZZ$299, 286, MATCH($B$1, resultados!$A$1:$ZZ$1, 0))</f>
        <v/>
      </c>
      <c r="B292">
        <f>INDEX(resultados!$A$2:$ZZ$299, 286, MATCH($B$2, resultados!$A$1:$ZZ$1, 0))</f>
        <v/>
      </c>
      <c r="C292">
        <f>INDEX(resultados!$A$2:$ZZ$299, 286, MATCH($B$3, resultados!$A$1:$ZZ$1, 0))</f>
        <v/>
      </c>
    </row>
    <row r="293">
      <c r="A293">
        <f>INDEX(resultados!$A$2:$ZZ$299, 287, MATCH($B$1, resultados!$A$1:$ZZ$1, 0))</f>
        <v/>
      </c>
      <c r="B293">
        <f>INDEX(resultados!$A$2:$ZZ$299, 287, MATCH($B$2, resultados!$A$1:$ZZ$1, 0))</f>
        <v/>
      </c>
      <c r="C293">
        <f>INDEX(resultados!$A$2:$ZZ$299, 287, MATCH($B$3, resultados!$A$1:$ZZ$1, 0))</f>
        <v/>
      </c>
    </row>
    <row r="294">
      <c r="A294">
        <f>INDEX(resultados!$A$2:$ZZ$299, 288, MATCH($B$1, resultados!$A$1:$ZZ$1, 0))</f>
        <v/>
      </c>
      <c r="B294">
        <f>INDEX(resultados!$A$2:$ZZ$299, 288, MATCH($B$2, resultados!$A$1:$ZZ$1, 0))</f>
        <v/>
      </c>
      <c r="C294">
        <f>INDEX(resultados!$A$2:$ZZ$299, 288, MATCH($B$3, resultados!$A$1:$ZZ$1, 0))</f>
        <v/>
      </c>
    </row>
    <row r="295">
      <c r="A295">
        <f>INDEX(resultados!$A$2:$ZZ$299, 289, MATCH($B$1, resultados!$A$1:$ZZ$1, 0))</f>
        <v/>
      </c>
      <c r="B295">
        <f>INDEX(resultados!$A$2:$ZZ$299, 289, MATCH($B$2, resultados!$A$1:$ZZ$1, 0))</f>
        <v/>
      </c>
      <c r="C295">
        <f>INDEX(resultados!$A$2:$ZZ$299, 289, MATCH($B$3, resultados!$A$1:$ZZ$1, 0))</f>
        <v/>
      </c>
    </row>
    <row r="296">
      <c r="A296">
        <f>INDEX(resultados!$A$2:$ZZ$299, 290, MATCH($B$1, resultados!$A$1:$ZZ$1, 0))</f>
        <v/>
      </c>
      <c r="B296">
        <f>INDEX(resultados!$A$2:$ZZ$299, 290, MATCH($B$2, resultados!$A$1:$ZZ$1, 0))</f>
        <v/>
      </c>
      <c r="C296">
        <f>INDEX(resultados!$A$2:$ZZ$299, 290, MATCH($B$3, resultados!$A$1:$ZZ$1, 0))</f>
        <v/>
      </c>
    </row>
    <row r="297">
      <c r="A297">
        <f>INDEX(resultados!$A$2:$ZZ$299, 291, MATCH($B$1, resultados!$A$1:$ZZ$1, 0))</f>
        <v/>
      </c>
      <c r="B297">
        <f>INDEX(resultados!$A$2:$ZZ$299, 291, MATCH($B$2, resultados!$A$1:$ZZ$1, 0))</f>
        <v/>
      </c>
      <c r="C297">
        <f>INDEX(resultados!$A$2:$ZZ$299, 291, MATCH($B$3, resultados!$A$1:$ZZ$1, 0))</f>
        <v/>
      </c>
    </row>
    <row r="298">
      <c r="A298">
        <f>INDEX(resultados!$A$2:$ZZ$299, 292, MATCH($B$1, resultados!$A$1:$ZZ$1, 0))</f>
        <v/>
      </c>
      <c r="B298">
        <f>INDEX(resultados!$A$2:$ZZ$299, 292, MATCH($B$2, resultados!$A$1:$ZZ$1, 0))</f>
        <v/>
      </c>
      <c r="C298">
        <f>INDEX(resultados!$A$2:$ZZ$299, 292, MATCH($B$3, resultados!$A$1:$ZZ$1, 0))</f>
        <v/>
      </c>
    </row>
    <row r="299">
      <c r="A299">
        <f>INDEX(resultados!$A$2:$ZZ$299, 293, MATCH($B$1, resultados!$A$1:$ZZ$1, 0))</f>
        <v/>
      </c>
      <c r="B299">
        <f>INDEX(resultados!$A$2:$ZZ$299, 293, MATCH($B$2, resultados!$A$1:$ZZ$1, 0))</f>
        <v/>
      </c>
      <c r="C299">
        <f>INDEX(resultados!$A$2:$ZZ$299, 293, MATCH($B$3, resultados!$A$1:$ZZ$1, 0))</f>
        <v/>
      </c>
    </row>
    <row r="300">
      <c r="A300">
        <f>INDEX(resultados!$A$2:$ZZ$299, 294, MATCH($B$1, resultados!$A$1:$ZZ$1, 0))</f>
        <v/>
      </c>
      <c r="B300">
        <f>INDEX(resultados!$A$2:$ZZ$299, 294, MATCH($B$2, resultados!$A$1:$ZZ$1, 0))</f>
        <v/>
      </c>
      <c r="C300">
        <f>INDEX(resultados!$A$2:$ZZ$299, 294, MATCH($B$3, resultados!$A$1:$ZZ$1, 0))</f>
        <v/>
      </c>
    </row>
    <row r="301">
      <c r="A301">
        <f>INDEX(resultados!$A$2:$ZZ$299, 295, MATCH($B$1, resultados!$A$1:$ZZ$1, 0))</f>
        <v/>
      </c>
      <c r="B301">
        <f>INDEX(resultados!$A$2:$ZZ$299, 295, MATCH($B$2, resultados!$A$1:$ZZ$1, 0))</f>
        <v/>
      </c>
      <c r="C301">
        <f>INDEX(resultados!$A$2:$ZZ$299, 295, MATCH($B$3, resultados!$A$1:$ZZ$1, 0))</f>
        <v/>
      </c>
    </row>
    <row r="302">
      <c r="A302">
        <f>INDEX(resultados!$A$2:$ZZ$299, 296, MATCH($B$1, resultados!$A$1:$ZZ$1, 0))</f>
        <v/>
      </c>
      <c r="B302">
        <f>INDEX(resultados!$A$2:$ZZ$299, 296, MATCH($B$2, resultados!$A$1:$ZZ$1, 0))</f>
        <v/>
      </c>
      <c r="C302">
        <f>INDEX(resultados!$A$2:$ZZ$299, 296, MATCH($B$3, resultados!$A$1:$ZZ$1, 0))</f>
        <v/>
      </c>
    </row>
    <row r="303">
      <c r="A303">
        <f>INDEX(resultados!$A$2:$ZZ$299, 297, MATCH($B$1, resultados!$A$1:$ZZ$1, 0))</f>
        <v/>
      </c>
      <c r="B303">
        <f>INDEX(resultados!$A$2:$ZZ$299, 297, MATCH($B$2, resultados!$A$1:$ZZ$1, 0))</f>
        <v/>
      </c>
      <c r="C303">
        <f>INDEX(resultados!$A$2:$ZZ$299, 297, MATCH($B$3, resultados!$A$1:$ZZ$1, 0))</f>
        <v/>
      </c>
    </row>
    <row r="304">
      <c r="A304">
        <f>INDEX(resultados!$A$2:$ZZ$299, 298, MATCH($B$1, resultados!$A$1:$ZZ$1, 0))</f>
        <v/>
      </c>
      <c r="B304">
        <f>INDEX(resultados!$A$2:$ZZ$299, 298, MATCH($B$2, resultados!$A$1:$ZZ$1, 0))</f>
        <v/>
      </c>
      <c r="C304">
        <f>INDEX(resultados!$A$2:$ZZ$299, 298,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1.4951</v>
      </c>
      <c r="E2" t="n">
        <v>66.88</v>
      </c>
      <c r="F2" t="n">
        <v>60.14</v>
      </c>
      <c r="G2" t="n">
        <v>11.46</v>
      </c>
      <c r="H2" t="n">
        <v>0.24</v>
      </c>
      <c r="I2" t="n">
        <v>315</v>
      </c>
      <c r="J2" t="n">
        <v>71.52</v>
      </c>
      <c r="K2" t="n">
        <v>32.27</v>
      </c>
      <c r="L2" t="n">
        <v>1</v>
      </c>
      <c r="M2" t="n">
        <v>313</v>
      </c>
      <c r="N2" t="n">
        <v>8.25</v>
      </c>
      <c r="O2" t="n">
        <v>9054.6</v>
      </c>
      <c r="P2" t="n">
        <v>433</v>
      </c>
      <c r="Q2" t="n">
        <v>1191.42</v>
      </c>
      <c r="R2" t="n">
        <v>668.5</v>
      </c>
      <c r="S2" t="n">
        <v>152.24</v>
      </c>
      <c r="T2" t="n">
        <v>250602.67</v>
      </c>
      <c r="U2" t="n">
        <v>0.23</v>
      </c>
      <c r="V2" t="n">
        <v>0.66</v>
      </c>
      <c r="W2" t="n">
        <v>19.49</v>
      </c>
      <c r="X2" t="n">
        <v>14.85</v>
      </c>
      <c r="Y2" t="n">
        <v>2</v>
      </c>
      <c r="Z2" t="n">
        <v>10</v>
      </c>
      <c r="AA2" t="n">
        <v>473.2240726397221</v>
      </c>
      <c r="AB2" t="n">
        <v>673.3639833729748</v>
      </c>
      <c r="AC2" t="n">
        <v>610.2870880260785</v>
      </c>
      <c r="AD2" t="n">
        <v>473224.0726397221</v>
      </c>
      <c r="AE2" t="n">
        <v>673363.9833729748</v>
      </c>
      <c r="AF2" t="n">
        <v>9.152939800146358e-06</v>
      </c>
      <c r="AG2" t="n">
        <v>2.786666666666667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1.8146</v>
      </c>
      <c r="E3" t="n">
        <v>55.11</v>
      </c>
      <c r="F3" t="n">
        <v>51.24</v>
      </c>
      <c r="G3" t="n">
        <v>23.65</v>
      </c>
      <c r="H3" t="n">
        <v>0.48</v>
      </c>
      <c r="I3" t="n">
        <v>130</v>
      </c>
      <c r="J3" t="n">
        <v>72.7</v>
      </c>
      <c r="K3" t="n">
        <v>32.27</v>
      </c>
      <c r="L3" t="n">
        <v>2</v>
      </c>
      <c r="M3" t="n">
        <v>128</v>
      </c>
      <c r="N3" t="n">
        <v>8.43</v>
      </c>
      <c r="O3" t="n">
        <v>9200.25</v>
      </c>
      <c r="P3" t="n">
        <v>357.55</v>
      </c>
      <c r="Q3" t="n">
        <v>1190.11</v>
      </c>
      <c r="R3" t="n">
        <v>367.58</v>
      </c>
      <c r="S3" t="n">
        <v>152.24</v>
      </c>
      <c r="T3" t="n">
        <v>101068.38</v>
      </c>
      <c r="U3" t="n">
        <v>0.41</v>
      </c>
      <c r="V3" t="n">
        <v>0.78</v>
      </c>
      <c r="W3" t="n">
        <v>19.18</v>
      </c>
      <c r="X3" t="n">
        <v>5.98</v>
      </c>
      <c r="Y3" t="n">
        <v>2</v>
      </c>
      <c r="Z3" t="n">
        <v>10</v>
      </c>
      <c r="AA3" t="n">
        <v>329.8407692694129</v>
      </c>
      <c r="AB3" t="n">
        <v>469.3398056338615</v>
      </c>
      <c r="AC3" t="n">
        <v>425.3747309743202</v>
      </c>
      <c r="AD3" t="n">
        <v>329840.7692694129</v>
      </c>
      <c r="AE3" t="n">
        <v>469339.8056338615</v>
      </c>
      <c r="AF3" t="n">
        <v>1.110890546541742e-05</v>
      </c>
      <c r="AG3" t="n">
        <v>2.29625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1.9227</v>
      </c>
      <c r="E4" t="n">
        <v>52.01</v>
      </c>
      <c r="F4" t="n">
        <v>48.92</v>
      </c>
      <c r="G4" t="n">
        <v>36.69</v>
      </c>
      <c r="H4" t="n">
        <v>0.71</v>
      </c>
      <c r="I4" t="n">
        <v>80</v>
      </c>
      <c r="J4" t="n">
        <v>73.88</v>
      </c>
      <c r="K4" t="n">
        <v>32.27</v>
      </c>
      <c r="L4" t="n">
        <v>3</v>
      </c>
      <c r="M4" t="n">
        <v>78</v>
      </c>
      <c r="N4" t="n">
        <v>8.609999999999999</v>
      </c>
      <c r="O4" t="n">
        <v>9346.23</v>
      </c>
      <c r="P4" t="n">
        <v>328.75</v>
      </c>
      <c r="Q4" t="n">
        <v>1189.34</v>
      </c>
      <c r="R4" t="n">
        <v>288.84</v>
      </c>
      <c r="S4" t="n">
        <v>152.24</v>
      </c>
      <c r="T4" t="n">
        <v>61946.44</v>
      </c>
      <c r="U4" t="n">
        <v>0.53</v>
      </c>
      <c r="V4" t="n">
        <v>0.8100000000000001</v>
      </c>
      <c r="W4" t="n">
        <v>19.12</v>
      </c>
      <c r="X4" t="n">
        <v>3.66</v>
      </c>
      <c r="Y4" t="n">
        <v>2</v>
      </c>
      <c r="Z4" t="n">
        <v>10</v>
      </c>
      <c r="AA4" t="n">
        <v>291.9937960466051</v>
      </c>
      <c r="AB4" t="n">
        <v>415.4862717133367</v>
      </c>
      <c r="AC4" t="n">
        <v>376.5658887911565</v>
      </c>
      <c r="AD4" t="n">
        <v>291993.7960466051</v>
      </c>
      <c r="AE4" t="n">
        <v>415486.2717133367</v>
      </c>
      <c r="AF4" t="n">
        <v>1.177068915372979e-05</v>
      </c>
      <c r="AG4" t="n">
        <v>2.167083333333333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1.9806</v>
      </c>
      <c r="E5" t="n">
        <v>50.49</v>
      </c>
      <c r="F5" t="n">
        <v>47.78</v>
      </c>
      <c r="G5" t="n">
        <v>51.19</v>
      </c>
      <c r="H5" t="n">
        <v>0.93</v>
      </c>
      <c r="I5" t="n">
        <v>56</v>
      </c>
      <c r="J5" t="n">
        <v>75.06999999999999</v>
      </c>
      <c r="K5" t="n">
        <v>32.27</v>
      </c>
      <c r="L5" t="n">
        <v>4</v>
      </c>
      <c r="M5" t="n">
        <v>54</v>
      </c>
      <c r="N5" t="n">
        <v>8.800000000000001</v>
      </c>
      <c r="O5" t="n">
        <v>9492.549999999999</v>
      </c>
      <c r="P5" t="n">
        <v>306.88</v>
      </c>
      <c r="Q5" t="n">
        <v>1189.41</v>
      </c>
      <c r="R5" t="n">
        <v>250.51</v>
      </c>
      <c r="S5" t="n">
        <v>152.24</v>
      </c>
      <c r="T5" t="n">
        <v>42901.37</v>
      </c>
      <c r="U5" t="n">
        <v>0.61</v>
      </c>
      <c r="V5" t="n">
        <v>0.83</v>
      </c>
      <c r="W5" t="n">
        <v>19.06</v>
      </c>
      <c r="X5" t="n">
        <v>2.52</v>
      </c>
      <c r="Y5" t="n">
        <v>2</v>
      </c>
      <c r="Z5" t="n">
        <v>10</v>
      </c>
      <c r="AA5" t="n">
        <v>270.5072016139827</v>
      </c>
      <c r="AB5" t="n">
        <v>384.9123857832337</v>
      </c>
      <c r="AC5" t="n">
        <v>348.8559900221974</v>
      </c>
      <c r="AD5" t="n">
        <v>270507.2016139827</v>
      </c>
      <c r="AE5" t="n">
        <v>384912.3857832337</v>
      </c>
      <c r="AF5" t="n">
        <v>1.212515053720144e-05</v>
      </c>
      <c r="AG5" t="n">
        <v>2.10375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2.0121</v>
      </c>
      <c r="E6" t="n">
        <v>49.7</v>
      </c>
      <c r="F6" t="n">
        <v>47.19</v>
      </c>
      <c r="G6" t="n">
        <v>65.84</v>
      </c>
      <c r="H6" t="n">
        <v>1.15</v>
      </c>
      <c r="I6" t="n">
        <v>43</v>
      </c>
      <c r="J6" t="n">
        <v>76.26000000000001</v>
      </c>
      <c r="K6" t="n">
        <v>32.27</v>
      </c>
      <c r="L6" t="n">
        <v>5</v>
      </c>
      <c r="M6" t="n">
        <v>31</v>
      </c>
      <c r="N6" t="n">
        <v>8.99</v>
      </c>
      <c r="O6" t="n">
        <v>9639.200000000001</v>
      </c>
      <c r="P6" t="n">
        <v>289.74</v>
      </c>
      <c r="Q6" t="n">
        <v>1189.37</v>
      </c>
      <c r="R6" t="n">
        <v>230.04</v>
      </c>
      <c r="S6" t="n">
        <v>152.24</v>
      </c>
      <c r="T6" t="n">
        <v>32731.35</v>
      </c>
      <c r="U6" t="n">
        <v>0.66</v>
      </c>
      <c r="V6" t="n">
        <v>0.84</v>
      </c>
      <c r="W6" t="n">
        <v>19.06</v>
      </c>
      <c r="X6" t="n">
        <v>1.93</v>
      </c>
      <c r="Y6" t="n">
        <v>2</v>
      </c>
      <c r="Z6" t="n">
        <v>10</v>
      </c>
      <c r="AA6" t="n">
        <v>256.8940103738722</v>
      </c>
      <c r="AB6" t="n">
        <v>365.5417890409272</v>
      </c>
      <c r="AC6" t="n">
        <v>331.2999202425573</v>
      </c>
      <c r="AD6" t="n">
        <v>256894.0103738722</v>
      </c>
      <c r="AE6" t="n">
        <v>365541.7890409272</v>
      </c>
      <c r="AF6" t="n">
        <v>1.231799222250986e-05</v>
      </c>
      <c r="AG6" t="n">
        <v>2.070833333333333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2.0161</v>
      </c>
      <c r="E7" t="n">
        <v>49.6</v>
      </c>
      <c r="F7" t="n">
        <v>47.12</v>
      </c>
      <c r="G7" t="n">
        <v>68.95</v>
      </c>
      <c r="H7" t="n">
        <v>1.36</v>
      </c>
      <c r="I7" t="n">
        <v>41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289.67</v>
      </c>
      <c r="Q7" t="n">
        <v>1189.59</v>
      </c>
      <c r="R7" t="n">
        <v>226.73</v>
      </c>
      <c r="S7" t="n">
        <v>152.24</v>
      </c>
      <c r="T7" t="n">
        <v>31086.04</v>
      </c>
      <c r="U7" t="n">
        <v>0.67</v>
      </c>
      <c r="V7" t="n">
        <v>0.84</v>
      </c>
      <c r="W7" t="n">
        <v>19.08</v>
      </c>
      <c r="X7" t="n">
        <v>1.86</v>
      </c>
      <c r="Y7" t="n">
        <v>2</v>
      </c>
      <c r="Z7" t="n">
        <v>10</v>
      </c>
      <c r="AA7" t="n">
        <v>256.2099895654288</v>
      </c>
      <c r="AB7" t="n">
        <v>364.5684763907189</v>
      </c>
      <c r="AC7" t="n">
        <v>330.4177819671194</v>
      </c>
      <c r="AD7" t="n">
        <v>256209.9895654288</v>
      </c>
      <c r="AE7" t="n">
        <v>364568.4763907189</v>
      </c>
      <c r="AF7" t="n">
        <v>1.234248005556489e-05</v>
      </c>
      <c r="AG7" t="n">
        <v>2.066666666666667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1.7585</v>
      </c>
      <c r="E2" t="n">
        <v>56.87</v>
      </c>
      <c r="F2" t="n">
        <v>53.26</v>
      </c>
      <c r="G2" t="n">
        <v>18.58</v>
      </c>
      <c r="H2" t="n">
        <v>0.43</v>
      </c>
      <c r="I2" t="n">
        <v>172</v>
      </c>
      <c r="J2" t="n">
        <v>39.78</v>
      </c>
      <c r="K2" t="n">
        <v>19.54</v>
      </c>
      <c r="L2" t="n">
        <v>1</v>
      </c>
      <c r="M2" t="n">
        <v>170</v>
      </c>
      <c r="N2" t="n">
        <v>4.24</v>
      </c>
      <c r="O2" t="n">
        <v>5140</v>
      </c>
      <c r="P2" t="n">
        <v>236.98</v>
      </c>
      <c r="Q2" t="n">
        <v>1190.28</v>
      </c>
      <c r="R2" t="n">
        <v>434.71</v>
      </c>
      <c r="S2" t="n">
        <v>152.24</v>
      </c>
      <c r="T2" t="n">
        <v>134421.53</v>
      </c>
      <c r="U2" t="n">
        <v>0.35</v>
      </c>
      <c r="V2" t="n">
        <v>0.75</v>
      </c>
      <c r="W2" t="n">
        <v>19.28</v>
      </c>
      <c r="X2" t="n">
        <v>7.98</v>
      </c>
      <c r="Y2" t="n">
        <v>2</v>
      </c>
      <c r="Z2" t="n">
        <v>10</v>
      </c>
      <c r="AA2" t="n">
        <v>248.125809943397</v>
      </c>
      <c r="AB2" t="n">
        <v>353.0652674304754</v>
      </c>
      <c r="AC2" t="n">
        <v>319.9921279781153</v>
      </c>
      <c r="AD2" t="n">
        <v>248125.809943397</v>
      </c>
      <c r="AE2" t="n">
        <v>353065.2674304754</v>
      </c>
      <c r="AF2" t="n">
        <v>1.423831535436315e-05</v>
      </c>
      <c r="AG2" t="n">
        <v>2.369583333333333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1.9383</v>
      </c>
      <c r="E3" t="n">
        <v>51.59</v>
      </c>
      <c r="F3" t="n">
        <v>48.99</v>
      </c>
      <c r="G3" t="n">
        <v>36.29</v>
      </c>
      <c r="H3" t="n">
        <v>0.84</v>
      </c>
      <c r="I3" t="n">
        <v>81</v>
      </c>
      <c r="J3" t="n">
        <v>40.89</v>
      </c>
      <c r="K3" t="n">
        <v>19.54</v>
      </c>
      <c r="L3" t="n">
        <v>2</v>
      </c>
      <c r="M3" t="n">
        <v>6</v>
      </c>
      <c r="N3" t="n">
        <v>4.35</v>
      </c>
      <c r="O3" t="n">
        <v>5277.26</v>
      </c>
      <c r="P3" t="n">
        <v>197.92</v>
      </c>
      <c r="Q3" t="n">
        <v>1190.14</v>
      </c>
      <c r="R3" t="n">
        <v>288.2</v>
      </c>
      <c r="S3" t="n">
        <v>152.24</v>
      </c>
      <c r="T3" t="n">
        <v>61621.49</v>
      </c>
      <c r="U3" t="n">
        <v>0.53</v>
      </c>
      <c r="V3" t="n">
        <v>0.8100000000000001</v>
      </c>
      <c r="W3" t="n">
        <v>19.2</v>
      </c>
      <c r="X3" t="n">
        <v>3.73</v>
      </c>
      <c r="Y3" t="n">
        <v>2</v>
      </c>
      <c r="Z3" t="n">
        <v>10</v>
      </c>
      <c r="AA3" t="n">
        <v>198.9914518563262</v>
      </c>
      <c r="AB3" t="n">
        <v>283.1505927660645</v>
      </c>
      <c r="AC3" t="n">
        <v>256.6266610615255</v>
      </c>
      <c r="AD3" t="n">
        <v>198991.4518563262</v>
      </c>
      <c r="AE3" t="n">
        <v>283150.5927660645</v>
      </c>
      <c r="AF3" t="n">
        <v>1.569412945769809e-05</v>
      </c>
      <c r="AG3" t="n">
        <v>2.149583333333334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1.9381</v>
      </c>
      <c r="E4" t="n">
        <v>51.6</v>
      </c>
      <c r="F4" t="n">
        <v>49</v>
      </c>
      <c r="G4" t="n">
        <v>36.29</v>
      </c>
      <c r="H4" t="n">
        <v>1.22</v>
      </c>
      <c r="I4" t="n">
        <v>81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203.1</v>
      </c>
      <c r="Q4" t="n">
        <v>1190.15</v>
      </c>
      <c r="R4" t="n">
        <v>287.67</v>
      </c>
      <c r="S4" t="n">
        <v>152.24</v>
      </c>
      <c r="T4" t="n">
        <v>61359.49</v>
      </c>
      <c r="U4" t="n">
        <v>0.53</v>
      </c>
      <c r="V4" t="n">
        <v>0.8100000000000001</v>
      </c>
      <c r="W4" t="n">
        <v>19.22</v>
      </c>
      <c r="X4" t="n">
        <v>3.74</v>
      </c>
      <c r="Y4" t="n">
        <v>2</v>
      </c>
      <c r="Z4" t="n">
        <v>10</v>
      </c>
      <c r="AA4" t="n">
        <v>201.5998304359103</v>
      </c>
      <c r="AB4" t="n">
        <v>286.862128784711</v>
      </c>
      <c r="AC4" t="n">
        <v>259.9905215661785</v>
      </c>
      <c r="AD4" t="n">
        <v>201599.8304359103</v>
      </c>
      <c r="AE4" t="n">
        <v>286862.1287847111</v>
      </c>
      <c r="AF4" t="n">
        <v>1.569251008717158e-05</v>
      </c>
      <c r="AG4" t="n">
        <v>2.15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1.0145</v>
      </c>
      <c r="E2" t="n">
        <v>98.58</v>
      </c>
      <c r="F2" t="n">
        <v>77.45</v>
      </c>
      <c r="G2" t="n">
        <v>7.11</v>
      </c>
      <c r="H2" t="n">
        <v>0.12</v>
      </c>
      <c r="I2" t="n">
        <v>654</v>
      </c>
      <c r="J2" t="n">
        <v>141.81</v>
      </c>
      <c r="K2" t="n">
        <v>47.83</v>
      </c>
      <c r="L2" t="n">
        <v>1</v>
      </c>
      <c r="M2" t="n">
        <v>652</v>
      </c>
      <c r="N2" t="n">
        <v>22.98</v>
      </c>
      <c r="O2" t="n">
        <v>17723.39</v>
      </c>
      <c r="P2" t="n">
        <v>892.3</v>
      </c>
      <c r="Q2" t="n">
        <v>1194.44</v>
      </c>
      <c r="R2" t="n">
        <v>1257.02</v>
      </c>
      <c r="S2" t="n">
        <v>152.24</v>
      </c>
      <c r="T2" t="n">
        <v>543167.6899999999</v>
      </c>
      <c r="U2" t="n">
        <v>0.12</v>
      </c>
      <c r="V2" t="n">
        <v>0.51</v>
      </c>
      <c r="W2" t="n">
        <v>20.04</v>
      </c>
      <c r="X2" t="n">
        <v>32.12</v>
      </c>
      <c r="Y2" t="n">
        <v>2</v>
      </c>
      <c r="Z2" t="n">
        <v>10</v>
      </c>
      <c r="AA2" t="n">
        <v>1332.68945383053</v>
      </c>
      <c r="AB2" t="n">
        <v>1896.321702792329</v>
      </c>
      <c r="AC2" t="n">
        <v>1718.685107214533</v>
      </c>
      <c r="AD2" t="n">
        <v>1332689.45383053</v>
      </c>
      <c r="AE2" t="n">
        <v>1896321.702792329</v>
      </c>
      <c r="AF2" t="n">
        <v>4.412780771276038e-06</v>
      </c>
      <c r="AG2" t="n">
        <v>4.1075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1.534</v>
      </c>
      <c r="E3" t="n">
        <v>65.19</v>
      </c>
      <c r="F3" t="n">
        <v>56.2</v>
      </c>
      <c r="G3" t="n">
        <v>14.41</v>
      </c>
      <c r="H3" t="n">
        <v>0.25</v>
      </c>
      <c r="I3" t="n">
        <v>234</v>
      </c>
      <c r="J3" t="n">
        <v>143.17</v>
      </c>
      <c r="K3" t="n">
        <v>47.83</v>
      </c>
      <c r="L3" t="n">
        <v>2</v>
      </c>
      <c r="M3" t="n">
        <v>232</v>
      </c>
      <c r="N3" t="n">
        <v>23.34</v>
      </c>
      <c r="O3" t="n">
        <v>17891.86</v>
      </c>
      <c r="P3" t="n">
        <v>644.54</v>
      </c>
      <c r="Q3" t="n">
        <v>1191.14</v>
      </c>
      <c r="R3" t="n">
        <v>534.79</v>
      </c>
      <c r="S3" t="n">
        <v>152.24</v>
      </c>
      <c r="T3" t="n">
        <v>184151.68</v>
      </c>
      <c r="U3" t="n">
        <v>0.28</v>
      </c>
      <c r="V3" t="n">
        <v>0.71</v>
      </c>
      <c r="W3" t="n">
        <v>19.37</v>
      </c>
      <c r="X3" t="n">
        <v>10.92</v>
      </c>
      <c r="Y3" t="n">
        <v>2</v>
      </c>
      <c r="Z3" t="n">
        <v>10</v>
      </c>
      <c r="AA3" t="n">
        <v>645.858621153867</v>
      </c>
      <c r="AB3" t="n">
        <v>919.0105892331554</v>
      </c>
      <c r="AC3" t="n">
        <v>832.9229216549498</v>
      </c>
      <c r="AD3" t="n">
        <v>645858.621153867</v>
      </c>
      <c r="AE3" t="n">
        <v>919010.5892331555</v>
      </c>
      <c r="AF3" t="n">
        <v>6.672455104127593e-06</v>
      </c>
      <c r="AG3" t="n">
        <v>2.71625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1.7179</v>
      </c>
      <c r="E4" t="n">
        <v>58.21</v>
      </c>
      <c r="F4" t="n">
        <v>51.85</v>
      </c>
      <c r="G4" t="n">
        <v>21.76</v>
      </c>
      <c r="H4" t="n">
        <v>0.37</v>
      </c>
      <c r="I4" t="n">
        <v>143</v>
      </c>
      <c r="J4" t="n">
        <v>144.54</v>
      </c>
      <c r="K4" t="n">
        <v>47.83</v>
      </c>
      <c r="L4" t="n">
        <v>3</v>
      </c>
      <c r="M4" t="n">
        <v>141</v>
      </c>
      <c r="N4" t="n">
        <v>23.71</v>
      </c>
      <c r="O4" t="n">
        <v>18060.85</v>
      </c>
      <c r="P4" t="n">
        <v>589.99</v>
      </c>
      <c r="Q4" t="n">
        <v>1189.89</v>
      </c>
      <c r="R4" t="n">
        <v>387.91</v>
      </c>
      <c r="S4" t="n">
        <v>152.24</v>
      </c>
      <c r="T4" t="n">
        <v>111165.78</v>
      </c>
      <c r="U4" t="n">
        <v>0.39</v>
      </c>
      <c r="V4" t="n">
        <v>0.77</v>
      </c>
      <c r="W4" t="n">
        <v>19.21</v>
      </c>
      <c r="X4" t="n">
        <v>6.58</v>
      </c>
      <c r="Y4" t="n">
        <v>2</v>
      </c>
      <c r="Z4" t="n">
        <v>10</v>
      </c>
      <c r="AA4" t="n">
        <v>531.5283255232628</v>
      </c>
      <c r="AB4" t="n">
        <v>756.3267619785671</v>
      </c>
      <c r="AC4" t="n">
        <v>685.4783869668697</v>
      </c>
      <c r="AD4" t="n">
        <v>531528.3255232627</v>
      </c>
      <c r="AE4" t="n">
        <v>756326.7619785671</v>
      </c>
      <c r="AF4" t="n">
        <v>7.472366768827113e-06</v>
      </c>
      <c r="AG4" t="n">
        <v>2.425416666666667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1.8122</v>
      </c>
      <c r="E5" t="n">
        <v>55.18</v>
      </c>
      <c r="F5" t="n">
        <v>49.98</v>
      </c>
      <c r="G5" t="n">
        <v>29.11</v>
      </c>
      <c r="H5" t="n">
        <v>0.49</v>
      </c>
      <c r="I5" t="n">
        <v>103</v>
      </c>
      <c r="J5" t="n">
        <v>145.92</v>
      </c>
      <c r="K5" t="n">
        <v>47.83</v>
      </c>
      <c r="L5" t="n">
        <v>4</v>
      </c>
      <c r="M5" t="n">
        <v>101</v>
      </c>
      <c r="N5" t="n">
        <v>24.09</v>
      </c>
      <c r="O5" t="n">
        <v>18230.35</v>
      </c>
      <c r="P5" t="n">
        <v>563.8</v>
      </c>
      <c r="Q5" t="n">
        <v>1189.72</v>
      </c>
      <c r="R5" t="n">
        <v>324.68</v>
      </c>
      <c r="S5" t="n">
        <v>152.24</v>
      </c>
      <c r="T5" t="n">
        <v>79751.2</v>
      </c>
      <c r="U5" t="n">
        <v>0.47</v>
      </c>
      <c r="V5" t="n">
        <v>0.8</v>
      </c>
      <c r="W5" t="n">
        <v>19.14</v>
      </c>
      <c r="X5" t="n">
        <v>4.72</v>
      </c>
      <c r="Y5" t="n">
        <v>2</v>
      </c>
      <c r="Z5" t="n">
        <v>10</v>
      </c>
      <c r="AA5" t="n">
        <v>484.0529968702643</v>
      </c>
      <c r="AB5" t="n">
        <v>688.7727674503508</v>
      </c>
      <c r="AC5" t="n">
        <v>624.2524651427748</v>
      </c>
      <c r="AD5" t="n">
        <v>484052.9968702643</v>
      </c>
      <c r="AE5" t="n">
        <v>688772.7674503508</v>
      </c>
      <c r="AF5" t="n">
        <v>7.882544419621919e-06</v>
      </c>
      <c r="AG5" t="n">
        <v>2.299166666666667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1.871</v>
      </c>
      <c r="E6" t="n">
        <v>53.45</v>
      </c>
      <c r="F6" t="n">
        <v>48.91</v>
      </c>
      <c r="G6" t="n">
        <v>36.68</v>
      </c>
      <c r="H6" t="n">
        <v>0.6</v>
      </c>
      <c r="I6" t="n">
        <v>80</v>
      </c>
      <c r="J6" t="n">
        <v>147.3</v>
      </c>
      <c r="K6" t="n">
        <v>47.83</v>
      </c>
      <c r="L6" t="n">
        <v>5</v>
      </c>
      <c r="M6" t="n">
        <v>78</v>
      </c>
      <c r="N6" t="n">
        <v>24.47</v>
      </c>
      <c r="O6" t="n">
        <v>18400.38</v>
      </c>
      <c r="P6" t="n">
        <v>546.5</v>
      </c>
      <c r="Q6" t="n">
        <v>1189.59</v>
      </c>
      <c r="R6" t="n">
        <v>288.77</v>
      </c>
      <c r="S6" t="n">
        <v>152.24</v>
      </c>
      <c r="T6" t="n">
        <v>61913.14</v>
      </c>
      <c r="U6" t="n">
        <v>0.53</v>
      </c>
      <c r="V6" t="n">
        <v>0.8100000000000001</v>
      </c>
      <c r="W6" t="n">
        <v>19.1</v>
      </c>
      <c r="X6" t="n">
        <v>3.65</v>
      </c>
      <c r="Y6" t="n">
        <v>2</v>
      </c>
      <c r="Z6" t="n">
        <v>10</v>
      </c>
      <c r="AA6" t="n">
        <v>456.6745628085098</v>
      </c>
      <c r="AB6" t="n">
        <v>649.8152154486104</v>
      </c>
      <c r="AC6" t="n">
        <v>588.9442342975893</v>
      </c>
      <c r="AD6" t="n">
        <v>456674.5628085098</v>
      </c>
      <c r="AE6" t="n">
        <v>649815.2154486104</v>
      </c>
      <c r="AF6" t="n">
        <v>8.138307366246888e-06</v>
      </c>
      <c r="AG6" t="n">
        <v>2.227083333333333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1.9121</v>
      </c>
      <c r="E7" t="n">
        <v>52.3</v>
      </c>
      <c r="F7" t="n">
        <v>48.19</v>
      </c>
      <c r="G7" t="n">
        <v>44.49</v>
      </c>
      <c r="H7" t="n">
        <v>0.71</v>
      </c>
      <c r="I7" t="n">
        <v>65</v>
      </c>
      <c r="J7" t="n">
        <v>148.68</v>
      </c>
      <c r="K7" t="n">
        <v>47.83</v>
      </c>
      <c r="L7" t="n">
        <v>6</v>
      </c>
      <c r="M7" t="n">
        <v>63</v>
      </c>
      <c r="N7" t="n">
        <v>24.85</v>
      </c>
      <c r="O7" t="n">
        <v>18570.94</v>
      </c>
      <c r="P7" t="n">
        <v>533.36</v>
      </c>
      <c r="Q7" t="n">
        <v>1189.39</v>
      </c>
      <c r="R7" t="n">
        <v>264.52</v>
      </c>
      <c r="S7" t="n">
        <v>152.24</v>
      </c>
      <c r="T7" t="n">
        <v>49864.68</v>
      </c>
      <c r="U7" t="n">
        <v>0.58</v>
      </c>
      <c r="V7" t="n">
        <v>0.83</v>
      </c>
      <c r="W7" t="n">
        <v>19.08</v>
      </c>
      <c r="X7" t="n">
        <v>2.94</v>
      </c>
      <c r="Y7" t="n">
        <v>2</v>
      </c>
      <c r="Z7" t="n">
        <v>10</v>
      </c>
      <c r="AA7" t="n">
        <v>438.093770770906</v>
      </c>
      <c r="AB7" t="n">
        <v>623.3760783375938</v>
      </c>
      <c r="AC7" t="n">
        <v>564.9817646738085</v>
      </c>
      <c r="AD7" t="n">
        <v>438093.7707709059</v>
      </c>
      <c r="AE7" t="n">
        <v>623376.0783375937</v>
      </c>
      <c r="AF7" t="n">
        <v>8.317080446285769e-06</v>
      </c>
      <c r="AG7" t="n">
        <v>2.179166666666667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1.9396</v>
      </c>
      <c r="E8" t="n">
        <v>51.56</v>
      </c>
      <c r="F8" t="n">
        <v>47.74</v>
      </c>
      <c r="G8" t="n">
        <v>52.08</v>
      </c>
      <c r="H8" t="n">
        <v>0.83</v>
      </c>
      <c r="I8" t="n">
        <v>55</v>
      </c>
      <c r="J8" t="n">
        <v>150.07</v>
      </c>
      <c r="K8" t="n">
        <v>47.83</v>
      </c>
      <c r="L8" t="n">
        <v>7</v>
      </c>
      <c r="M8" t="n">
        <v>53</v>
      </c>
      <c r="N8" t="n">
        <v>25.24</v>
      </c>
      <c r="O8" t="n">
        <v>18742.03</v>
      </c>
      <c r="P8" t="n">
        <v>522.64</v>
      </c>
      <c r="Q8" t="n">
        <v>1189.3</v>
      </c>
      <c r="R8" t="n">
        <v>249.2</v>
      </c>
      <c r="S8" t="n">
        <v>152.24</v>
      </c>
      <c r="T8" t="n">
        <v>42252.67</v>
      </c>
      <c r="U8" t="n">
        <v>0.61</v>
      </c>
      <c r="V8" t="n">
        <v>0.83</v>
      </c>
      <c r="W8" t="n">
        <v>19.06</v>
      </c>
      <c r="X8" t="n">
        <v>2.48</v>
      </c>
      <c r="Y8" t="n">
        <v>2</v>
      </c>
      <c r="Z8" t="n">
        <v>10</v>
      </c>
      <c r="AA8" t="n">
        <v>425.2413334311602</v>
      </c>
      <c r="AB8" t="n">
        <v>605.0879799429694</v>
      </c>
      <c r="AC8" t="n">
        <v>548.4067909740198</v>
      </c>
      <c r="AD8" t="n">
        <v>425241.3334311602</v>
      </c>
      <c r="AE8" t="n">
        <v>605087.9799429694</v>
      </c>
      <c r="AF8" t="n">
        <v>8.436697470642685e-06</v>
      </c>
      <c r="AG8" t="n">
        <v>2.148333333333333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1.9586</v>
      </c>
      <c r="E9" t="n">
        <v>51.06</v>
      </c>
      <c r="F9" t="n">
        <v>47.44</v>
      </c>
      <c r="G9" t="n">
        <v>59.3</v>
      </c>
      <c r="H9" t="n">
        <v>0.9399999999999999</v>
      </c>
      <c r="I9" t="n">
        <v>48</v>
      </c>
      <c r="J9" t="n">
        <v>151.46</v>
      </c>
      <c r="K9" t="n">
        <v>47.83</v>
      </c>
      <c r="L9" t="n">
        <v>8</v>
      </c>
      <c r="M9" t="n">
        <v>46</v>
      </c>
      <c r="N9" t="n">
        <v>25.63</v>
      </c>
      <c r="O9" t="n">
        <v>18913.66</v>
      </c>
      <c r="P9" t="n">
        <v>514.25</v>
      </c>
      <c r="Q9" t="n">
        <v>1189.24</v>
      </c>
      <c r="R9" t="n">
        <v>239.37</v>
      </c>
      <c r="S9" t="n">
        <v>152.24</v>
      </c>
      <c r="T9" t="n">
        <v>37372.74</v>
      </c>
      <c r="U9" t="n">
        <v>0.64</v>
      </c>
      <c r="V9" t="n">
        <v>0.84</v>
      </c>
      <c r="W9" t="n">
        <v>19.05</v>
      </c>
      <c r="X9" t="n">
        <v>2.19</v>
      </c>
      <c r="Y9" t="n">
        <v>2</v>
      </c>
      <c r="Z9" t="n">
        <v>10</v>
      </c>
      <c r="AA9" t="n">
        <v>416.1214738162069</v>
      </c>
      <c r="AB9" t="n">
        <v>592.1110724837399</v>
      </c>
      <c r="AC9" t="n">
        <v>536.6454861516141</v>
      </c>
      <c r="AD9" t="n">
        <v>416121.4738162069</v>
      </c>
      <c r="AE9" t="n">
        <v>592111.0724837399</v>
      </c>
      <c r="AF9" t="n">
        <v>8.519341960198371e-06</v>
      </c>
      <c r="AG9" t="n">
        <v>2.1275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1.9765</v>
      </c>
      <c r="E10" t="n">
        <v>50.59</v>
      </c>
      <c r="F10" t="n">
        <v>47.15</v>
      </c>
      <c r="G10" t="n">
        <v>67.36</v>
      </c>
      <c r="H10" t="n">
        <v>1.04</v>
      </c>
      <c r="I10" t="n">
        <v>42</v>
      </c>
      <c r="J10" t="n">
        <v>152.85</v>
      </c>
      <c r="K10" t="n">
        <v>47.83</v>
      </c>
      <c r="L10" t="n">
        <v>9</v>
      </c>
      <c r="M10" t="n">
        <v>40</v>
      </c>
      <c r="N10" t="n">
        <v>26.03</v>
      </c>
      <c r="O10" t="n">
        <v>19085.83</v>
      </c>
      <c r="P10" t="n">
        <v>506.1</v>
      </c>
      <c r="Q10" t="n">
        <v>1189.19</v>
      </c>
      <c r="R10" t="n">
        <v>229.49</v>
      </c>
      <c r="S10" t="n">
        <v>152.24</v>
      </c>
      <c r="T10" t="n">
        <v>32460.23</v>
      </c>
      <c r="U10" t="n">
        <v>0.66</v>
      </c>
      <c r="V10" t="n">
        <v>0.84</v>
      </c>
      <c r="W10" t="n">
        <v>19.04</v>
      </c>
      <c r="X10" t="n">
        <v>1.9</v>
      </c>
      <c r="Y10" t="n">
        <v>2</v>
      </c>
      <c r="Z10" t="n">
        <v>10</v>
      </c>
      <c r="AA10" t="n">
        <v>407.5455531374162</v>
      </c>
      <c r="AB10" t="n">
        <v>579.9081511971133</v>
      </c>
      <c r="AC10" t="n">
        <v>525.5856648939875</v>
      </c>
      <c r="AD10" t="n">
        <v>407545.5531374161</v>
      </c>
      <c r="AE10" t="n">
        <v>579908.1511971133</v>
      </c>
      <c r="AF10" t="n">
        <v>8.597201768779782e-06</v>
      </c>
      <c r="AG10" t="n">
        <v>2.107916666666667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1.9924</v>
      </c>
      <c r="E11" t="n">
        <v>50.19</v>
      </c>
      <c r="F11" t="n">
        <v>46.89</v>
      </c>
      <c r="G11" t="n">
        <v>76.04000000000001</v>
      </c>
      <c r="H11" t="n">
        <v>1.15</v>
      </c>
      <c r="I11" t="n">
        <v>37</v>
      </c>
      <c r="J11" t="n">
        <v>154.25</v>
      </c>
      <c r="K11" t="n">
        <v>47.83</v>
      </c>
      <c r="L11" t="n">
        <v>10</v>
      </c>
      <c r="M11" t="n">
        <v>35</v>
      </c>
      <c r="N11" t="n">
        <v>26.43</v>
      </c>
      <c r="O11" t="n">
        <v>19258.55</v>
      </c>
      <c r="P11" t="n">
        <v>497.35</v>
      </c>
      <c r="Q11" t="n">
        <v>1189.23</v>
      </c>
      <c r="R11" t="n">
        <v>220.75</v>
      </c>
      <c r="S11" t="n">
        <v>152.24</v>
      </c>
      <c r="T11" t="n">
        <v>28119.24</v>
      </c>
      <c r="U11" t="n">
        <v>0.6899999999999999</v>
      </c>
      <c r="V11" t="n">
        <v>0.85</v>
      </c>
      <c r="W11" t="n">
        <v>19.03</v>
      </c>
      <c r="X11" t="n">
        <v>1.64</v>
      </c>
      <c r="Y11" t="n">
        <v>2</v>
      </c>
      <c r="Z11" t="n">
        <v>10</v>
      </c>
      <c r="AA11" t="n">
        <v>399.3253416040033</v>
      </c>
      <c r="AB11" t="n">
        <v>568.2113785637406</v>
      </c>
      <c r="AC11" t="n">
        <v>514.9845791721636</v>
      </c>
      <c r="AD11" t="n">
        <v>399325.3416040033</v>
      </c>
      <c r="AE11" t="n">
        <v>568211.3785637406</v>
      </c>
      <c r="AF11" t="n">
        <v>8.666362157407963e-06</v>
      </c>
      <c r="AG11" t="n">
        <v>2.09125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2.0044</v>
      </c>
      <c r="E12" t="n">
        <v>49.89</v>
      </c>
      <c r="F12" t="n">
        <v>46.71</v>
      </c>
      <c r="G12" t="n">
        <v>84.92</v>
      </c>
      <c r="H12" t="n">
        <v>1.25</v>
      </c>
      <c r="I12" t="n">
        <v>33</v>
      </c>
      <c r="J12" t="n">
        <v>155.66</v>
      </c>
      <c r="K12" t="n">
        <v>47.83</v>
      </c>
      <c r="L12" t="n">
        <v>11</v>
      </c>
      <c r="M12" t="n">
        <v>31</v>
      </c>
      <c r="N12" t="n">
        <v>26.83</v>
      </c>
      <c r="O12" t="n">
        <v>19431.82</v>
      </c>
      <c r="P12" t="n">
        <v>489.44</v>
      </c>
      <c r="Q12" t="n">
        <v>1189.13</v>
      </c>
      <c r="R12" t="n">
        <v>214.27</v>
      </c>
      <c r="S12" t="n">
        <v>152.24</v>
      </c>
      <c r="T12" t="n">
        <v>24896.86</v>
      </c>
      <c r="U12" t="n">
        <v>0.71</v>
      </c>
      <c r="V12" t="n">
        <v>0.85</v>
      </c>
      <c r="W12" t="n">
        <v>19.03</v>
      </c>
      <c r="X12" t="n">
        <v>1.46</v>
      </c>
      <c r="Y12" t="n">
        <v>2</v>
      </c>
      <c r="Z12" t="n">
        <v>10</v>
      </c>
      <c r="AA12" t="n">
        <v>392.6272116737806</v>
      </c>
      <c r="AB12" t="n">
        <v>558.6804191055625</v>
      </c>
      <c r="AC12" t="n">
        <v>506.3464256067008</v>
      </c>
      <c r="AD12" t="n">
        <v>392627.2116737806</v>
      </c>
      <c r="AE12" t="n">
        <v>558680.4191055625</v>
      </c>
      <c r="AF12" t="n">
        <v>8.718558677127344e-06</v>
      </c>
      <c r="AG12" t="n">
        <v>2.07875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2.0136</v>
      </c>
      <c r="E13" t="n">
        <v>49.66</v>
      </c>
      <c r="F13" t="n">
        <v>46.57</v>
      </c>
      <c r="G13" t="n">
        <v>93.13</v>
      </c>
      <c r="H13" t="n">
        <v>1.35</v>
      </c>
      <c r="I13" t="n">
        <v>30</v>
      </c>
      <c r="J13" t="n">
        <v>157.07</v>
      </c>
      <c r="K13" t="n">
        <v>47.83</v>
      </c>
      <c r="L13" t="n">
        <v>12</v>
      </c>
      <c r="M13" t="n">
        <v>28</v>
      </c>
      <c r="N13" t="n">
        <v>27.24</v>
      </c>
      <c r="O13" t="n">
        <v>19605.66</v>
      </c>
      <c r="P13" t="n">
        <v>482.81</v>
      </c>
      <c r="Q13" t="n">
        <v>1189.08</v>
      </c>
      <c r="R13" t="n">
        <v>209.57</v>
      </c>
      <c r="S13" t="n">
        <v>152.24</v>
      </c>
      <c r="T13" t="n">
        <v>22564.32</v>
      </c>
      <c r="U13" t="n">
        <v>0.73</v>
      </c>
      <c r="V13" t="n">
        <v>0.85</v>
      </c>
      <c r="W13" t="n">
        <v>19.02</v>
      </c>
      <c r="X13" t="n">
        <v>1.31</v>
      </c>
      <c r="Y13" t="n">
        <v>2</v>
      </c>
      <c r="Z13" t="n">
        <v>10</v>
      </c>
      <c r="AA13" t="n">
        <v>387.2691284741091</v>
      </c>
      <c r="AB13" t="n">
        <v>551.0562502283374</v>
      </c>
      <c r="AC13" t="n">
        <v>499.4364453618494</v>
      </c>
      <c r="AD13" t="n">
        <v>387269.1284741091</v>
      </c>
      <c r="AE13" t="n">
        <v>551056.2502283374</v>
      </c>
      <c r="AF13" t="n">
        <v>8.758576008912203e-06</v>
      </c>
      <c r="AG13" t="n">
        <v>2.069166666666666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2.0187</v>
      </c>
      <c r="E14" t="n">
        <v>49.54</v>
      </c>
      <c r="F14" t="n">
        <v>46.5</v>
      </c>
      <c r="G14" t="n">
        <v>99.64</v>
      </c>
      <c r="H14" t="n">
        <v>1.45</v>
      </c>
      <c r="I14" t="n">
        <v>28</v>
      </c>
      <c r="J14" t="n">
        <v>158.48</v>
      </c>
      <c r="K14" t="n">
        <v>47.83</v>
      </c>
      <c r="L14" t="n">
        <v>13</v>
      </c>
      <c r="M14" t="n">
        <v>26</v>
      </c>
      <c r="N14" t="n">
        <v>27.65</v>
      </c>
      <c r="O14" t="n">
        <v>19780.06</v>
      </c>
      <c r="P14" t="n">
        <v>475.25</v>
      </c>
      <c r="Q14" t="n">
        <v>1188.99</v>
      </c>
      <c r="R14" t="n">
        <v>207.33</v>
      </c>
      <c r="S14" t="n">
        <v>152.24</v>
      </c>
      <c r="T14" t="n">
        <v>21453.47</v>
      </c>
      <c r="U14" t="n">
        <v>0.73</v>
      </c>
      <c r="V14" t="n">
        <v>0.86</v>
      </c>
      <c r="W14" t="n">
        <v>19.02</v>
      </c>
      <c r="X14" t="n">
        <v>1.25</v>
      </c>
      <c r="Y14" t="n">
        <v>2</v>
      </c>
      <c r="Z14" t="n">
        <v>10</v>
      </c>
      <c r="AA14" t="n">
        <v>382.494175728043</v>
      </c>
      <c r="AB14" t="n">
        <v>544.2618342478223</v>
      </c>
      <c r="AC14" t="n">
        <v>493.2784914974079</v>
      </c>
      <c r="AD14" t="n">
        <v>382494.175728043</v>
      </c>
      <c r="AE14" t="n">
        <v>544261.8342478223</v>
      </c>
      <c r="AF14" t="n">
        <v>8.78075952979294e-06</v>
      </c>
      <c r="AG14" t="n">
        <v>2.064166666666666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2.0279</v>
      </c>
      <c r="E15" t="n">
        <v>49.31</v>
      </c>
      <c r="F15" t="n">
        <v>46.36</v>
      </c>
      <c r="G15" t="n">
        <v>111.27</v>
      </c>
      <c r="H15" t="n">
        <v>1.55</v>
      </c>
      <c r="I15" t="n">
        <v>25</v>
      </c>
      <c r="J15" t="n">
        <v>159.9</v>
      </c>
      <c r="K15" t="n">
        <v>47.83</v>
      </c>
      <c r="L15" t="n">
        <v>14</v>
      </c>
      <c r="M15" t="n">
        <v>23</v>
      </c>
      <c r="N15" t="n">
        <v>28.07</v>
      </c>
      <c r="O15" t="n">
        <v>19955.16</v>
      </c>
      <c r="P15" t="n">
        <v>467.92</v>
      </c>
      <c r="Q15" t="n">
        <v>1189.06</v>
      </c>
      <c r="R15" t="n">
        <v>202.44</v>
      </c>
      <c r="S15" t="n">
        <v>152.24</v>
      </c>
      <c r="T15" t="n">
        <v>19024.84</v>
      </c>
      <c r="U15" t="n">
        <v>0.75</v>
      </c>
      <c r="V15" t="n">
        <v>0.86</v>
      </c>
      <c r="W15" t="n">
        <v>19.02</v>
      </c>
      <c r="X15" t="n">
        <v>1.11</v>
      </c>
      <c r="Y15" t="n">
        <v>2</v>
      </c>
      <c r="Z15" t="n">
        <v>10</v>
      </c>
      <c r="AA15" t="n">
        <v>376.8865821111404</v>
      </c>
      <c r="AB15" t="n">
        <v>536.2826299061024</v>
      </c>
      <c r="AC15" t="n">
        <v>486.0467334843317</v>
      </c>
      <c r="AD15" t="n">
        <v>376886.5821111404</v>
      </c>
      <c r="AE15" t="n">
        <v>536282.6299061024</v>
      </c>
      <c r="AF15" t="n">
        <v>8.820776861577799e-06</v>
      </c>
      <c r="AG15" t="n">
        <v>2.054583333333333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2.0345</v>
      </c>
      <c r="E16" t="n">
        <v>49.15</v>
      </c>
      <c r="F16" t="n">
        <v>46.26</v>
      </c>
      <c r="G16" t="n">
        <v>120.68</v>
      </c>
      <c r="H16" t="n">
        <v>1.65</v>
      </c>
      <c r="I16" t="n">
        <v>23</v>
      </c>
      <c r="J16" t="n">
        <v>161.32</v>
      </c>
      <c r="K16" t="n">
        <v>47.83</v>
      </c>
      <c r="L16" t="n">
        <v>15</v>
      </c>
      <c r="M16" t="n">
        <v>21</v>
      </c>
      <c r="N16" t="n">
        <v>28.5</v>
      </c>
      <c r="O16" t="n">
        <v>20130.71</v>
      </c>
      <c r="P16" t="n">
        <v>461.07</v>
      </c>
      <c r="Q16" t="n">
        <v>1189.06</v>
      </c>
      <c r="R16" t="n">
        <v>199.35</v>
      </c>
      <c r="S16" t="n">
        <v>152.24</v>
      </c>
      <c r="T16" t="n">
        <v>17488.04</v>
      </c>
      <c r="U16" t="n">
        <v>0.76</v>
      </c>
      <c r="V16" t="n">
        <v>0.86</v>
      </c>
      <c r="W16" t="n">
        <v>19.01</v>
      </c>
      <c r="X16" t="n">
        <v>1.01</v>
      </c>
      <c r="Y16" t="n">
        <v>2</v>
      </c>
      <c r="Z16" t="n">
        <v>10</v>
      </c>
      <c r="AA16" t="n">
        <v>372.1455656538175</v>
      </c>
      <c r="AB16" t="n">
        <v>529.5365028354088</v>
      </c>
      <c r="AC16" t="n">
        <v>479.9325451002049</v>
      </c>
      <c r="AD16" t="n">
        <v>372145.5656538176</v>
      </c>
      <c r="AE16" t="n">
        <v>529536.5028354088</v>
      </c>
      <c r="AF16" t="n">
        <v>8.84948494742346e-06</v>
      </c>
      <c r="AG16" t="n">
        <v>2.047916666666667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2.038</v>
      </c>
      <c r="E17" t="n">
        <v>49.07</v>
      </c>
      <c r="F17" t="n">
        <v>46.2</v>
      </c>
      <c r="G17" t="n">
        <v>126.01</v>
      </c>
      <c r="H17" t="n">
        <v>1.74</v>
      </c>
      <c r="I17" t="n">
        <v>22</v>
      </c>
      <c r="J17" t="n">
        <v>162.75</v>
      </c>
      <c r="K17" t="n">
        <v>47.83</v>
      </c>
      <c r="L17" t="n">
        <v>16</v>
      </c>
      <c r="M17" t="n">
        <v>20</v>
      </c>
      <c r="N17" t="n">
        <v>28.92</v>
      </c>
      <c r="O17" t="n">
        <v>20306.85</v>
      </c>
      <c r="P17" t="n">
        <v>455.8</v>
      </c>
      <c r="Q17" t="n">
        <v>1189.02</v>
      </c>
      <c r="R17" t="n">
        <v>197.49</v>
      </c>
      <c r="S17" t="n">
        <v>152.24</v>
      </c>
      <c r="T17" t="n">
        <v>16562.77</v>
      </c>
      <c r="U17" t="n">
        <v>0.77</v>
      </c>
      <c r="V17" t="n">
        <v>0.86</v>
      </c>
      <c r="W17" t="n">
        <v>19.01</v>
      </c>
      <c r="X17" t="n">
        <v>0.95</v>
      </c>
      <c r="Y17" t="n">
        <v>2</v>
      </c>
      <c r="Z17" t="n">
        <v>10</v>
      </c>
      <c r="AA17" t="n">
        <v>368.8532387611831</v>
      </c>
      <c r="AB17" t="n">
        <v>524.8517573223091</v>
      </c>
      <c r="AC17" t="n">
        <v>475.6866398128266</v>
      </c>
      <c r="AD17" t="n">
        <v>368853.2387611832</v>
      </c>
      <c r="AE17" t="n">
        <v>524851.7573223092</v>
      </c>
      <c r="AF17" t="n">
        <v>8.864708932341612e-06</v>
      </c>
      <c r="AG17" t="n">
        <v>2.044583333333333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2.0438</v>
      </c>
      <c r="E18" t="n">
        <v>48.93</v>
      </c>
      <c r="F18" t="n">
        <v>46.12</v>
      </c>
      <c r="G18" t="n">
        <v>138.36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17</v>
      </c>
      <c r="N18" t="n">
        <v>29.36</v>
      </c>
      <c r="O18" t="n">
        <v>20483.57</v>
      </c>
      <c r="P18" t="n">
        <v>447.86</v>
      </c>
      <c r="Q18" t="n">
        <v>1188.94</v>
      </c>
      <c r="R18" t="n">
        <v>194.44</v>
      </c>
      <c r="S18" t="n">
        <v>152.24</v>
      </c>
      <c r="T18" t="n">
        <v>15046.67</v>
      </c>
      <c r="U18" t="n">
        <v>0.78</v>
      </c>
      <c r="V18" t="n">
        <v>0.86</v>
      </c>
      <c r="W18" t="n">
        <v>19.01</v>
      </c>
      <c r="X18" t="n">
        <v>0.87</v>
      </c>
      <c r="Y18" t="n">
        <v>2</v>
      </c>
      <c r="Z18" t="n">
        <v>10</v>
      </c>
      <c r="AA18" t="n">
        <v>363.8472782798046</v>
      </c>
      <c r="AB18" t="n">
        <v>517.7286338693019</v>
      </c>
      <c r="AC18" t="n">
        <v>469.2307699161155</v>
      </c>
      <c r="AD18" t="n">
        <v>363847.2782798046</v>
      </c>
      <c r="AE18" t="n">
        <v>517728.6338693019</v>
      </c>
      <c r="AF18" t="n">
        <v>8.889937250205979e-06</v>
      </c>
      <c r="AG18" t="n">
        <v>2.03875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2.0472</v>
      </c>
      <c r="E19" t="n">
        <v>48.85</v>
      </c>
      <c r="F19" t="n">
        <v>46.07</v>
      </c>
      <c r="G19" t="n">
        <v>145.48</v>
      </c>
      <c r="H19" t="n">
        <v>1.93</v>
      </c>
      <c r="I19" t="n">
        <v>19</v>
      </c>
      <c r="J19" t="n">
        <v>165.62</v>
      </c>
      <c r="K19" t="n">
        <v>47.83</v>
      </c>
      <c r="L19" t="n">
        <v>18</v>
      </c>
      <c r="M19" t="n">
        <v>12</v>
      </c>
      <c r="N19" t="n">
        <v>29.8</v>
      </c>
      <c r="O19" t="n">
        <v>20660.89</v>
      </c>
      <c r="P19" t="n">
        <v>442.78</v>
      </c>
      <c r="Q19" t="n">
        <v>1189.09</v>
      </c>
      <c r="R19" t="n">
        <v>192.52</v>
      </c>
      <c r="S19" t="n">
        <v>152.24</v>
      </c>
      <c r="T19" t="n">
        <v>14092.87</v>
      </c>
      <c r="U19" t="n">
        <v>0.79</v>
      </c>
      <c r="V19" t="n">
        <v>0.86</v>
      </c>
      <c r="W19" t="n">
        <v>19.01</v>
      </c>
      <c r="X19" t="n">
        <v>0.82</v>
      </c>
      <c r="Y19" t="n">
        <v>2</v>
      </c>
      <c r="Z19" t="n">
        <v>10</v>
      </c>
      <c r="AA19" t="n">
        <v>360.7179668522475</v>
      </c>
      <c r="AB19" t="n">
        <v>513.2758476948378</v>
      </c>
      <c r="AC19" t="n">
        <v>465.1950953402273</v>
      </c>
      <c r="AD19" t="n">
        <v>360717.9668522475</v>
      </c>
      <c r="AE19" t="n">
        <v>513275.8476948378</v>
      </c>
      <c r="AF19" t="n">
        <v>8.904726264126471e-06</v>
      </c>
      <c r="AG19" t="n">
        <v>2.035416666666667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2.046</v>
      </c>
      <c r="E20" t="n">
        <v>48.88</v>
      </c>
      <c r="F20" t="n">
        <v>46.1</v>
      </c>
      <c r="G20" t="n">
        <v>145.58</v>
      </c>
      <c r="H20" t="n">
        <v>2.02</v>
      </c>
      <c r="I20" t="n">
        <v>19</v>
      </c>
      <c r="J20" t="n">
        <v>167.07</v>
      </c>
      <c r="K20" t="n">
        <v>47.83</v>
      </c>
      <c r="L20" t="n">
        <v>19</v>
      </c>
      <c r="M20" t="n">
        <v>4</v>
      </c>
      <c r="N20" t="n">
        <v>30.24</v>
      </c>
      <c r="O20" t="n">
        <v>20838.81</v>
      </c>
      <c r="P20" t="n">
        <v>441.14</v>
      </c>
      <c r="Q20" t="n">
        <v>1189.19</v>
      </c>
      <c r="R20" t="n">
        <v>193.07</v>
      </c>
      <c r="S20" t="n">
        <v>152.24</v>
      </c>
      <c r="T20" t="n">
        <v>14367.52</v>
      </c>
      <c r="U20" t="n">
        <v>0.79</v>
      </c>
      <c r="V20" t="n">
        <v>0.86</v>
      </c>
      <c r="W20" t="n">
        <v>19.03</v>
      </c>
      <c r="X20" t="n">
        <v>0.85</v>
      </c>
      <c r="Y20" t="n">
        <v>2</v>
      </c>
      <c r="Z20" t="n">
        <v>10</v>
      </c>
      <c r="AA20" t="n">
        <v>360.2436687062339</v>
      </c>
      <c r="AB20" t="n">
        <v>512.6009553819331</v>
      </c>
      <c r="AC20" t="n">
        <v>464.5834230878584</v>
      </c>
      <c r="AD20" t="n">
        <v>360243.6687062339</v>
      </c>
      <c r="AE20" t="n">
        <v>512600.9553819331</v>
      </c>
      <c r="AF20" t="n">
        <v>8.899506612154533e-06</v>
      </c>
      <c r="AG20" t="n">
        <v>2.036666666666667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2.0502</v>
      </c>
      <c r="E21" t="n">
        <v>48.78</v>
      </c>
      <c r="F21" t="n">
        <v>46.03</v>
      </c>
      <c r="G21" t="n">
        <v>153.43</v>
      </c>
      <c r="H21" t="n">
        <v>2.1</v>
      </c>
      <c r="I21" t="n">
        <v>18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442.51</v>
      </c>
      <c r="Q21" t="n">
        <v>1189.08</v>
      </c>
      <c r="R21" t="n">
        <v>190.84</v>
      </c>
      <c r="S21" t="n">
        <v>152.24</v>
      </c>
      <c r="T21" t="n">
        <v>13257.37</v>
      </c>
      <c r="U21" t="n">
        <v>0.8</v>
      </c>
      <c r="V21" t="n">
        <v>0.86</v>
      </c>
      <c r="W21" t="n">
        <v>19.02</v>
      </c>
      <c r="X21" t="n">
        <v>0.78</v>
      </c>
      <c r="Y21" t="n">
        <v>2</v>
      </c>
      <c r="Z21" t="n">
        <v>10</v>
      </c>
      <c r="AA21" t="n">
        <v>359.9529320251451</v>
      </c>
      <c r="AB21" t="n">
        <v>512.1872578948239</v>
      </c>
      <c r="AC21" t="n">
        <v>464.2084784205376</v>
      </c>
      <c r="AD21" t="n">
        <v>359952.9320251451</v>
      </c>
      <c r="AE21" t="n">
        <v>512187.257894824</v>
      </c>
      <c r="AF21" t="n">
        <v>8.917775394056317e-06</v>
      </c>
      <c r="AG21" t="n">
        <v>2.0325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0.8152</v>
      </c>
      <c r="E2" t="n">
        <v>122.67</v>
      </c>
      <c r="F2" t="n">
        <v>89.23999999999999</v>
      </c>
      <c r="G2" t="n">
        <v>6.14</v>
      </c>
      <c r="H2" t="n">
        <v>0.1</v>
      </c>
      <c r="I2" t="n">
        <v>872</v>
      </c>
      <c r="J2" t="n">
        <v>176.73</v>
      </c>
      <c r="K2" t="n">
        <v>52.44</v>
      </c>
      <c r="L2" t="n">
        <v>1</v>
      </c>
      <c r="M2" t="n">
        <v>870</v>
      </c>
      <c r="N2" t="n">
        <v>33.29</v>
      </c>
      <c r="O2" t="n">
        <v>22031.19</v>
      </c>
      <c r="P2" t="n">
        <v>1184.05</v>
      </c>
      <c r="Q2" t="n">
        <v>1195.38</v>
      </c>
      <c r="R2" t="n">
        <v>1658.74</v>
      </c>
      <c r="S2" t="n">
        <v>152.24</v>
      </c>
      <c r="T2" t="n">
        <v>742938.99</v>
      </c>
      <c r="U2" t="n">
        <v>0.09</v>
      </c>
      <c r="V2" t="n">
        <v>0.45</v>
      </c>
      <c r="W2" t="n">
        <v>20.41</v>
      </c>
      <c r="X2" t="n">
        <v>43.89</v>
      </c>
      <c r="Y2" t="n">
        <v>2</v>
      </c>
      <c r="Z2" t="n">
        <v>10</v>
      </c>
      <c r="AA2" t="n">
        <v>2155.001882350175</v>
      </c>
      <c r="AB2" t="n">
        <v>3066.413429860175</v>
      </c>
      <c r="AC2" t="n">
        <v>2779.169318530165</v>
      </c>
      <c r="AD2" t="n">
        <v>2155001.882350175</v>
      </c>
      <c r="AE2" t="n">
        <v>3066413.429860175</v>
      </c>
      <c r="AF2" t="n">
        <v>3.204048520494029e-06</v>
      </c>
      <c r="AG2" t="n">
        <v>5.11125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1.4092</v>
      </c>
      <c r="E3" t="n">
        <v>70.95999999999999</v>
      </c>
      <c r="F3" t="n">
        <v>58.52</v>
      </c>
      <c r="G3" t="n">
        <v>12.45</v>
      </c>
      <c r="H3" t="n">
        <v>0.2</v>
      </c>
      <c r="I3" t="n">
        <v>282</v>
      </c>
      <c r="J3" t="n">
        <v>178.21</v>
      </c>
      <c r="K3" t="n">
        <v>52.44</v>
      </c>
      <c r="L3" t="n">
        <v>2</v>
      </c>
      <c r="M3" t="n">
        <v>280</v>
      </c>
      <c r="N3" t="n">
        <v>33.77</v>
      </c>
      <c r="O3" t="n">
        <v>22213.89</v>
      </c>
      <c r="P3" t="n">
        <v>775.8200000000001</v>
      </c>
      <c r="Q3" t="n">
        <v>1191.16</v>
      </c>
      <c r="R3" t="n">
        <v>614.33</v>
      </c>
      <c r="S3" t="n">
        <v>152.24</v>
      </c>
      <c r="T3" t="n">
        <v>223681.51</v>
      </c>
      <c r="U3" t="n">
        <v>0.25</v>
      </c>
      <c r="V3" t="n">
        <v>0.68</v>
      </c>
      <c r="W3" t="n">
        <v>19.42</v>
      </c>
      <c r="X3" t="n">
        <v>13.24</v>
      </c>
      <c r="Y3" t="n">
        <v>2</v>
      </c>
      <c r="Z3" t="n">
        <v>10</v>
      </c>
      <c r="AA3" t="n">
        <v>828.1942042363381</v>
      </c>
      <c r="AB3" t="n">
        <v>1178.461072912419</v>
      </c>
      <c r="AC3" t="n">
        <v>1068.069564601951</v>
      </c>
      <c r="AD3" t="n">
        <v>828194.2042363381</v>
      </c>
      <c r="AE3" t="n">
        <v>1178461.072912419</v>
      </c>
      <c r="AF3" t="n">
        <v>5.538696240284822e-06</v>
      </c>
      <c r="AG3" t="n">
        <v>2.956666666666667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1.6245</v>
      </c>
      <c r="E4" t="n">
        <v>61.56</v>
      </c>
      <c r="F4" t="n">
        <v>53.09</v>
      </c>
      <c r="G4" t="n">
        <v>18.74</v>
      </c>
      <c r="H4" t="n">
        <v>0.3</v>
      </c>
      <c r="I4" t="n">
        <v>170</v>
      </c>
      <c r="J4" t="n">
        <v>179.7</v>
      </c>
      <c r="K4" t="n">
        <v>52.44</v>
      </c>
      <c r="L4" t="n">
        <v>3</v>
      </c>
      <c r="M4" t="n">
        <v>168</v>
      </c>
      <c r="N4" t="n">
        <v>34.26</v>
      </c>
      <c r="O4" t="n">
        <v>22397.24</v>
      </c>
      <c r="P4" t="n">
        <v>700.92</v>
      </c>
      <c r="Q4" t="n">
        <v>1190.06</v>
      </c>
      <c r="R4" t="n">
        <v>429.85</v>
      </c>
      <c r="S4" t="n">
        <v>152.24</v>
      </c>
      <c r="T4" t="n">
        <v>132003.04</v>
      </c>
      <c r="U4" t="n">
        <v>0.35</v>
      </c>
      <c r="V4" t="n">
        <v>0.75</v>
      </c>
      <c r="W4" t="n">
        <v>19.25</v>
      </c>
      <c r="X4" t="n">
        <v>7.82</v>
      </c>
      <c r="Y4" t="n">
        <v>2</v>
      </c>
      <c r="Z4" t="n">
        <v>10</v>
      </c>
      <c r="AA4" t="n">
        <v>652.8104869146725</v>
      </c>
      <c r="AB4" t="n">
        <v>928.9025966165882</v>
      </c>
      <c r="AC4" t="n">
        <v>841.8883022363817</v>
      </c>
      <c r="AD4" t="n">
        <v>652810.4869146725</v>
      </c>
      <c r="AE4" t="n">
        <v>928902.5966165882</v>
      </c>
      <c r="AF4" t="n">
        <v>6.384907779124817e-06</v>
      </c>
      <c r="AG4" t="n">
        <v>2.565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1.7382</v>
      </c>
      <c r="E5" t="n">
        <v>57.53</v>
      </c>
      <c r="F5" t="n">
        <v>50.81</v>
      </c>
      <c r="G5" t="n">
        <v>25.19</v>
      </c>
      <c r="H5" t="n">
        <v>0.39</v>
      </c>
      <c r="I5" t="n">
        <v>121</v>
      </c>
      <c r="J5" t="n">
        <v>181.19</v>
      </c>
      <c r="K5" t="n">
        <v>52.44</v>
      </c>
      <c r="L5" t="n">
        <v>4</v>
      </c>
      <c r="M5" t="n">
        <v>119</v>
      </c>
      <c r="N5" t="n">
        <v>34.75</v>
      </c>
      <c r="O5" t="n">
        <v>22581.25</v>
      </c>
      <c r="P5" t="n">
        <v>667.23</v>
      </c>
      <c r="Q5" t="n">
        <v>1189.98</v>
      </c>
      <c r="R5" t="n">
        <v>352.23</v>
      </c>
      <c r="S5" t="n">
        <v>152.24</v>
      </c>
      <c r="T5" t="n">
        <v>93435.81</v>
      </c>
      <c r="U5" t="n">
        <v>0.43</v>
      </c>
      <c r="V5" t="n">
        <v>0.78</v>
      </c>
      <c r="W5" t="n">
        <v>19.19</v>
      </c>
      <c r="X5" t="n">
        <v>5.54</v>
      </c>
      <c r="Y5" t="n">
        <v>2</v>
      </c>
      <c r="Z5" t="n">
        <v>10</v>
      </c>
      <c r="AA5" t="n">
        <v>583.0258328696335</v>
      </c>
      <c r="AB5" t="n">
        <v>829.6040288916802</v>
      </c>
      <c r="AC5" t="n">
        <v>751.8914576792413</v>
      </c>
      <c r="AD5" t="n">
        <v>583025.8328696336</v>
      </c>
      <c r="AE5" t="n">
        <v>829604.0288916802</v>
      </c>
      <c r="AF5" t="n">
        <v>6.831792367913054e-06</v>
      </c>
      <c r="AG5" t="n">
        <v>2.397083333333333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1.804</v>
      </c>
      <c r="E6" t="n">
        <v>55.43</v>
      </c>
      <c r="F6" t="n">
        <v>49.63</v>
      </c>
      <c r="G6" t="n">
        <v>31.35</v>
      </c>
      <c r="H6" t="n">
        <v>0.49</v>
      </c>
      <c r="I6" t="n">
        <v>95</v>
      </c>
      <c r="J6" t="n">
        <v>182.69</v>
      </c>
      <c r="K6" t="n">
        <v>52.44</v>
      </c>
      <c r="L6" t="n">
        <v>5</v>
      </c>
      <c r="M6" t="n">
        <v>93</v>
      </c>
      <c r="N6" t="n">
        <v>35.25</v>
      </c>
      <c r="O6" t="n">
        <v>22766.06</v>
      </c>
      <c r="P6" t="n">
        <v>648.24</v>
      </c>
      <c r="Q6" t="n">
        <v>1189.56</v>
      </c>
      <c r="R6" t="n">
        <v>313.21</v>
      </c>
      <c r="S6" t="n">
        <v>152.24</v>
      </c>
      <c r="T6" t="n">
        <v>74055.78999999999</v>
      </c>
      <c r="U6" t="n">
        <v>0.49</v>
      </c>
      <c r="V6" t="n">
        <v>0.8</v>
      </c>
      <c r="W6" t="n">
        <v>19.13</v>
      </c>
      <c r="X6" t="n">
        <v>4.37</v>
      </c>
      <c r="Y6" t="n">
        <v>2</v>
      </c>
      <c r="Z6" t="n">
        <v>10</v>
      </c>
      <c r="AA6" t="n">
        <v>547.4848099323531</v>
      </c>
      <c r="AB6" t="n">
        <v>779.0316971742751</v>
      </c>
      <c r="AC6" t="n">
        <v>706.0564534013113</v>
      </c>
      <c r="AD6" t="n">
        <v>547484.8099323531</v>
      </c>
      <c r="AE6" t="n">
        <v>779031.6971742751</v>
      </c>
      <c r="AF6" t="n">
        <v>7.090411593438701e-06</v>
      </c>
      <c r="AG6" t="n">
        <v>2.309583333333333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1.8552</v>
      </c>
      <c r="E7" t="n">
        <v>53.9</v>
      </c>
      <c r="F7" t="n">
        <v>48.74</v>
      </c>
      <c r="G7" t="n">
        <v>37.98</v>
      </c>
      <c r="H7" t="n">
        <v>0.58</v>
      </c>
      <c r="I7" t="n">
        <v>77</v>
      </c>
      <c r="J7" t="n">
        <v>184.19</v>
      </c>
      <c r="K7" t="n">
        <v>52.44</v>
      </c>
      <c r="L7" t="n">
        <v>6</v>
      </c>
      <c r="M7" t="n">
        <v>75</v>
      </c>
      <c r="N7" t="n">
        <v>35.75</v>
      </c>
      <c r="O7" t="n">
        <v>22951.43</v>
      </c>
      <c r="P7" t="n">
        <v>633.01</v>
      </c>
      <c r="Q7" t="n">
        <v>1189.6</v>
      </c>
      <c r="R7" t="n">
        <v>282.97</v>
      </c>
      <c r="S7" t="n">
        <v>152.24</v>
      </c>
      <c r="T7" t="n">
        <v>59029.4</v>
      </c>
      <c r="U7" t="n">
        <v>0.54</v>
      </c>
      <c r="V7" t="n">
        <v>0.82</v>
      </c>
      <c r="W7" t="n">
        <v>19.1</v>
      </c>
      <c r="X7" t="n">
        <v>3.48</v>
      </c>
      <c r="Y7" t="n">
        <v>2</v>
      </c>
      <c r="Z7" t="n">
        <v>10</v>
      </c>
      <c r="AA7" t="n">
        <v>521.4369039687128</v>
      </c>
      <c r="AB7" t="n">
        <v>741.9673914208463</v>
      </c>
      <c r="AC7" t="n">
        <v>672.4641202998852</v>
      </c>
      <c r="AD7" t="n">
        <v>521436.9039687129</v>
      </c>
      <c r="AE7" t="n">
        <v>741967.3914208463</v>
      </c>
      <c r="AF7" t="n">
        <v>7.291647221811241e-06</v>
      </c>
      <c r="AG7" t="n">
        <v>2.245833333333333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1.8893</v>
      </c>
      <c r="E8" t="n">
        <v>52.93</v>
      </c>
      <c r="F8" t="n">
        <v>48.2</v>
      </c>
      <c r="G8" t="n">
        <v>44.49</v>
      </c>
      <c r="H8" t="n">
        <v>0.67</v>
      </c>
      <c r="I8" t="n">
        <v>65</v>
      </c>
      <c r="J8" t="n">
        <v>185.7</v>
      </c>
      <c r="K8" t="n">
        <v>52.44</v>
      </c>
      <c r="L8" t="n">
        <v>7</v>
      </c>
      <c r="M8" t="n">
        <v>63</v>
      </c>
      <c r="N8" t="n">
        <v>36.26</v>
      </c>
      <c r="O8" t="n">
        <v>23137.49</v>
      </c>
      <c r="P8" t="n">
        <v>622.29</v>
      </c>
      <c r="Q8" t="n">
        <v>1189.46</v>
      </c>
      <c r="R8" t="n">
        <v>264.43</v>
      </c>
      <c r="S8" t="n">
        <v>152.24</v>
      </c>
      <c r="T8" t="n">
        <v>49816.59</v>
      </c>
      <c r="U8" t="n">
        <v>0.58</v>
      </c>
      <c r="V8" t="n">
        <v>0.83</v>
      </c>
      <c r="W8" t="n">
        <v>19.09</v>
      </c>
      <c r="X8" t="n">
        <v>2.94</v>
      </c>
      <c r="Y8" t="n">
        <v>2</v>
      </c>
      <c r="Z8" t="n">
        <v>10</v>
      </c>
      <c r="AA8" t="n">
        <v>504.7592929477516</v>
      </c>
      <c r="AB8" t="n">
        <v>718.2363446725774</v>
      </c>
      <c r="AC8" t="n">
        <v>650.9560625875232</v>
      </c>
      <c r="AD8" t="n">
        <v>504759.2929477516</v>
      </c>
      <c r="AE8" t="n">
        <v>718236.3446725773</v>
      </c>
      <c r="AF8" t="n">
        <v>7.425673294614045e-06</v>
      </c>
      <c r="AG8" t="n">
        <v>2.205416666666667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1.9157</v>
      </c>
      <c r="E9" t="n">
        <v>52.2</v>
      </c>
      <c r="F9" t="n">
        <v>47.79</v>
      </c>
      <c r="G9" t="n">
        <v>51.2</v>
      </c>
      <c r="H9" t="n">
        <v>0.76</v>
      </c>
      <c r="I9" t="n">
        <v>56</v>
      </c>
      <c r="J9" t="n">
        <v>187.22</v>
      </c>
      <c r="K9" t="n">
        <v>52.44</v>
      </c>
      <c r="L9" t="n">
        <v>8</v>
      </c>
      <c r="M9" t="n">
        <v>54</v>
      </c>
      <c r="N9" t="n">
        <v>36.78</v>
      </c>
      <c r="O9" t="n">
        <v>23324.24</v>
      </c>
      <c r="P9" t="n">
        <v>612.89</v>
      </c>
      <c r="Q9" t="n">
        <v>1189.38</v>
      </c>
      <c r="R9" t="n">
        <v>250.83</v>
      </c>
      <c r="S9" t="n">
        <v>152.24</v>
      </c>
      <c r="T9" t="n">
        <v>43064.53</v>
      </c>
      <c r="U9" t="n">
        <v>0.61</v>
      </c>
      <c r="V9" t="n">
        <v>0.83</v>
      </c>
      <c r="W9" t="n">
        <v>19.07</v>
      </c>
      <c r="X9" t="n">
        <v>2.53</v>
      </c>
      <c r="Y9" t="n">
        <v>2</v>
      </c>
      <c r="Z9" t="n">
        <v>10</v>
      </c>
      <c r="AA9" t="n">
        <v>491.7288125129031</v>
      </c>
      <c r="AB9" t="n">
        <v>699.6949036974195</v>
      </c>
      <c r="AC9" t="n">
        <v>634.1514779944254</v>
      </c>
      <c r="AD9" t="n">
        <v>491728.8125129031</v>
      </c>
      <c r="AE9" t="n">
        <v>699694.9036974194</v>
      </c>
      <c r="AF9" t="n">
        <v>7.529435415493636e-06</v>
      </c>
      <c r="AG9" t="n">
        <v>2.175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1.9326</v>
      </c>
      <c r="E10" t="n">
        <v>51.74</v>
      </c>
      <c r="F10" t="n">
        <v>47.55</v>
      </c>
      <c r="G10" t="n">
        <v>57.05</v>
      </c>
      <c r="H10" t="n">
        <v>0.85</v>
      </c>
      <c r="I10" t="n">
        <v>50</v>
      </c>
      <c r="J10" t="n">
        <v>188.74</v>
      </c>
      <c r="K10" t="n">
        <v>52.44</v>
      </c>
      <c r="L10" t="n">
        <v>9</v>
      </c>
      <c r="M10" t="n">
        <v>48</v>
      </c>
      <c r="N10" t="n">
        <v>37.3</v>
      </c>
      <c r="O10" t="n">
        <v>23511.69</v>
      </c>
      <c r="P10" t="n">
        <v>606.4</v>
      </c>
      <c r="Q10" t="n">
        <v>1189.21</v>
      </c>
      <c r="R10" t="n">
        <v>242.3</v>
      </c>
      <c r="S10" t="n">
        <v>152.24</v>
      </c>
      <c r="T10" t="n">
        <v>38828.76</v>
      </c>
      <c r="U10" t="n">
        <v>0.63</v>
      </c>
      <c r="V10" t="n">
        <v>0.84</v>
      </c>
      <c r="W10" t="n">
        <v>19.07</v>
      </c>
      <c r="X10" t="n">
        <v>2.29</v>
      </c>
      <c r="Y10" t="n">
        <v>2</v>
      </c>
      <c r="Z10" t="n">
        <v>10</v>
      </c>
      <c r="AA10" t="n">
        <v>483.4125237107245</v>
      </c>
      <c r="AB10" t="n">
        <v>687.8614199875187</v>
      </c>
      <c r="AC10" t="n">
        <v>623.4264875095701</v>
      </c>
      <c r="AD10" t="n">
        <v>483412.5237107245</v>
      </c>
      <c r="AE10" t="n">
        <v>687861.4199875187</v>
      </c>
      <c r="AF10" t="n">
        <v>7.595858894390041e-06</v>
      </c>
      <c r="AG10" t="n">
        <v>2.155833333333333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1.9524</v>
      </c>
      <c r="E11" t="n">
        <v>51.22</v>
      </c>
      <c r="F11" t="n">
        <v>47.23</v>
      </c>
      <c r="G11" t="n">
        <v>64.41</v>
      </c>
      <c r="H11" t="n">
        <v>0.93</v>
      </c>
      <c r="I11" t="n">
        <v>44</v>
      </c>
      <c r="J11" t="n">
        <v>190.26</v>
      </c>
      <c r="K11" t="n">
        <v>52.44</v>
      </c>
      <c r="L11" t="n">
        <v>10</v>
      </c>
      <c r="M11" t="n">
        <v>42</v>
      </c>
      <c r="N11" t="n">
        <v>37.82</v>
      </c>
      <c r="O11" t="n">
        <v>23699.85</v>
      </c>
      <c r="P11" t="n">
        <v>598.87</v>
      </c>
      <c r="Q11" t="n">
        <v>1189.35</v>
      </c>
      <c r="R11" t="n">
        <v>232.06</v>
      </c>
      <c r="S11" t="n">
        <v>152.24</v>
      </c>
      <c r="T11" t="n">
        <v>33740.18</v>
      </c>
      <c r="U11" t="n">
        <v>0.66</v>
      </c>
      <c r="V11" t="n">
        <v>0.84</v>
      </c>
      <c r="W11" t="n">
        <v>19.05</v>
      </c>
      <c r="X11" t="n">
        <v>1.98</v>
      </c>
      <c r="Y11" t="n">
        <v>2</v>
      </c>
      <c r="Z11" t="n">
        <v>10</v>
      </c>
      <c r="AA11" t="n">
        <v>473.7644323798573</v>
      </c>
      <c r="AB11" t="n">
        <v>674.1328766058192</v>
      </c>
      <c r="AC11" t="n">
        <v>610.9839557286324</v>
      </c>
      <c r="AD11" t="n">
        <v>473764.4323798573</v>
      </c>
      <c r="AE11" t="n">
        <v>674132.8766058192</v>
      </c>
      <c r="AF11" t="n">
        <v>7.673680485049734e-06</v>
      </c>
      <c r="AG11" t="n">
        <v>2.134166666666667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1.9648</v>
      </c>
      <c r="E12" t="n">
        <v>50.9</v>
      </c>
      <c r="F12" t="n">
        <v>47.05</v>
      </c>
      <c r="G12" t="n">
        <v>70.58</v>
      </c>
      <c r="H12" t="n">
        <v>1.02</v>
      </c>
      <c r="I12" t="n">
        <v>40</v>
      </c>
      <c r="J12" t="n">
        <v>191.79</v>
      </c>
      <c r="K12" t="n">
        <v>52.44</v>
      </c>
      <c r="L12" t="n">
        <v>11</v>
      </c>
      <c r="M12" t="n">
        <v>38</v>
      </c>
      <c r="N12" t="n">
        <v>38.35</v>
      </c>
      <c r="O12" t="n">
        <v>23888.73</v>
      </c>
      <c r="P12" t="n">
        <v>592.72</v>
      </c>
      <c r="Q12" t="n">
        <v>1189.04</v>
      </c>
      <c r="R12" t="n">
        <v>225.82</v>
      </c>
      <c r="S12" t="n">
        <v>152.24</v>
      </c>
      <c r="T12" t="n">
        <v>30639.37</v>
      </c>
      <c r="U12" t="n">
        <v>0.67</v>
      </c>
      <c r="V12" t="n">
        <v>0.85</v>
      </c>
      <c r="W12" t="n">
        <v>19.05</v>
      </c>
      <c r="X12" t="n">
        <v>1.8</v>
      </c>
      <c r="Y12" t="n">
        <v>2</v>
      </c>
      <c r="Z12" t="n">
        <v>10</v>
      </c>
      <c r="AA12" t="n">
        <v>467.1862343387485</v>
      </c>
      <c r="AB12" t="n">
        <v>664.7725716414739</v>
      </c>
      <c r="AC12" t="n">
        <v>602.5004707178782</v>
      </c>
      <c r="AD12" t="n">
        <v>467186.2343387485</v>
      </c>
      <c r="AE12" t="n">
        <v>664772.5716414739</v>
      </c>
      <c r="AF12" t="n">
        <v>7.722417238796208e-06</v>
      </c>
      <c r="AG12" t="n">
        <v>2.120833333333333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1.9772</v>
      </c>
      <c r="E13" t="n">
        <v>50.58</v>
      </c>
      <c r="F13" t="n">
        <v>46.88</v>
      </c>
      <c r="G13" t="n">
        <v>78.13</v>
      </c>
      <c r="H13" t="n">
        <v>1.1</v>
      </c>
      <c r="I13" t="n">
        <v>36</v>
      </c>
      <c r="J13" t="n">
        <v>193.33</v>
      </c>
      <c r="K13" t="n">
        <v>52.44</v>
      </c>
      <c r="L13" t="n">
        <v>12</v>
      </c>
      <c r="M13" t="n">
        <v>34</v>
      </c>
      <c r="N13" t="n">
        <v>38.89</v>
      </c>
      <c r="O13" t="n">
        <v>24078.33</v>
      </c>
      <c r="P13" t="n">
        <v>586.34</v>
      </c>
      <c r="Q13" t="n">
        <v>1189.06</v>
      </c>
      <c r="R13" t="n">
        <v>219.87</v>
      </c>
      <c r="S13" t="n">
        <v>152.24</v>
      </c>
      <c r="T13" t="n">
        <v>27682.52</v>
      </c>
      <c r="U13" t="n">
        <v>0.6899999999999999</v>
      </c>
      <c r="V13" t="n">
        <v>0.85</v>
      </c>
      <c r="W13" t="n">
        <v>19.04</v>
      </c>
      <c r="X13" t="n">
        <v>1.62</v>
      </c>
      <c r="Y13" t="n">
        <v>2</v>
      </c>
      <c r="Z13" t="n">
        <v>10</v>
      </c>
      <c r="AA13" t="n">
        <v>460.6095289620459</v>
      </c>
      <c r="AB13" t="n">
        <v>655.414390631738</v>
      </c>
      <c r="AC13" t="n">
        <v>594.0189107017861</v>
      </c>
      <c r="AD13" t="n">
        <v>460609.528962046</v>
      </c>
      <c r="AE13" t="n">
        <v>655414.390631738</v>
      </c>
      <c r="AF13" t="n">
        <v>7.771153992542683e-06</v>
      </c>
      <c r="AG13" t="n">
        <v>2.1075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1.9874</v>
      </c>
      <c r="E14" t="n">
        <v>50.32</v>
      </c>
      <c r="F14" t="n">
        <v>46.72</v>
      </c>
      <c r="G14" t="n">
        <v>84.95</v>
      </c>
      <c r="H14" t="n">
        <v>1.18</v>
      </c>
      <c r="I14" t="n">
        <v>33</v>
      </c>
      <c r="J14" t="n">
        <v>194.88</v>
      </c>
      <c r="K14" t="n">
        <v>52.44</v>
      </c>
      <c r="L14" t="n">
        <v>13</v>
      </c>
      <c r="M14" t="n">
        <v>31</v>
      </c>
      <c r="N14" t="n">
        <v>39.43</v>
      </c>
      <c r="O14" t="n">
        <v>24268.67</v>
      </c>
      <c r="P14" t="n">
        <v>580.58</v>
      </c>
      <c r="Q14" t="n">
        <v>1189.24</v>
      </c>
      <c r="R14" t="n">
        <v>214.81</v>
      </c>
      <c r="S14" t="n">
        <v>152.24</v>
      </c>
      <c r="T14" t="n">
        <v>25170.02</v>
      </c>
      <c r="U14" t="n">
        <v>0.71</v>
      </c>
      <c r="V14" t="n">
        <v>0.85</v>
      </c>
      <c r="W14" t="n">
        <v>19.03</v>
      </c>
      <c r="X14" t="n">
        <v>1.47</v>
      </c>
      <c r="Y14" t="n">
        <v>2</v>
      </c>
      <c r="Z14" t="n">
        <v>10</v>
      </c>
      <c r="AA14" t="n">
        <v>454.9483182054703</v>
      </c>
      <c r="AB14" t="n">
        <v>647.3588929380188</v>
      </c>
      <c r="AC14" t="n">
        <v>586.7180060625524</v>
      </c>
      <c r="AD14" t="n">
        <v>454948.3182054703</v>
      </c>
      <c r="AE14" t="n">
        <v>647358.8929380188</v>
      </c>
      <c r="AF14" t="n">
        <v>7.811243902882525e-06</v>
      </c>
      <c r="AG14" t="n">
        <v>2.096666666666667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1.9932</v>
      </c>
      <c r="E15" t="n">
        <v>50.17</v>
      </c>
      <c r="F15" t="n">
        <v>46.65</v>
      </c>
      <c r="G15" t="n">
        <v>90.28</v>
      </c>
      <c r="H15" t="n">
        <v>1.27</v>
      </c>
      <c r="I15" t="n">
        <v>31</v>
      </c>
      <c r="J15" t="n">
        <v>196.42</v>
      </c>
      <c r="K15" t="n">
        <v>52.44</v>
      </c>
      <c r="L15" t="n">
        <v>14</v>
      </c>
      <c r="M15" t="n">
        <v>29</v>
      </c>
      <c r="N15" t="n">
        <v>39.98</v>
      </c>
      <c r="O15" t="n">
        <v>24459.75</v>
      </c>
      <c r="P15" t="n">
        <v>576.89</v>
      </c>
      <c r="Q15" t="n">
        <v>1189.12</v>
      </c>
      <c r="R15" t="n">
        <v>212.26</v>
      </c>
      <c r="S15" t="n">
        <v>152.24</v>
      </c>
      <c r="T15" t="n">
        <v>23903.07</v>
      </c>
      <c r="U15" t="n">
        <v>0.72</v>
      </c>
      <c r="V15" t="n">
        <v>0.85</v>
      </c>
      <c r="W15" t="n">
        <v>19.03</v>
      </c>
      <c r="X15" t="n">
        <v>1.39</v>
      </c>
      <c r="Y15" t="n">
        <v>2</v>
      </c>
      <c r="Z15" t="n">
        <v>10</v>
      </c>
      <c r="AA15" t="n">
        <v>451.6212743158106</v>
      </c>
      <c r="AB15" t="n">
        <v>642.6247476230919</v>
      </c>
      <c r="AC15" t="n">
        <v>582.4273284648781</v>
      </c>
      <c r="AD15" t="n">
        <v>451621.2743158106</v>
      </c>
      <c r="AE15" t="n">
        <v>642624.7476230919</v>
      </c>
      <c r="AF15" t="n">
        <v>7.834040126409101e-06</v>
      </c>
      <c r="AG15" t="n">
        <v>2.090416666666667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2.0004</v>
      </c>
      <c r="E16" t="n">
        <v>49.99</v>
      </c>
      <c r="F16" t="n">
        <v>46.54</v>
      </c>
      <c r="G16" t="n">
        <v>96.29000000000001</v>
      </c>
      <c r="H16" t="n">
        <v>1.35</v>
      </c>
      <c r="I16" t="n">
        <v>29</v>
      </c>
      <c r="J16" t="n">
        <v>197.98</v>
      </c>
      <c r="K16" t="n">
        <v>52.44</v>
      </c>
      <c r="L16" t="n">
        <v>15</v>
      </c>
      <c r="M16" t="n">
        <v>27</v>
      </c>
      <c r="N16" t="n">
        <v>40.54</v>
      </c>
      <c r="O16" t="n">
        <v>24651.58</v>
      </c>
      <c r="P16" t="n">
        <v>571.77</v>
      </c>
      <c r="Q16" t="n">
        <v>1188.93</v>
      </c>
      <c r="R16" t="n">
        <v>208.73</v>
      </c>
      <c r="S16" t="n">
        <v>152.24</v>
      </c>
      <c r="T16" t="n">
        <v>22148.59</v>
      </c>
      <c r="U16" t="n">
        <v>0.73</v>
      </c>
      <c r="V16" t="n">
        <v>0.85</v>
      </c>
      <c r="W16" t="n">
        <v>19.02</v>
      </c>
      <c r="X16" t="n">
        <v>1.29</v>
      </c>
      <c r="Y16" t="n">
        <v>2</v>
      </c>
      <c r="Z16" t="n">
        <v>10</v>
      </c>
      <c r="AA16" t="n">
        <v>447.1865601086629</v>
      </c>
      <c r="AB16" t="n">
        <v>636.3144667299838</v>
      </c>
      <c r="AC16" t="n">
        <v>576.7081586757438</v>
      </c>
      <c r="AD16" t="n">
        <v>447186.5601086629</v>
      </c>
      <c r="AE16" t="n">
        <v>636314.4667299838</v>
      </c>
      <c r="AF16" t="n">
        <v>7.86233888664899e-06</v>
      </c>
      <c r="AG16" t="n">
        <v>2.082916666666667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2.0063</v>
      </c>
      <c r="E17" t="n">
        <v>49.84</v>
      </c>
      <c r="F17" t="n">
        <v>46.46</v>
      </c>
      <c r="G17" t="n">
        <v>103.25</v>
      </c>
      <c r="H17" t="n">
        <v>1.42</v>
      </c>
      <c r="I17" t="n">
        <v>27</v>
      </c>
      <c r="J17" t="n">
        <v>199.54</v>
      </c>
      <c r="K17" t="n">
        <v>52.44</v>
      </c>
      <c r="L17" t="n">
        <v>16</v>
      </c>
      <c r="M17" t="n">
        <v>25</v>
      </c>
      <c r="N17" t="n">
        <v>41.1</v>
      </c>
      <c r="O17" t="n">
        <v>24844.17</v>
      </c>
      <c r="P17" t="n">
        <v>567.15</v>
      </c>
      <c r="Q17" t="n">
        <v>1189.11</v>
      </c>
      <c r="R17" t="n">
        <v>206.11</v>
      </c>
      <c r="S17" t="n">
        <v>152.24</v>
      </c>
      <c r="T17" t="n">
        <v>20846.93</v>
      </c>
      <c r="U17" t="n">
        <v>0.74</v>
      </c>
      <c r="V17" t="n">
        <v>0.86</v>
      </c>
      <c r="W17" t="n">
        <v>19.02</v>
      </c>
      <c r="X17" t="n">
        <v>1.21</v>
      </c>
      <c r="Y17" t="n">
        <v>2</v>
      </c>
      <c r="Z17" t="n">
        <v>10</v>
      </c>
      <c r="AA17" t="n">
        <v>443.4039036291302</v>
      </c>
      <c r="AB17" t="n">
        <v>630.9320173110842</v>
      </c>
      <c r="AC17" t="n">
        <v>571.8299064029469</v>
      </c>
      <c r="AD17" t="n">
        <v>443403.9036291302</v>
      </c>
      <c r="AE17" t="n">
        <v>630932.0173110842</v>
      </c>
      <c r="AF17" t="n">
        <v>7.885528148512231e-06</v>
      </c>
      <c r="AG17" t="n">
        <v>2.076666666666667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2.0139</v>
      </c>
      <c r="E18" t="n">
        <v>49.66</v>
      </c>
      <c r="F18" t="n">
        <v>46.35</v>
      </c>
      <c r="G18" t="n">
        <v>111.23</v>
      </c>
      <c r="H18" t="n">
        <v>1.5</v>
      </c>
      <c r="I18" t="n">
        <v>25</v>
      </c>
      <c r="J18" t="n">
        <v>201.11</v>
      </c>
      <c r="K18" t="n">
        <v>52.44</v>
      </c>
      <c r="L18" t="n">
        <v>17</v>
      </c>
      <c r="M18" t="n">
        <v>23</v>
      </c>
      <c r="N18" t="n">
        <v>41.67</v>
      </c>
      <c r="O18" t="n">
        <v>25037.53</v>
      </c>
      <c r="P18" t="n">
        <v>560.86</v>
      </c>
      <c r="Q18" t="n">
        <v>1188.98</v>
      </c>
      <c r="R18" t="n">
        <v>202.11</v>
      </c>
      <c r="S18" t="n">
        <v>152.24</v>
      </c>
      <c r="T18" t="n">
        <v>18858.85</v>
      </c>
      <c r="U18" t="n">
        <v>0.75</v>
      </c>
      <c r="V18" t="n">
        <v>0.86</v>
      </c>
      <c r="W18" t="n">
        <v>19.02</v>
      </c>
      <c r="X18" t="n">
        <v>1.1</v>
      </c>
      <c r="Y18" t="n">
        <v>2</v>
      </c>
      <c r="Z18" t="n">
        <v>10</v>
      </c>
      <c r="AA18" t="n">
        <v>438.3850632362179</v>
      </c>
      <c r="AB18" t="n">
        <v>623.7905666658708</v>
      </c>
      <c r="AC18" t="n">
        <v>565.3574261008097</v>
      </c>
      <c r="AD18" t="n">
        <v>438385.0632362179</v>
      </c>
      <c r="AE18" t="n">
        <v>623790.5666658707</v>
      </c>
      <c r="AF18" t="n">
        <v>7.91539906209878e-06</v>
      </c>
      <c r="AG18" t="n">
        <v>2.069166666666666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2.0166</v>
      </c>
      <c r="E19" t="n">
        <v>49.59</v>
      </c>
      <c r="F19" t="n">
        <v>46.31</v>
      </c>
      <c r="G19" t="n">
        <v>115.78</v>
      </c>
      <c r="H19" t="n">
        <v>1.58</v>
      </c>
      <c r="I19" t="n">
        <v>24</v>
      </c>
      <c r="J19" t="n">
        <v>202.68</v>
      </c>
      <c r="K19" t="n">
        <v>52.44</v>
      </c>
      <c r="L19" t="n">
        <v>18</v>
      </c>
      <c r="M19" t="n">
        <v>22</v>
      </c>
      <c r="N19" t="n">
        <v>42.24</v>
      </c>
      <c r="O19" t="n">
        <v>25231.66</v>
      </c>
      <c r="P19" t="n">
        <v>556.3</v>
      </c>
      <c r="Q19" t="n">
        <v>1189.07</v>
      </c>
      <c r="R19" t="n">
        <v>201.03</v>
      </c>
      <c r="S19" t="n">
        <v>152.24</v>
      </c>
      <c r="T19" t="n">
        <v>18322.72</v>
      </c>
      <c r="U19" t="n">
        <v>0.76</v>
      </c>
      <c r="V19" t="n">
        <v>0.86</v>
      </c>
      <c r="W19" t="n">
        <v>19.01</v>
      </c>
      <c r="X19" t="n">
        <v>1.06</v>
      </c>
      <c r="Y19" t="n">
        <v>2</v>
      </c>
      <c r="Z19" t="n">
        <v>10</v>
      </c>
      <c r="AA19" t="n">
        <v>435.4966975317885</v>
      </c>
      <c r="AB19" t="n">
        <v>619.680629009228</v>
      </c>
      <c r="AC19" t="n">
        <v>561.632483950091</v>
      </c>
      <c r="AD19" t="n">
        <v>435496.6975317885</v>
      </c>
      <c r="AE19" t="n">
        <v>619680.6290092281</v>
      </c>
      <c r="AF19" t="n">
        <v>7.926011097188738e-06</v>
      </c>
      <c r="AG19" t="n">
        <v>2.06625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2.0246</v>
      </c>
      <c r="E20" t="n">
        <v>49.39</v>
      </c>
      <c r="F20" t="n">
        <v>46.19</v>
      </c>
      <c r="G20" t="n">
        <v>125.97</v>
      </c>
      <c r="H20" t="n">
        <v>1.65</v>
      </c>
      <c r="I20" t="n">
        <v>22</v>
      </c>
      <c r="J20" t="n">
        <v>204.26</v>
      </c>
      <c r="K20" t="n">
        <v>52.44</v>
      </c>
      <c r="L20" t="n">
        <v>19</v>
      </c>
      <c r="M20" t="n">
        <v>20</v>
      </c>
      <c r="N20" t="n">
        <v>42.82</v>
      </c>
      <c r="O20" t="n">
        <v>25426.72</v>
      </c>
      <c r="P20" t="n">
        <v>551.62</v>
      </c>
      <c r="Q20" t="n">
        <v>1188.91</v>
      </c>
      <c r="R20" t="n">
        <v>196.94</v>
      </c>
      <c r="S20" t="n">
        <v>152.24</v>
      </c>
      <c r="T20" t="n">
        <v>16289.99</v>
      </c>
      <c r="U20" t="n">
        <v>0.77</v>
      </c>
      <c r="V20" t="n">
        <v>0.86</v>
      </c>
      <c r="W20" t="n">
        <v>19.01</v>
      </c>
      <c r="X20" t="n">
        <v>0.9399999999999999</v>
      </c>
      <c r="Y20" t="n">
        <v>2</v>
      </c>
      <c r="Z20" t="n">
        <v>10</v>
      </c>
      <c r="AA20" t="n">
        <v>431.1761017953154</v>
      </c>
      <c r="AB20" t="n">
        <v>613.5327305318192</v>
      </c>
      <c r="AC20" t="n">
        <v>556.0604855184786</v>
      </c>
      <c r="AD20" t="n">
        <v>431176.1017953155</v>
      </c>
      <c r="AE20" t="n">
        <v>613532.7305318192</v>
      </c>
      <c r="AF20" t="n">
        <v>7.957454164121948e-06</v>
      </c>
      <c r="AG20" t="n">
        <v>2.057916666666667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2.0266</v>
      </c>
      <c r="E21" t="n">
        <v>49.34</v>
      </c>
      <c r="F21" t="n">
        <v>46.18</v>
      </c>
      <c r="G21" t="n">
        <v>131.93</v>
      </c>
      <c r="H21" t="n">
        <v>1.73</v>
      </c>
      <c r="I21" t="n">
        <v>21</v>
      </c>
      <c r="J21" t="n">
        <v>205.85</v>
      </c>
      <c r="K21" t="n">
        <v>52.44</v>
      </c>
      <c r="L21" t="n">
        <v>20</v>
      </c>
      <c r="M21" t="n">
        <v>19</v>
      </c>
      <c r="N21" t="n">
        <v>43.41</v>
      </c>
      <c r="O21" t="n">
        <v>25622.45</v>
      </c>
      <c r="P21" t="n">
        <v>546.87</v>
      </c>
      <c r="Q21" t="n">
        <v>1188.98</v>
      </c>
      <c r="R21" t="n">
        <v>196.49</v>
      </c>
      <c r="S21" t="n">
        <v>152.24</v>
      </c>
      <c r="T21" t="n">
        <v>16066.87</v>
      </c>
      <c r="U21" t="n">
        <v>0.77</v>
      </c>
      <c r="V21" t="n">
        <v>0.86</v>
      </c>
      <c r="W21" t="n">
        <v>19.01</v>
      </c>
      <c r="X21" t="n">
        <v>0.92</v>
      </c>
      <c r="Y21" t="n">
        <v>2</v>
      </c>
      <c r="Z21" t="n">
        <v>10</v>
      </c>
      <c r="AA21" t="n">
        <v>428.4660251816066</v>
      </c>
      <c r="AB21" t="n">
        <v>609.6764854898607</v>
      </c>
      <c r="AC21" t="n">
        <v>552.5654715060216</v>
      </c>
      <c r="AD21" t="n">
        <v>428466.0251816066</v>
      </c>
      <c r="AE21" t="n">
        <v>609676.4854898608</v>
      </c>
      <c r="AF21" t="n">
        <v>7.965314930855251e-06</v>
      </c>
      <c r="AG21" t="n">
        <v>2.055833333333334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2.0312</v>
      </c>
      <c r="E22" t="n">
        <v>49.23</v>
      </c>
      <c r="F22" t="n">
        <v>46.1</v>
      </c>
      <c r="G22" t="n">
        <v>138.3</v>
      </c>
      <c r="H22" t="n">
        <v>1.8</v>
      </c>
      <c r="I22" t="n">
        <v>20</v>
      </c>
      <c r="J22" t="n">
        <v>207.45</v>
      </c>
      <c r="K22" t="n">
        <v>52.44</v>
      </c>
      <c r="L22" t="n">
        <v>21</v>
      </c>
      <c r="M22" t="n">
        <v>18</v>
      </c>
      <c r="N22" t="n">
        <v>44</v>
      </c>
      <c r="O22" t="n">
        <v>25818.99</v>
      </c>
      <c r="P22" t="n">
        <v>543.41</v>
      </c>
      <c r="Q22" t="n">
        <v>1189.01</v>
      </c>
      <c r="R22" t="n">
        <v>193.98</v>
      </c>
      <c r="S22" t="n">
        <v>152.24</v>
      </c>
      <c r="T22" t="n">
        <v>14819.87</v>
      </c>
      <c r="U22" t="n">
        <v>0.78</v>
      </c>
      <c r="V22" t="n">
        <v>0.86</v>
      </c>
      <c r="W22" t="n">
        <v>19</v>
      </c>
      <c r="X22" t="n">
        <v>0.85</v>
      </c>
      <c r="Y22" t="n">
        <v>2</v>
      </c>
      <c r="Z22" t="n">
        <v>10</v>
      </c>
      <c r="AA22" t="n">
        <v>425.6085054697342</v>
      </c>
      <c r="AB22" t="n">
        <v>605.6104394727606</v>
      </c>
      <c r="AC22" t="n">
        <v>548.8803094765251</v>
      </c>
      <c r="AD22" t="n">
        <v>425608.5054697341</v>
      </c>
      <c r="AE22" t="n">
        <v>605610.4394727607</v>
      </c>
      <c r="AF22" t="n">
        <v>7.983394694341846e-06</v>
      </c>
      <c r="AG22" t="n">
        <v>2.05125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2.0343</v>
      </c>
      <c r="E23" t="n">
        <v>49.16</v>
      </c>
      <c r="F23" t="n">
        <v>46.06</v>
      </c>
      <c r="G23" t="n">
        <v>145.45</v>
      </c>
      <c r="H23" t="n">
        <v>1.87</v>
      </c>
      <c r="I23" t="n">
        <v>19</v>
      </c>
      <c r="J23" t="n">
        <v>209.05</v>
      </c>
      <c r="K23" t="n">
        <v>52.44</v>
      </c>
      <c r="L23" t="n">
        <v>22</v>
      </c>
      <c r="M23" t="n">
        <v>17</v>
      </c>
      <c r="N23" t="n">
        <v>44.6</v>
      </c>
      <c r="O23" t="n">
        <v>26016.35</v>
      </c>
      <c r="P23" t="n">
        <v>538.51</v>
      </c>
      <c r="Q23" t="n">
        <v>1188.97</v>
      </c>
      <c r="R23" t="n">
        <v>192.67</v>
      </c>
      <c r="S23" t="n">
        <v>152.24</v>
      </c>
      <c r="T23" t="n">
        <v>14169.92</v>
      </c>
      <c r="U23" t="n">
        <v>0.79</v>
      </c>
      <c r="V23" t="n">
        <v>0.86</v>
      </c>
      <c r="W23" t="n">
        <v>19</v>
      </c>
      <c r="X23" t="n">
        <v>0.8100000000000001</v>
      </c>
      <c r="Y23" t="n">
        <v>2</v>
      </c>
      <c r="Z23" t="n">
        <v>10</v>
      </c>
      <c r="AA23" t="n">
        <v>422.5217235800473</v>
      </c>
      <c r="AB23" t="n">
        <v>601.218169786546</v>
      </c>
      <c r="AC23" t="n">
        <v>544.8994825496103</v>
      </c>
      <c r="AD23" t="n">
        <v>422521.7235800473</v>
      </c>
      <c r="AE23" t="n">
        <v>601218.169786546</v>
      </c>
      <c r="AF23" t="n">
        <v>7.995578882778464e-06</v>
      </c>
      <c r="AG23" t="n">
        <v>2.048333333333333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2.0374</v>
      </c>
      <c r="E24" t="n">
        <v>49.08</v>
      </c>
      <c r="F24" t="n">
        <v>46.02</v>
      </c>
      <c r="G24" t="n">
        <v>153.41</v>
      </c>
      <c r="H24" t="n">
        <v>1.94</v>
      </c>
      <c r="I24" t="n">
        <v>18</v>
      </c>
      <c r="J24" t="n">
        <v>210.65</v>
      </c>
      <c r="K24" t="n">
        <v>52.44</v>
      </c>
      <c r="L24" t="n">
        <v>23</v>
      </c>
      <c r="M24" t="n">
        <v>16</v>
      </c>
      <c r="N24" t="n">
        <v>45.21</v>
      </c>
      <c r="O24" t="n">
        <v>26214.54</v>
      </c>
      <c r="P24" t="n">
        <v>533.37</v>
      </c>
      <c r="Q24" t="n">
        <v>1188.93</v>
      </c>
      <c r="R24" t="n">
        <v>191.36</v>
      </c>
      <c r="S24" t="n">
        <v>152.24</v>
      </c>
      <c r="T24" t="n">
        <v>13517.48</v>
      </c>
      <c r="U24" t="n">
        <v>0.8</v>
      </c>
      <c r="V24" t="n">
        <v>0.86</v>
      </c>
      <c r="W24" t="n">
        <v>19</v>
      </c>
      <c r="X24" t="n">
        <v>0.77</v>
      </c>
      <c r="Y24" t="n">
        <v>2</v>
      </c>
      <c r="Z24" t="n">
        <v>10</v>
      </c>
      <c r="AA24" t="n">
        <v>419.3267432339338</v>
      </c>
      <c r="AB24" t="n">
        <v>596.6719414413653</v>
      </c>
      <c r="AC24" t="n">
        <v>540.7791189323215</v>
      </c>
      <c r="AD24" t="n">
        <v>419326.7432339338</v>
      </c>
      <c r="AE24" t="n">
        <v>596671.9414413653</v>
      </c>
      <c r="AF24" t="n">
        <v>8.007763071215083e-06</v>
      </c>
      <c r="AG24" t="n">
        <v>2.045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2.0408</v>
      </c>
      <c r="E25" t="n">
        <v>49</v>
      </c>
      <c r="F25" t="n">
        <v>45.98</v>
      </c>
      <c r="G25" t="n">
        <v>162.27</v>
      </c>
      <c r="H25" t="n">
        <v>2.01</v>
      </c>
      <c r="I25" t="n">
        <v>17</v>
      </c>
      <c r="J25" t="n">
        <v>212.27</v>
      </c>
      <c r="K25" t="n">
        <v>52.44</v>
      </c>
      <c r="L25" t="n">
        <v>24</v>
      </c>
      <c r="M25" t="n">
        <v>15</v>
      </c>
      <c r="N25" t="n">
        <v>45.82</v>
      </c>
      <c r="O25" t="n">
        <v>26413.56</v>
      </c>
      <c r="P25" t="n">
        <v>527.97</v>
      </c>
      <c r="Q25" t="n">
        <v>1188.98</v>
      </c>
      <c r="R25" t="n">
        <v>189.64</v>
      </c>
      <c r="S25" t="n">
        <v>152.24</v>
      </c>
      <c r="T25" t="n">
        <v>12662.72</v>
      </c>
      <c r="U25" t="n">
        <v>0.8</v>
      </c>
      <c r="V25" t="n">
        <v>0.86</v>
      </c>
      <c r="W25" t="n">
        <v>19</v>
      </c>
      <c r="X25" t="n">
        <v>0.72</v>
      </c>
      <c r="Y25" t="n">
        <v>2</v>
      </c>
      <c r="Z25" t="n">
        <v>10</v>
      </c>
      <c r="AA25" t="n">
        <v>415.9609584307954</v>
      </c>
      <c r="AB25" t="n">
        <v>591.8826705795208</v>
      </c>
      <c r="AC25" t="n">
        <v>536.4384796343849</v>
      </c>
      <c r="AD25" t="n">
        <v>415960.9584307953</v>
      </c>
      <c r="AE25" t="n">
        <v>591882.6705795208</v>
      </c>
      <c r="AF25" t="n">
        <v>8.021126374661697e-06</v>
      </c>
      <c r="AG25" t="n">
        <v>2.041666666666667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2.0442</v>
      </c>
      <c r="E26" t="n">
        <v>48.92</v>
      </c>
      <c r="F26" t="n">
        <v>45.93</v>
      </c>
      <c r="G26" t="n">
        <v>172.23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14</v>
      </c>
      <c r="N26" t="n">
        <v>46.44</v>
      </c>
      <c r="O26" t="n">
        <v>26613.43</v>
      </c>
      <c r="P26" t="n">
        <v>521.28</v>
      </c>
      <c r="Q26" t="n">
        <v>1188.97</v>
      </c>
      <c r="R26" t="n">
        <v>187.97</v>
      </c>
      <c r="S26" t="n">
        <v>152.24</v>
      </c>
      <c r="T26" t="n">
        <v>11831.94</v>
      </c>
      <c r="U26" t="n">
        <v>0.8100000000000001</v>
      </c>
      <c r="V26" t="n">
        <v>0.87</v>
      </c>
      <c r="W26" t="n">
        <v>19</v>
      </c>
      <c r="X26" t="n">
        <v>0.68</v>
      </c>
      <c r="Y26" t="n">
        <v>2</v>
      </c>
      <c r="Z26" t="n">
        <v>10</v>
      </c>
      <c r="AA26" t="n">
        <v>411.9679757580159</v>
      </c>
      <c r="AB26" t="n">
        <v>586.2009420421641</v>
      </c>
      <c r="AC26" t="n">
        <v>531.2889830030837</v>
      </c>
      <c r="AD26" t="n">
        <v>411967.9757580159</v>
      </c>
      <c r="AE26" t="n">
        <v>586200.9420421642</v>
      </c>
      <c r="AF26" t="n">
        <v>8.03448967810831e-06</v>
      </c>
      <c r="AG26" t="n">
        <v>2.038333333333334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2.0441</v>
      </c>
      <c r="E27" t="n">
        <v>48.92</v>
      </c>
      <c r="F27" t="n">
        <v>45.93</v>
      </c>
      <c r="G27" t="n">
        <v>172.25</v>
      </c>
      <c r="H27" t="n">
        <v>2.14</v>
      </c>
      <c r="I27" t="n">
        <v>16</v>
      </c>
      <c r="J27" t="n">
        <v>215.51</v>
      </c>
      <c r="K27" t="n">
        <v>52.44</v>
      </c>
      <c r="L27" t="n">
        <v>26</v>
      </c>
      <c r="M27" t="n">
        <v>13</v>
      </c>
      <c r="N27" t="n">
        <v>47.07</v>
      </c>
      <c r="O27" t="n">
        <v>26814.17</v>
      </c>
      <c r="P27" t="n">
        <v>520.4</v>
      </c>
      <c r="Q27" t="n">
        <v>1188.94</v>
      </c>
      <c r="R27" t="n">
        <v>188.24</v>
      </c>
      <c r="S27" t="n">
        <v>152.24</v>
      </c>
      <c r="T27" t="n">
        <v>11965.73</v>
      </c>
      <c r="U27" t="n">
        <v>0.8100000000000001</v>
      </c>
      <c r="V27" t="n">
        <v>0.87</v>
      </c>
      <c r="W27" t="n">
        <v>19</v>
      </c>
      <c r="X27" t="n">
        <v>0.68</v>
      </c>
      <c r="Y27" t="n">
        <v>2</v>
      </c>
      <c r="Z27" t="n">
        <v>10</v>
      </c>
      <c r="AA27" t="n">
        <v>411.5730744890909</v>
      </c>
      <c r="AB27" t="n">
        <v>585.6390258023605</v>
      </c>
      <c r="AC27" t="n">
        <v>530.7797038699963</v>
      </c>
      <c r="AD27" t="n">
        <v>411573.0744890909</v>
      </c>
      <c r="AE27" t="n">
        <v>585639.0258023605</v>
      </c>
      <c r="AF27" t="n">
        <v>8.034096639771645e-06</v>
      </c>
      <c r="AG27" t="n">
        <v>2.038333333333334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2.0478</v>
      </c>
      <c r="E28" t="n">
        <v>48.83</v>
      </c>
      <c r="F28" t="n">
        <v>45.88</v>
      </c>
      <c r="G28" t="n">
        <v>183.52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10</v>
      </c>
      <c r="N28" t="n">
        <v>47.71</v>
      </c>
      <c r="O28" t="n">
        <v>27015.77</v>
      </c>
      <c r="P28" t="n">
        <v>516.78</v>
      </c>
      <c r="Q28" t="n">
        <v>1188.96</v>
      </c>
      <c r="R28" t="n">
        <v>186.25</v>
      </c>
      <c r="S28" t="n">
        <v>152.24</v>
      </c>
      <c r="T28" t="n">
        <v>10976.86</v>
      </c>
      <c r="U28" t="n">
        <v>0.82</v>
      </c>
      <c r="V28" t="n">
        <v>0.87</v>
      </c>
      <c r="W28" t="n">
        <v>19</v>
      </c>
      <c r="X28" t="n">
        <v>0.63</v>
      </c>
      <c r="Y28" t="n">
        <v>2</v>
      </c>
      <c r="Z28" t="n">
        <v>10</v>
      </c>
      <c r="AA28" t="n">
        <v>408.9745868081328</v>
      </c>
      <c r="AB28" t="n">
        <v>581.9415638244971</v>
      </c>
      <c r="AC28" t="n">
        <v>527.4285990303006</v>
      </c>
      <c r="AD28" t="n">
        <v>408974.5868081328</v>
      </c>
      <c r="AE28" t="n">
        <v>581941.563824497</v>
      </c>
      <c r="AF28" t="n">
        <v>8.048639058228255e-06</v>
      </c>
      <c r="AG28" t="n">
        <v>2.034583333333333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2.0468</v>
      </c>
      <c r="E29" t="n">
        <v>48.86</v>
      </c>
      <c r="F29" t="n">
        <v>45.9</v>
      </c>
      <c r="G29" t="n">
        <v>183.61</v>
      </c>
      <c r="H29" t="n">
        <v>2.27</v>
      </c>
      <c r="I29" t="n">
        <v>15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514.29</v>
      </c>
      <c r="Q29" t="n">
        <v>1189.18</v>
      </c>
      <c r="R29" t="n">
        <v>186.83</v>
      </c>
      <c r="S29" t="n">
        <v>152.24</v>
      </c>
      <c r="T29" t="n">
        <v>11269.11</v>
      </c>
      <c r="U29" t="n">
        <v>0.8100000000000001</v>
      </c>
      <c r="V29" t="n">
        <v>0.87</v>
      </c>
      <c r="W29" t="n">
        <v>19.01</v>
      </c>
      <c r="X29" t="n">
        <v>0.65</v>
      </c>
      <c r="Y29" t="n">
        <v>2</v>
      </c>
      <c r="Z29" t="n">
        <v>10</v>
      </c>
      <c r="AA29" t="n">
        <v>408.0693182803358</v>
      </c>
      <c r="AB29" t="n">
        <v>580.6534315059127</v>
      </c>
      <c r="AC29" t="n">
        <v>526.2611315964716</v>
      </c>
      <c r="AD29" t="n">
        <v>408069.3182803358</v>
      </c>
      <c r="AE29" t="n">
        <v>580653.4315059128</v>
      </c>
      <c r="AF29" t="n">
        <v>8.044708674861605e-06</v>
      </c>
      <c r="AG29" t="n">
        <v>2.035833333333333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2.047</v>
      </c>
      <c r="E30" t="n">
        <v>48.85</v>
      </c>
      <c r="F30" t="n">
        <v>45.9</v>
      </c>
      <c r="G30" t="n">
        <v>183.6</v>
      </c>
      <c r="H30" t="n">
        <v>2.34</v>
      </c>
      <c r="I30" t="n">
        <v>15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516.49</v>
      </c>
      <c r="Q30" t="n">
        <v>1188.97</v>
      </c>
      <c r="R30" t="n">
        <v>186.75</v>
      </c>
      <c r="S30" t="n">
        <v>152.24</v>
      </c>
      <c r="T30" t="n">
        <v>11225.99</v>
      </c>
      <c r="U30" t="n">
        <v>0.82</v>
      </c>
      <c r="V30" t="n">
        <v>0.87</v>
      </c>
      <c r="W30" t="n">
        <v>19.01</v>
      </c>
      <c r="X30" t="n">
        <v>0.65</v>
      </c>
      <c r="Y30" t="n">
        <v>2</v>
      </c>
      <c r="Z30" t="n">
        <v>10</v>
      </c>
      <c r="AA30" t="n">
        <v>409.0608414330051</v>
      </c>
      <c r="AB30" t="n">
        <v>582.0642979818368</v>
      </c>
      <c r="AC30" t="n">
        <v>527.5398361521749</v>
      </c>
      <c r="AD30" t="n">
        <v>409060.8414330051</v>
      </c>
      <c r="AE30" t="n">
        <v>582064.2979818368</v>
      </c>
      <c r="AF30" t="n">
        <v>8.045494751534934e-06</v>
      </c>
      <c r="AG30" t="n">
        <v>2.035416666666667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1.858</v>
      </c>
      <c r="E2" t="n">
        <v>53.82</v>
      </c>
      <c r="F2" t="n">
        <v>50.83</v>
      </c>
      <c r="G2" t="n">
        <v>25.21</v>
      </c>
      <c r="H2" t="n">
        <v>0.64</v>
      </c>
      <c r="I2" t="n">
        <v>121</v>
      </c>
      <c r="J2" t="n">
        <v>26.11</v>
      </c>
      <c r="K2" t="n">
        <v>12.1</v>
      </c>
      <c r="L2" t="n">
        <v>1</v>
      </c>
      <c r="M2" t="n">
        <v>6</v>
      </c>
      <c r="N2" t="n">
        <v>3.01</v>
      </c>
      <c r="O2" t="n">
        <v>3454.41</v>
      </c>
      <c r="P2" t="n">
        <v>146.93</v>
      </c>
      <c r="Q2" t="n">
        <v>1191.21</v>
      </c>
      <c r="R2" t="n">
        <v>348.02</v>
      </c>
      <c r="S2" t="n">
        <v>152.24</v>
      </c>
      <c r="T2" t="n">
        <v>91333.62</v>
      </c>
      <c r="U2" t="n">
        <v>0.44</v>
      </c>
      <c r="V2" t="n">
        <v>0.78</v>
      </c>
      <c r="W2" t="n">
        <v>19.32</v>
      </c>
      <c r="X2" t="n">
        <v>5.56</v>
      </c>
      <c r="Y2" t="n">
        <v>2</v>
      </c>
      <c r="Z2" t="n">
        <v>10</v>
      </c>
      <c r="AA2" t="n">
        <v>171.121398020787</v>
      </c>
      <c r="AB2" t="n">
        <v>243.4935010149447</v>
      </c>
      <c r="AC2" t="n">
        <v>220.6844193586843</v>
      </c>
      <c r="AD2" t="n">
        <v>171121.398020787</v>
      </c>
      <c r="AE2" t="n">
        <v>243493.5010149447</v>
      </c>
      <c r="AF2" t="n">
        <v>1.771705467554289e-05</v>
      </c>
      <c r="AG2" t="n">
        <v>2.2425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1.8592</v>
      </c>
      <c r="E3" t="n">
        <v>53.79</v>
      </c>
      <c r="F3" t="n">
        <v>50.81</v>
      </c>
      <c r="G3" t="n">
        <v>25.4</v>
      </c>
      <c r="H3" t="n">
        <v>1.23</v>
      </c>
      <c r="I3" t="n">
        <v>120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152.83</v>
      </c>
      <c r="Q3" t="n">
        <v>1190.96</v>
      </c>
      <c r="R3" t="n">
        <v>346.7</v>
      </c>
      <c r="S3" t="n">
        <v>152.24</v>
      </c>
      <c r="T3" t="n">
        <v>90676.42999999999</v>
      </c>
      <c r="U3" t="n">
        <v>0.44</v>
      </c>
      <c r="V3" t="n">
        <v>0.78</v>
      </c>
      <c r="W3" t="n">
        <v>19.34</v>
      </c>
      <c r="X3" t="n">
        <v>5.54</v>
      </c>
      <c r="Y3" t="n">
        <v>2</v>
      </c>
      <c r="Z3" t="n">
        <v>10</v>
      </c>
      <c r="AA3" t="n">
        <v>174.0367514813482</v>
      </c>
      <c r="AB3" t="n">
        <v>247.6418403168586</v>
      </c>
      <c r="AC3" t="n">
        <v>224.4441659076877</v>
      </c>
      <c r="AD3" t="n">
        <v>174036.7514813482</v>
      </c>
      <c r="AE3" t="n">
        <v>247641.8403168586</v>
      </c>
      <c r="AF3" t="n">
        <v>1.77284973373355e-05</v>
      </c>
      <c r="AG3" t="n">
        <v>2.24125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1.294</v>
      </c>
      <c r="E2" t="n">
        <v>77.28</v>
      </c>
      <c r="F2" t="n">
        <v>66.29000000000001</v>
      </c>
      <c r="G2" t="n">
        <v>9.08</v>
      </c>
      <c r="H2" t="n">
        <v>0.18</v>
      </c>
      <c r="I2" t="n">
        <v>438</v>
      </c>
      <c r="J2" t="n">
        <v>98.70999999999999</v>
      </c>
      <c r="K2" t="n">
        <v>39.72</v>
      </c>
      <c r="L2" t="n">
        <v>1</v>
      </c>
      <c r="M2" t="n">
        <v>436</v>
      </c>
      <c r="N2" t="n">
        <v>12.99</v>
      </c>
      <c r="O2" t="n">
        <v>12407.75</v>
      </c>
      <c r="P2" t="n">
        <v>599.9299999999999</v>
      </c>
      <c r="Q2" t="n">
        <v>1192.44</v>
      </c>
      <c r="R2" t="n">
        <v>876.85</v>
      </c>
      <c r="S2" t="n">
        <v>152.24</v>
      </c>
      <c r="T2" t="n">
        <v>354163.6</v>
      </c>
      <c r="U2" t="n">
        <v>0.17</v>
      </c>
      <c r="V2" t="n">
        <v>0.6</v>
      </c>
      <c r="W2" t="n">
        <v>19.7</v>
      </c>
      <c r="X2" t="n">
        <v>20.98</v>
      </c>
      <c r="Y2" t="n">
        <v>2</v>
      </c>
      <c r="Z2" t="n">
        <v>10</v>
      </c>
      <c r="AA2" t="n">
        <v>728.38954621519</v>
      </c>
      <c r="AB2" t="n">
        <v>1036.446188273482</v>
      </c>
      <c r="AC2" t="n">
        <v>939.3578239345715</v>
      </c>
      <c r="AD2" t="n">
        <v>728389.54621519</v>
      </c>
      <c r="AE2" t="n">
        <v>1036446.188273482</v>
      </c>
      <c r="AF2" t="n">
        <v>6.726591590202693e-06</v>
      </c>
      <c r="AG2" t="n">
        <v>3.22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1.7025</v>
      </c>
      <c r="E3" t="n">
        <v>58.74</v>
      </c>
      <c r="F3" t="n">
        <v>53.21</v>
      </c>
      <c r="G3" t="n">
        <v>18.56</v>
      </c>
      <c r="H3" t="n">
        <v>0.35</v>
      </c>
      <c r="I3" t="n">
        <v>172</v>
      </c>
      <c r="J3" t="n">
        <v>99.95</v>
      </c>
      <c r="K3" t="n">
        <v>39.72</v>
      </c>
      <c r="L3" t="n">
        <v>2</v>
      </c>
      <c r="M3" t="n">
        <v>170</v>
      </c>
      <c r="N3" t="n">
        <v>13.24</v>
      </c>
      <c r="O3" t="n">
        <v>12561.45</v>
      </c>
      <c r="P3" t="n">
        <v>474.56</v>
      </c>
      <c r="Q3" t="n">
        <v>1190.19</v>
      </c>
      <c r="R3" t="n">
        <v>434.08</v>
      </c>
      <c r="S3" t="n">
        <v>152.24</v>
      </c>
      <c r="T3" t="n">
        <v>134109.6</v>
      </c>
      <c r="U3" t="n">
        <v>0.35</v>
      </c>
      <c r="V3" t="n">
        <v>0.75</v>
      </c>
      <c r="W3" t="n">
        <v>19.25</v>
      </c>
      <c r="X3" t="n">
        <v>7.94</v>
      </c>
      <c r="Y3" t="n">
        <v>2</v>
      </c>
      <c r="Z3" t="n">
        <v>10</v>
      </c>
      <c r="AA3" t="n">
        <v>445.6342787245878</v>
      </c>
      <c r="AB3" t="n">
        <v>634.1056814282015</v>
      </c>
      <c r="AC3" t="n">
        <v>574.7062797763887</v>
      </c>
      <c r="AD3" t="n">
        <v>445634.2787245878</v>
      </c>
      <c r="AE3" t="n">
        <v>634105.6814282015</v>
      </c>
      <c r="AF3" t="n">
        <v>8.85009442219481e-06</v>
      </c>
      <c r="AG3" t="n">
        <v>2.4475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1.8389</v>
      </c>
      <c r="E4" t="n">
        <v>54.38</v>
      </c>
      <c r="F4" t="n">
        <v>50.19</v>
      </c>
      <c r="G4" t="n">
        <v>28.15</v>
      </c>
      <c r="H4" t="n">
        <v>0.52</v>
      </c>
      <c r="I4" t="n">
        <v>107</v>
      </c>
      <c r="J4" t="n">
        <v>101.2</v>
      </c>
      <c r="K4" t="n">
        <v>39.72</v>
      </c>
      <c r="L4" t="n">
        <v>3</v>
      </c>
      <c r="M4" t="n">
        <v>105</v>
      </c>
      <c r="N4" t="n">
        <v>13.49</v>
      </c>
      <c r="O4" t="n">
        <v>12715.54</v>
      </c>
      <c r="P4" t="n">
        <v>439.31</v>
      </c>
      <c r="Q4" t="n">
        <v>1189.55</v>
      </c>
      <c r="R4" t="n">
        <v>332.09</v>
      </c>
      <c r="S4" t="n">
        <v>152.24</v>
      </c>
      <c r="T4" t="n">
        <v>83435.28</v>
      </c>
      <c r="U4" t="n">
        <v>0.46</v>
      </c>
      <c r="V4" t="n">
        <v>0.79</v>
      </c>
      <c r="W4" t="n">
        <v>19.15</v>
      </c>
      <c r="X4" t="n">
        <v>4.93</v>
      </c>
      <c r="Y4" t="n">
        <v>2</v>
      </c>
      <c r="Z4" t="n">
        <v>10</v>
      </c>
      <c r="AA4" t="n">
        <v>386.270068569479</v>
      </c>
      <c r="AB4" t="n">
        <v>549.6346594938315</v>
      </c>
      <c r="AC4" t="n">
        <v>498.1480211349092</v>
      </c>
      <c r="AD4" t="n">
        <v>386270.068569479</v>
      </c>
      <c r="AE4" t="n">
        <v>549634.6594938315</v>
      </c>
      <c r="AF4" t="n">
        <v>9.559141634639668e-06</v>
      </c>
      <c r="AG4" t="n">
        <v>2.265833333333334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1.9141</v>
      </c>
      <c r="E5" t="n">
        <v>52.24</v>
      </c>
      <c r="F5" t="n">
        <v>48.69</v>
      </c>
      <c r="G5" t="n">
        <v>38.44</v>
      </c>
      <c r="H5" t="n">
        <v>0.6899999999999999</v>
      </c>
      <c r="I5" t="n">
        <v>76</v>
      </c>
      <c r="J5" t="n">
        <v>102.45</v>
      </c>
      <c r="K5" t="n">
        <v>39.72</v>
      </c>
      <c r="L5" t="n">
        <v>4</v>
      </c>
      <c r="M5" t="n">
        <v>74</v>
      </c>
      <c r="N5" t="n">
        <v>13.74</v>
      </c>
      <c r="O5" t="n">
        <v>12870.03</v>
      </c>
      <c r="P5" t="n">
        <v>417.91</v>
      </c>
      <c r="Q5" t="n">
        <v>1189.52</v>
      </c>
      <c r="R5" t="n">
        <v>281.11</v>
      </c>
      <c r="S5" t="n">
        <v>152.24</v>
      </c>
      <c r="T5" t="n">
        <v>58102.73</v>
      </c>
      <c r="U5" t="n">
        <v>0.54</v>
      </c>
      <c r="V5" t="n">
        <v>0.82</v>
      </c>
      <c r="W5" t="n">
        <v>19.11</v>
      </c>
      <c r="X5" t="n">
        <v>3.43</v>
      </c>
      <c r="Y5" t="n">
        <v>2</v>
      </c>
      <c r="Z5" t="n">
        <v>10</v>
      </c>
      <c r="AA5" t="n">
        <v>356.5903100436813</v>
      </c>
      <c r="AB5" t="n">
        <v>507.4024875018368</v>
      </c>
      <c r="AC5" t="n">
        <v>459.8719180132181</v>
      </c>
      <c r="AD5" t="n">
        <v>356590.3100436812</v>
      </c>
      <c r="AE5" t="n">
        <v>507402.4875018368</v>
      </c>
      <c r="AF5" t="n">
        <v>9.950053294286688e-06</v>
      </c>
      <c r="AG5" t="n">
        <v>2.176666666666667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1.9565</v>
      </c>
      <c r="E6" t="n">
        <v>51.11</v>
      </c>
      <c r="F6" t="n">
        <v>47.91</v>
      </c>
      <c r="G6" t="n">
        <v>48.72</v>
      </c>
      <c r="H6" t="n">
        <v>0.85</v>
      </c>
      <c r="I6" t="n">
        <v>59</v>
      </c>
      <c r="J6" t="n">
        <v>103.71</v>
      </c>
      <c r="K6" t="n">
        <v>39.72</v>
      </c>
      <c r="L6" t="n">
        <v>5</v>
      </c>
      <c r="M6" t="n">
        <v>57</v>
      </c>
      <c r="N6" t="n">
        <v>14</v>
      </c>
      <c r="O6" t="n">
        <v>13024.91</v>
      </c>
      <c r="P6" t="n">
        <v>402.77</v>
      </c>
      <c r="Q6" t="n">
        <v>1189.19</v>
      </c>
      <c r="R6" t="n">
        <v>254.93</v>
      </c>
      <c r="S6" t="n">
        <v>152.24</v>
      </c>
      <c r="T6" t="n">
        <v>45096.84</v>
      </c>
      <c r="U6" t="n">
        <v>0.6</v>
      </c>
      <c r="V6" t="n">
        <v>0.83</v>
      </c>
      <c r="W6" t="n">
        <v>19.07</v>
      </c>
      <c r="X6" t="n">
        <v>2.66</v>
      </c>
      <c r="Y6" t="n">
        <v>2</v>
      </c>
      <c r="Z6" t="n">
        <v>10</v>
      </c>
      <c r="AA6" t="n">
        <v>339.516118129617</v>
      </c>
      <c r="AB6" t="n">
        <v>483.1071345287891</v>
      </c>
      <c r="AC6" t="n">
        <v>437.8524150629429</v>
      </c>
      <c r="AD6" t="n">
        <v>339516.1181296171</v>
      </c>
      <c r="AE6" t="n">
        <v>483107.1345287891</v>
      </c>
      <c r="AF6" t="n">
        <v>1.017046093217277e-05</v>
      </c>
      <c r="AG6" t="n">
        <v>2.129583333333333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1.9849</v>
      </c>
      <c r="E7" t="n">
        <v>50.38</v>
      </c>
      <c r="F7" t="n">
        <v>47.4</v>
      </c>
      <c r="G7" t="n">
        <v>59.26</v>
      </c>
      <c r="H7" t="n">
        <v>1.01</v>
      </c>
      <c r="I7" t="n">
        <v>48</v>
      </c>
      <c r="J7" t="n">
        <v>104.97</v>
      </c>
      <c r="K7" t="n">
        <v>39.72</v>
      </c>
      <c r="L7" t="n">
        <v>6</v>
      </c>
      <c r="M7" t="n">
        <v>46</v>
      </c>
      <c r="N7" t="n">
        <v>14.25</v>
      </c>
      <c r="O7" t="n">
        <v>13180.19</v>
      </c>
      <c r="P7" t="n">
        <v>389.68</v>
      </c>
      <c r="Q7" t="n">
        <v>1189.23</v>
      </c>
      <c r="R7" t="n">
        <v>237.82</v>
      </c>
      <c r="S7" t="n">
        <v>152.24</v>
      </c>
      <c r="T7" t="n">
        <v>36596.63</v>
      </c>
      <c r="U7" t="n">
        <v>0.64</v>
      </c>
      <c r="V7" t="n">
        <v>0.84</v>
      </c>
      <c r="W7" t="n">
        <v>19.05</v>
      </c>
      <c r="X7" t="n">
        <v>2.15</v>
      </c>
      <c r="Y7" t="n">
        <v>2</v>
      </c>
      <c r="Z7" t="n">
        <v>10</v>
      </c>
      <c r="AA7" t="n">
        <v>327.0893660200531</v>
      </c>
      <c r="AB7" t="n">
        <v>465.4247557474112</v>
      </c>
      <c r="AC7" t="n">
        <v>421.8264206196281</v>
      </c>
      <c r="AD7" t="n">
        <v>327089.3660200532</v>
      </c>
      <c r="AE7" t="n">
        <v>465424.7557474112</v>
      </c>
      <c r="AF7" t="n">
        <v>1.031809246320968e-05</v>
      </c>
      <c r="AG7" t="n">
        <v>2.099166666666667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2.0061</v>
      </c>
      <c r="E8" t="n">
        <v>49.85</v>
      </c>
      <c r="F8" t="n">
        <v>47.04</v>
      </c>
      <c r="G8" t="n">
        <v>70.56</v>
      </c>
      <c r="H8" t="n">
        <v>1.16</v>
      </c>
      <c r="I8" t="n">
        <v>40</v>
      </c>
      <c r="J8" t="n">
        <v>106.23</v>
      </c>
      <c r="K8" t="n">
        <v>39.72</v>
      </c>
      <c r="L8" t="n">
        <v>7</v>
      </c>
      <c r="M8" t="n">
        <v>38</v>
      </c>
      <c r="N8" t="n">
        <v>14.52</v>
      </c>
      <c r="O8" t="n">
        <v>13335.87</v>
      </c>
      <c r="P8" t="n">
        <v>377.13</v>
      </c>
      <c r="Q8" t="n">
        <v>1189.14</v>
      </c>
      <c r="R8" t="n">
        <v>225.61</v>
      </c>
      <c r="S8" t="n">
        <v>152.24</v>
      </c>
      <c r="T8" t="n">
        <v>30533.74</v>
      </c>
      <c r="U8" t="n">
        <v>0.67</v>
      </c>
      <c r="V8" t="n">
        <v>0.85</v>
      </c>
      <c r="W8" t="n">
        <v>19.04</v>
      </c>
      <c r="X8" t="n">
        <v>1.78</v>
      </c>
      <c r="Y8" t="n">
        <v>2</v>
      </c>
      <c r="Z8" t="n">
        <v>10</v>
      </c>
      <c r="AA8" t="n">
        <v>316.7613475149006</v>
      </c>
      <c r="AB8" t="n">
        <v>450.7287246639044</v>
      </c>
      <c r="AC8" t="n">
        <v>408.5070298637248</v>
      </c>
      <c r="AD8" t="n">
        <v>316761.3475149007</v>
      </c>
      <c r="AE8" t="n">
        <v>450728.7246639043</v>
      </c>
      <c r="AF8" t="n">
        <v>1.042829628215272e-05</v>
      </c>
      <c r="AG8" t="n">
        <v>2.077083333333333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2.0223</v>
      </c>
      <c r="E9" t="n">
        <v>49.45</v>
      </c>
      <c r="F9" t="n">
        <v>46.76</v>
      </c>
      <c r="G9" t="n">
        <v>82.52</v>
      </c>
      <c r="H9" t="n">
        <v>1.31</v>
      </c>
      <c r="I9" t="n">
        <v>34</v>
      </c>
      <c r="J9" t="n">
        <v>107.5</v>
      </c>
      <c r="K9" t="n">
        <v>39.72</v>
      </c>
      <c r="L9" t="n">
        <v>8</v>
      </c>
      <c r="M9" t="n">
        <v>32</v>
      </c>
      <c r="N9" t="n">
        <v>14.78</v>
      </c>
      <c r="O9" t="n">
        <v>13491.96</v>
      </c>
      <c r="P9" t="n">
        <v>364.52</v>
      </c>
      <c r="Q9" t="n">
        <v>1189.02</v>
      </c>
      <c r="R9" t="n">
        <v>216.02</v>
      </c>
      <c r="S9" t="n">
        <v>152.24</v>
      </c>
      <c r="T9" t="n">
        <v>25768.02</v>
      </c>
      <c r="U9" t="n">
        <v>0.7</v>
      </c>
      <c r="V9" t="n">
        <v>0.85</v>
      </c>
      <c r="W9" t="n">
        <v>19.03</v>
      </c>
      <c r="X9" t="n">
        <v>1.51</v>
      </c>
      <c r="Y9" t="n">
        <v>2</v>
      </c>
      <c r="Z9" t="n">
        <v>10</v>
      </c>
      <c r="AA9" t="n">
        <v>307.5663850691961</v>
      </c>
      <c r="AB9" t="n">
        <v>437.6449512521567</v>
      </c>
      <c r="AC9" t="n">
        <v>396.6488696813922</v>
      </c>
      <c r="AD9" t="n">
        <v>307566.3850691961</v>
      </c>
      <c r="AE9" t="n">
        <v>437644.9512521566</v>
      </c>
      <c r="AF9" t="n">
        <v>1.051250863436391e-05</v>
      </c>
      <c r="AG9" t="n">
        <v>2.060416666666667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2.0331</v>
      </c>
      <c r="E10" t="n">
        <v>49.19</v>
      </c>
      <c r="F10" t="n">
        <v>46.58</v>
      </c>
      <c r="G10" t="n">
        <v>93.16</v>
      </c>
      <c r="H10" t="n">
        <v>1.46</v>
      </c>
      <c r="I10" t="n">
        <v>30</v>
      </c>
      <c r="J10" t="n">
        <v>108.77</v>
      </c>
      <c r="K10" t="n">
        <v>39.72</v>
      </c>
      <c r="L10" t="n">
        <v>9</v>
      </c>
      <c r="M10" t="n">
        <v>25</v>
      </c>
      <c r="N10" t="n">
        <v>15.05</v>
      </c>
      <c r="O10" t="n">
        <v>13648.58</v>
      </c>
      <c r="P10" t="n">
        <v>352.59</v>
      </c>
      <c r="Q10" t="n">
        <v>1189.1</v>
      </c>
      <c r="R10" t="n">
        <v>209.9</v>
      </c>
      <c r="S10" t="n">
        <v>152.24</v>
      </c>
      <c r="T10" t="n">
        <v>22727.7</v>
      </c>
      <c r="U10" t="n">
        <v>0.73</v>
      </c>
      <c r="V10" t="n">
        <v>0.85</v>
      </c>
      <c r="W10" t="n">
        <v>19.03</v>
      </c>
      <c r="X10" t="n">
        <v>1.33</v>
      </c>
      <c r="Y10" t="n">
        <v>2</v>
      </c>
      <c r="Z10" t="n">
        <v>10</v>
      </c>
      <c r="AA10" t="n">
        <v>299.8686374249364</v>
      </c>
      <c r="AB10" t="n">
        <v>426.6916073366132</v>
      </c>
      <c r="AC10" t="n">
        <v>386.721572517558</v>
      </c>
      <c r="AD10" t="n">
        <v>299868.6374249363</v>
      </c>
      <c r="AE10" t="n">
        <v>426691.6073366132</v>
      </c>
      <c r="AF10" t="n">
        <v>1.056865020250471e-05</v>
      </c>
      <c r="AG10" t="n">
        <v>2.049583333333333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2.0385</v>
      </c>
      <c r="E11" t="n">
        <v>49.06</v>
      </c>
      <c r="F11" t="n">
        <v>46.49</v>
      </c>
      <c r="G11" t="n">
        <v>99.63</v>
      </c>
      <c r="H11" t="n">
        <v>1.6</v>
      </c>
      <c r="I11" t="n">
        <v>28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349.99</v>
      </c>
      <c r="Q11" t="n">
        <v>1189.21</v>
      </c>
      <c r="R11" t="n">
        <v>205.98</v>
      </c>
      <c r="S11" t="n">
        <v>152.24</v>
      </c>
      <c r="T11" t="n">
        <v>20779.16</v>
      </c>
      <c r="U11" t="n">
        <v>0.74</v>
      </c>
      <c r="V11" t="n">
        <v>0.86</v>
      </c>
      <c r="W11" t="n">
        <v>19.05</v>
      </c>
      <c r="X11" t="n">
        <v>1.24</v>
      </c>
      <c r="Y11" t="n">
        <v>2</v>
      </c>
      <c r="Z11" t="n">
        <v>10</v>
      </c>
      <c r="AA11" t="n">
        <v>297.6372354432538</v>
      </c>
      <c r="AB11" t="n">
        <v>423.5164820338994</v>
      </c>
      <c r="AC11" t="n">
        <v>383.8438748340478</v>
      </c>
      <c r="AD11" t="n">
        <v>297637.2354432538</v>
      </c>
      <c r="AE11" t="n">
        <v>423516.4820338993</v>
      </c>
      <c r="AF11" t="n">
        <v>1.059672098657511e-05</v>
      </c>
      <c r="AG11" t="n">
        <v>2.044166666666667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2.0383</v>
      </c>
      <c r="E12" t="n">
        <v>49.06</v>
      </c>
      <c r="F12" t="n">
        <v>46.5</v>
      </c>
      <c r="G12" t="n">
        <v>99.64</v>
      </c>
      <c r="H12" t="n">
        <v>1.74</v>
      </c>
      <c r="I12" t="n">
        <v>28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353.85</v>
      </c>
      <c r="Q12" t="n">
        <v>1189.24</v>
      </c>
      <c r="R12" t="n">
        <v>206.18</v>
      </c>
      <c r="S12" t="n">
        <v>152.24</v>
      </c>
      <c r="T12" t="n">
        <v>20876.18</v>
      </c>
      <c r="U12" t="n">
        <v>0.74</v>
      </c>
      <c r="V12" t="n">
        <v>0.86</v>
      </c>
      <c r="W12" t="n">
        <v>19.05</v>
      </c>
      <c r="X12" t="n">
        <v>1.24</v>
      </c>
      <c r="Y12" t="n">
        <v>2</v>
      </c>
      <c r="Z12" t="n">
        <v>10</v>
      </c>
      <c r="AA12" t="n">
        <v>299.5091666674265</v>
      </c>
      <c r="AB12" t="n">
        <v>426.1801061785408</v>
      </c>
      <c r="AC12" t="n">
        <v>386.2579858690439</v>
      </c>
      <c r="AD12" t="n">
        <v>299509.1666674265</v>
      </c>
      <c r="AE12" t="n">
        <v>426180.1061785409</v>
      </c>
      <c r="AF12" t="n">
        <v>1.059568132790583e-05</v>
      </c>
      <c r="AG12" t="n">
        <v>2.044166666666667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1.1212</v>
      </c>
      <c r="E2" t="n">
        <v>89.19</v>
      </c>
      <c r="F2" t="n">
        <v>72.67</v>
      </c>
      <c r="G2" t="n">
        <v>7.74</v>
      </c>
      <c r="H2" t="n">
        <v>0.14</v>
      </c>
      <c r="I2" t="n">
        <v>563</v>
      </c>
      <c r="J2" t="n">
        <v>124.63</v>
      </c>
      <c r="K2" t="n">
        <v>45</v>
      </c>
      <c r="L2" t="n">
        <v>1</v>
      </c>
      <c r="M2" t="n">
        <v>561</v>
      </c>
      <c r="N2" t="n">
        <v>18.64</v>
      </c>
      <c r="O2" t="n">
        <v>15605.44</v>
      </c>
      <c r="P2" t="n">
        <v>769.4</v>
      </c>
      <c r="Q2" t="n">
        <v>1193.65</v>
      </c>
      <c r="R2" t="n">
        <v>1093.78</v>
      </c>
      <c r="S2" t="n">
        <v>152.24</v>
      </c>
      <c r="T2" t="n">
        <v>462002.48</v>
      </c>
      <c r="U2" t="n">
        <v>0.14</v>
      </c>
      <c r="V2" t="n">
        <v>0.55</v>
      </c>
      <c r="W2" t="n">
        <v>19.9</v>
      </c>
      <c r="X2" t="n">
        <v>27.35</v>
      </c>
      <c r="Y2" t="n">
        <v>2</v>
      </c>
      <c r="Z2" t="n">
        <v>10</v>
      </c>
      <c r="AA2" t="n">
        <v>1052.765214848304</v>
      </c>
      <c r="AB2" t="n">
        <v>1498.00954687793</v>
      </c>
      <c r="AC2" t="n">
        <v>1357.684561060071</v>
      </c>
      <c r="AD2" t="n">
        <v>1052765.214848304</v>
      </c>
      <c r="AE2" t="n">
        <v>1498009.54687793</v>
      </c>
      <c r="AF2" t="n">
        <v>5.189763689137282e-06</v>
      </c>
      <c r="AG2" t="n">
        <v>3.71625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1.5987</v>
      </c>
      <c r="E3" t="n">
        <v>62.55</v>
      </c>
      <c r="F3" t="n">
        <v>55.05</v>
      </c>
      <c r="G3" t="n">
        <v>15.73</v>
      </c>
      <c r="H3" t="n">
        <v>0.28</v>
      </c>
      <c r="I3" t="n">
        <v>210</v>
      </c>
      <c r="J3" t="n">
        <v>125.95</v>
      </c>
      <c r="K3" t="n">
        <v>45</v>
      </c>
      <c r="L3" t="n">
        <v>2</v>
      </c>
      <c r="M3" t="n">
        <v>208</v>
      </c>
      <c r="N3" t="n">
        <v>18.95</v>
      </c>
      <c r="O3" t="n">
        <v>15767.7</v>
      </c>
      <c r="P3" t="n">
        <v>578.61</v>
      </c>
      <c r="Q3" t="n">
        <v>1190.29</v>
      </c>
      <c r="R3" t="n">
        <v>496.51</v>
      </c>
      <c r="S3" t="n">
        <v>152.24</v>
      </c>
      <c r="T3" t="n">
        <v>165132.74</v>
      </c>
      <c r="U3" t="n">
        <v>0.31</v>
      </c>
      <c r="V3" t="n">
        <v>0.72</v>
      </c>
      <c r="W3" t="n">
        <v>19.31</v>
      </c>
      <c r="X3" t="n">
        <v>9.779999999999999</v>
      </c>
      <c r="Y3" t="n">
        <v>2</v>
      </c>
      <c r="Z3" t="n">
        <v>10</v>
      </c>
      <c r="AA3" t="n">
        <v>563.6929481648987</v>
      </c>
      <c r="AB3" t="n">
        <v>802.0947177481158</v>
      </c>
      <c r="AC3" t="n">
        <v>726.9590618191108</v>
      </c>
      <c r="AD3" t="n">
        <v>563692.9481648987</v>
      </c>
      <c r="AE3" t="n">
        <v>802094.7177481159</v>
      </c>
      <c r="AF3" t="n">
        <v>7.399995727634475e-06</v>
      </c>
      <c r="AG3" t="n">
        <v>2.60625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1.7666</v>
      </c>
      <c r="E4" t="n">
        <v>56.61</v>
      </c>
      <c r="F4" t="n">
        <v>51.18</v>
      </c>
      <c r="G4" t="n">
        <v>23.8</v>
      </c>
      <c r="H4" t="n">
        <v>0.42</v>
      </c>
      <c r="I4" t="n">
        <v>129</v>
      </c>
      <c r="J4" t="n">
        <v>127.27</v>
      </c>
      <c r="K4" t="n">
        <v>45</v>
      </c>
      <c r="L4" t="n">
        <v>3</v>
      </c>
      <c r="M4" t="n">
        <v>127</v>
      </c>
      <c r="N4" t="n">
        <v>19.27</v>
      </c>
      <c r="O4" t="n">
        <v>15930.42</v>
      </c>
      <c r="P4" t="n">
        <v>532.16</v>
      </c>
      <c r="Q4" t="n">
        <v>1189.88</v>
      </c>
      <c r="R4" t="n">
        <v>365.79</v>
      </c>
      <c r="S4" t="n">
        <v>152.24</v>
      </c>
      <c r="T4" t="n">
        <v>100176.87</v>
      </c>
      <c r="U4" t="n">
        <v>0.42</v>
      </c>
      <c r="V4" t="n">
        <v>0.78</v>
      </c>
      <c r="W4" t="n">
        <v>19.17</v>
      </c>
      <c r="X4" t="n">
        <v>5.91</v>
      </c>
      <c r="Y4" t="n">
        <v>2</v>
      </c>
      <c r="Z4" t="n">
        <v>10</v>
      </c>
      <c r="AA4" t="n">
        <v>472.913871239589</v>
      </c>
      <c r="AB4" t="n">
        <v>672.9225889838932</v>
      </c>
      <c r="AC4" t="n">
        <v>609.887040944507</v>
      </c>
      <c r="AD4" t="n">
        <v>472913.871239589</v>
      </c>
      <c r="AE4" t="n">
        <v>672922.5889838932</v>
      </c>
      <c r="AF4" t="n">
        <v>8.177164228710241e-06</v>
      </c>
      <c r="AG4" t="n">
        <v>2.35875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1.8516</v>
      </c>
      <c r="E5" t="n">
        <v>54.01</v>
      </c>
      <c r="F5" t="n">
        <v>49.5</v>
      </c>
      <c r="G5" t="n">
        <v>31.93</v>
      </c>
      <c r="H5" t="n">
        <v>0.55</v>
      </c>
      <c r="I5" t="n">
        <v>93</v>
      </c>
      <c r="J5" t="n">
        <v>128.59</v>
      </c>
      <c r="K5" t="n">
        <v>45</v>
      </c>
      <c r="L5" t="n">
        <v>4</v>
      </c>
      <c r="M5" t="n">
        <v>91</v>
      </c>
      <c r="N5" t="n">
        <v>19.59</v>
      </c>
      <c r="O5" t="n">
        <v>16093.6</v>
      </c>
      <c r="P5" t="n">
        <v>508.51</v>
      </c>
      <c r="Q5" t="n">
        <v>1189.7</v>
      </c>
      <c r="R5" t="n">
        <v>308.81</v>
      </c>
      <c r="S5" t="n">
        <v>152.24</v>
      </c>
      <c r="T5" t="n">
        <v>71869.91</v>
      </c>
      <c r="U5" t="n">
        <v>0.49</v>
      </c>
      <c r="V5" t="n">
        <v>0.8</v>
      </c>
      <c r="W5" t="n">
        <v>19.12</v>
      </c>
      <c r="X5" t="n">
        <v>4.24</v>
      </c>
      <c r="Y5" t="n">
        <v>2</v>
      </c>
      <c r="Z5" t="n">
        <v>10</v>
      </c>
      <c r="AA5" t="n">
        <v>434.0350351120497</v>
      </c>
      <c r="AB5" t="n">
        <v>617.600788007456</v>
      </c>
      <c r="AC5" t="n">
        <v>559.7474705845545</v>
      </c>
      <c r="AD5" t="n">
        <v>434035.0351120497</v>
      </c>
      <c r="AE5" t="n">
        <v>617600.788007456</v>
      </c>
      <c r="AF5" t="n">
        <v>8.57060867535372e-06</v>
      </c>
      <c r="AG5" t="n">
        <v>2.250416666666667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1.9049</v>
      </c>
      <c r="E6" t="n">
        <v>52.5</v>
      </c>
      <c r="F6" t="n">
        <v>48.52</v>
      </c>
      <c r="G6" t="n">
        <v>40.44</v>
      </c>
      <c r="H6" t="n">
        <v>0.68</v>
      </c>
      <c r="I6" t="n">
        <v>72</v>
      </c>
      <c r="J6" t="n">
        <v>129.92</v>
      </c>
      <c r="K6" t="n">
        <v>45</v>
      </c>
      <c r="L6" t="n">
        <v>5</v>
      </c>
      <c r="M6" t="n">
        <v>70</v>
      </c>
      <c r="N6" t="n">
        <v>19.92</v>
      </c>
      <c r="O6" t="n">
        <v>16257.24</v>
      </c>
      <c r="P6" t="n">
        <v>492.22</v>
      </c>
      <c r="Q6" t="n">
        <v>1189.16</v>
      </c>
      <c r="R6" t="n">
        <v>275.45</v>
      </c>
      <c r="S6" t="n">
        <v>152.24</v>
      </c>
      <c r="T6" t="n">
        <v>55291.71</v>
      </c>
      <c r="U6" t="n">
        <v>0.55</v>
      </c>
      <c r="V6" t="n">
        <v>0.82</v>
      </c>
      <c r="W6" t="n">
        <v>19.1</v>
      </c>
      <c r="X6" t="n">
        <v>3.27</v>
      </c>
      <c r="Y6" t="n">
        <v>2</v>
      </c>
      <c r="Z6" t="n">
        <v>10</v>
      </c>
      <c r="AA6" t="n">
        <v>410.9001614384368</v>
      </c>
      <c r="AB6" t="n">
        <v>584.6815186964254</v>
      </c>
      <c r="AC6" t="n">
        <v>529.9118905656399</v>
      </c>
      <c r="AD6" t="n">
        <v>410900.1614384368</v>
      </c>
      <c r="AE6" t="n">
        <v>584681.5186964255</v>
      </c>
      <c r="AF6" t="n">
        <v>8.817321487190161e-06</v>
      </c>
      <c r="AG6" t="n">
        <v>2.1875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1.9401</v>
      </c>
      <c r="E7" t="n">
        <v>51.54</v>
      </c>
      <c r="F7" t="n">
        <v>47.9</v>
      </c>
      <c r="G7" t="n">
        <v>48.71</v>
      </c>
      <c r="H7" t="n">
        <v>0.8100000000000001</v>
      </c>
      <c r="I7" t="n">
        <v>59</v>
      </c>
      <c r="J7" t="n">
        <v>131.25</v>
      </c>
      <c r="K7" t="n">
        <v>45</v>
      </c>
      <c r="L7" t="n">
        <v>6</v>
      </c>
      <c r="M7" t="n">
        <v>57</v>
      </c>
      <c r="N7" t="n">
        <v>20.25</v>
      </c>
      <c r="O7" t="n">
        <v>16421.36</v>
      </c>
      <c r="P7" t="n">
        <v>479.22</v>
      </c>
      <c r="Q7" t="n">
        <v>1189.34</v>
      </c>
      <c r="R7" t="n">
        <v>254.75</v>
      </c>
      <c r="S7" t="n">
        <v>152.24</v>
      </c>
      <c r="T7" t="n">
        <v>45008.48</v>
      </c>
      <c r="U7" t="n">
        <v>0.6</v>
      </c>
      <c r="V7" t="n">
        <v>0.83</v>
      </c>
      <c r="W7" t="n">
        <v>19.07</v>
      </c>
      <c r="X7" t="n">
        <v>2.65</v>
      </c>
      <c r="Y7" t="n">
        <v>2</v>
      </c>
      <c r="Z7" t="n">
        <v>10</v>
      </c>
      <c r="AA7" t="n">
        <v>395.2805627410287</v>
      </c>
      <c r="AB7" t="n">
        <v>562.4559477551559</v>
      </c>
      <c r="AC7" t="n">
        <v>509.7682842778136</v>
      </c>
      <c r="AD7" t="n">
        <v>395280.5627410287</v>
      </c>
      <c r="AE7" t="n">
        <v>562455.9477551559</v>
      </c>
      <c r="AF7" t="n">
        <v>8.98025377568252e-06</v>
      </c>
      <c r="AG7" t="n">
        <v>2.1475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1.9669</v>
      </c>
      <c r="E8" t="n">
        <v>50.84</v>
      </c>
      <c r="F8" t="n">
        <v>47.46</v>
      </c>
      <c r="G8" t="n">
        <v>58.11</v>
      </c>
      <c r="H8" t="n">
        <v>0.93</v>
      </c>
      <c r="I8" t="n">
        <v>49</v>
      </c>
      <c r="J8" t="n">
        <v>132.58</v>
      </c>
      <c r="K8" t="n">
        <v>45</v>
      </c>
      <c r="L8" t="n">
        <v>7</v>
      </c>
      <c r="M8" t="n">
        <v>47</v>
      </c>
      <c r="N8" t="n">
        <v>20.59</v>
      </c>
      <c r="O8" t="n">
        <v>16585.95</v>
      </c>
      <c r="P8" t="n">
        <v>468.28</v>
      </c>
      <c r="Q8" t="n">
        <v>1189.11</v>
      </c>
      <c r="R8" t="n">
        <v>239.64</v>
      </c>
      <c r="S8" t="n">
        <v>152.24</v>
      </c>
      <c r="T8" t="n">
        <v>37501.72</v>
      </c>
      <c r="U8" t="n">
        <v>0.64</v>
      </c>
      <c r="V8" t="n">
        <v>0.84</v>
      </c>
      <c r="W8" t="n">
        <v>19.05</v>
      </c>
      <c r="X8" t="n">
        <v>2.2</v>
      </c>
      <c r="Y8" t="n">
        <v>2</v>
      </c>
      <c r="Z8" t="n">
        <v>10</v>
      </c>
      <c r="AA8" t="n">
        <v>383.3459440659782</v>
      </c>
      <c r="AB8" t="n">
        <v>545.4738396256201</v>
      </c>
      <c r="AC8" t="n">
        <v>494.3769631278377</v>
      </c>
      <c r="AD8" t="n">
        <v>383345.9440659782</v>
      </c>
      <c r="AE8" t="n">
        <v>545473.8396256202</v>
      </c>
      <c r="AF8" t="n">
        <v>9.104304495330112e-06</v>
      </c>
      <c r="AG8" t="n">
        <v>2.118333333333334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1.9839</v>
      </c>
      <c r="E9" t="n">
        <v>50.41</v>
      </c>
      <c r="F9" t="n">
        <v>47.17</v>
      </c>
      <c r="G9" t="n">
        <v>65.81999999999999</v>
      </c>
      <c r="H9" t="n">
        <v>1.06</v>
      </c>
      <c r="I9" t="n">
        <v>43</v>
      </c>
      <c r="J9" t="n">
        <v>133.92</v>
      </c>
      <c r="K9" t="n">
        <v>45</v>
      </c>
      <c r="L9" t="n">
        <v>8</v>
      </c>
      <c r="M9" t="n">
        <v>41</v>
      </c>
      <c r="N9" t="n">
        <v>20.93</v>
      </c>
      <c r="O9" t="n">
        <v>16751.02</v>
      </c>
      <c r="P9" t="n">
        <v>459.18</v>
      </c>
      <c r="Q9" t="n">
        <v>1189.2</v>
      </c>
      <c r="R9" t="n">
        <v>230.46</v>
      </c>
      <c r="S9" t="n">
        <v>152.24</v>
      </c>
      <c r="T9" t="n">
        <v>32941.36</v>
      </c>
      <c r="U9" t="n">
        <v>0.66</v>
      </c>
      <c r="V9" t="n">
        <v>0.84</v>
      </c>
      <c r="W9" t="n">
        <v>19.04</v>
      </c>
      <c r="X9" t="n">
        <v>1.92</v>
      </c>
      <c r="Y9" t="n">
        <v>2</v>
      </c>
      <c r="Z9" t="n">
        <v>10</v>
      </c>
      <c r="AA9" t="n">
        <v>374.8672129325452</v>
      </c>
      <c r="AB9" t="n">
        <v>533.4092121054947</v>
      </c>
      <c r="AC9" t="n">
        <v>483.442481065853</v>
      </c>
      <c r="AD9" t="n">
        <v>374867.2129325452</v>
      </c>
      <c r="AE9" t="n">
        <v>533409.2121054947</v>
      </c>
      <c r="AF9" t="n">
        <v>9.182993384658806e-06</v>
      </c>
      <c r="AG9" t="n">
        <v>2.100416666666666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2.0011</v>
      </c>
      <c r="E10" t="n">
        <v>49.97</v>
      </c>
      <c r="F10" t="n">
        <v>46.89</v>
      </c>
      <c r="G10" t="n">
        <v>76.04000000000001</v>
      </c>
      <c r="H10" t="n">
        <v>1.18</v>
      </c>
      <c r="I10" t="n">
        <v>37</v>
      </c>
      <c r="J10" t="n">
        <v>135.27</v>
      </c>
      <c r="K10" t="n">
        <v>45</v>
      </c>
      <c r="L10" t="n">
        <v>9</v>
      </c>
      <c r="M10" t="n">
        <v>35</v>
      </c>
      <c r="N10" t="n">
        <v>21.27</v>
      </c>
      <c r="O10" t="n">
        <v>16916.71</v>
      </c>
      <c r="P10" t="n">
        <v>449.98</v>
      </c>
      <c r="Q10" t="n">
        <v>1189.08</v>
      </c>
      <c r="R10" t="n">
        <v>220.93</v>
      </c>
      <c r="S10" t="n">
        <v>152.24</v>
      </c>
      <c r="T10" t="n">
        <v>28205.96</v>
      </c>
      <c r="U10" t="n">
        <v>0.6899999999999999</v>
      </c>
      <c r="V10" t="n">
        <v>0.85</v>
      </c>
      <c r="W10" t="n">
        <v>19.03</v>
      </c>
      <c r="X10" t="n">
        <v>1.64</v>
      </c>
      <c r="Y10" t="n">
        <v>2</v>
      </c>
      <c r="Z10" t="n">
        <v>10</v>
      </c>
      <c r="AA10" t="n">
        <v>366.4702152488136</v>
      </c>
      <c r="AB10" t="n">
        <v>521.4608854340532</v>
      </c>
      <c r="AC10" t="n">
        <v>472.6134054527295</v>
      </c>
      <c r="AD10" t="n">
        <v>366470.2152488136</v>
      </c>
      <c r="AE10" t="n">
        <v>521460.8854340532</v>
      </c>
      <c r="AF10" t="n">
        <v>9.262608025626664e-06</v>
      </c>
      <c r="AG10" t="n">
        <v>2.082083333333333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2.0128</v>
      </c>
      <c r="E11" t="n">
        <v>49.68</v>
      </c>
      <c r="F11" t="n">
        <v>46.71</v>
      </c>
      <c r="G11" t="n">
        <v>84.92</v>
      </c>
      <c r="H11" t="n">
        <v>1.29</v>
      </c>
      <c r="I11" t="n">
        <v>33</v>
      </c>
      <c r="J11" t="n">
        <v>136.61</v>
      </c>
      <c r="K11" t="n">
        <v>45</v>
      </c>
      <c r="L11" t="n">
        <v>10</v>
      </c>
      <c r="M11" t="n">
        <v>31</v>
      </c>
      <c r="N11" t="n">
        <v>21.61</v>
      </c>
      <c r="O11" t="n">
        <v>17082.76</v>
      </c>
      <c r="P11" t="n">
        <v>441.13</v>
      </c>
      <c r="Q11" t="n">
        <v>1189.17</v>
      </c>
      <c r="R11" t="n">
        <v>214.28</v>
      </c>
      <c r="S11" t="n">
        <v>152.24</v>
      </c>
      <c r="T11" t="n">
        <v>24900.77</v>
      </c>
      <c r="U11" t="n">
        <v>0.71</v>
      </c>
      <c r="V11" t="n">
        <v>0.85</v>
      </c>
      <c r="W11" t="n">
        <v>19.03</v>
      </c>
      <c r="X11" t="n">
        <v>1.45</v>
      </c>
      <c r="Y11" t="n">
        <v>2</v>
      </c>
      <c r="Z11" t="n">
        <v>10</v>
      </c>
      <c r="AA11" t="n">
        <v>359.6325734944101</v>
      </c>
      <c r="AB11" t="n">
        <v>511.7314106359137</v>
      </c>
      <c r="AC11" t="n">
        <v>463.7953323315064</v>
      </c>
      <c r="AD11" t="n">
        <v>359632.57349441</v>
      </c>
      <c r="AE11" t="n">
        <v>511731.4106359137</v>
      </c>
      <c r="AF11" t="n">
        <v>9.31676449651759e-06</v>
      </c>
      <c r="AG11" t="n">
        <v>2.07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2.0213</v>
      </c>
      <c r="E12" t="n">
        <v>49.47</v>
      </c>
      <c r="F12" t="n">
        <v>46.58</v>
      </c>
      <c r="G12" t="n">
        <v>93.15000000000001</v>
      </c>
      <c r="H12" t="n">
        <v>1.41</v>
      </c>
      <c r="I12" t="n">
        <v>30</v>
      </c>
      <c r="J12" t="n">
        <v>137.96</v>
      </c>
      <c r="K12" t="n">
        <v>45</v>
      </c>
      <c r="L12" t="n">
        <v>11</v>
      </c>
      <c r="M12" t="n">
        <v>28</v>
      </c>
      <c r="N12" t="n">
        <v>21.96</v>
      </c>
      <c r="O12" t="n">
        <v>17249.3</v>
      </c>
      <c r="P12" t="n">
        <v>432.05</v>
      </c>
      <c r="Q12" t="n">
        <v>1189.02</v>
      </c>
      <c r="R12" t="n">
        <v>209.9</v>
      </c>
      <c r="S12" t="n">
        <v>152.24</v>
      </c>
      <c r="T12" t="n">
        <v>22729.16</v>
      </c>
      <c r="U12" t="n">
        <v>0.73</v>
      </c>
      <c r="V12" t="n">
        <v>0.85</v>
      </c>
      <c r="W12" t="n">
        <v>19.02</v>
      </c>
      <c r="X12" t="n">
        <v>1.32</v>
      </c>
      <c r="Y12" t="n">
        <v>2</v>
      </c>
      <c r="Z12" t="n">
        <v>10</v>
      </c>
      <c r="AA12" t="n">
        <v>353.455273209404</v>
      </c>
      <c r="AB12" t="n">
        <v>502.9415544834177</v>
      </c>
      <c r="AC12" t="n">
        <v>455.8288597432259</v>
      </c>
      <c r="AD12" t="n">
        <v>353455.273209404</v>
      </c>
      <c r="AE12" t="n">
        <v>502941.5544834178</v>
      </c>
      <c r="AF12" t="n">
        <v>9.356108941181939e-06</v>
      </c>
      <c r="AG12" t="n">
        <v>2.06125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2.0287</v>
      </c>
      <c r="E13" t="n">
        <v>49.29</v>
      </c>
      <c r="F13" t="n">
        <v>46.47</v>
      </c>
      <c r="G13" t="n">
        <v>103.27</v>
      </c>
      <c r="H13" t="n">
        <v>1.52</v>
      </c>
      <c r="I13" t="n">
        <v>27</v>
      </c>
      <c r="J13" t="n">
        <v>139.32</v>
      </c>
      <c r="K13" t="n">
        <v>45</v>
      </c>
      <c r="L13" t="n">
        <v>12</v>
      </c>
      <c r="M13" t="n">
        <v>25</v>
      </c>
      <c r="N13" t="n">
        <v>22.32</v>
      </c>
      <c r="O13" t="n">
        <v>17416.34</v>
      </c>
      <c r="P13" t="n">
        <v>425.47</v>
      </c>
      <c r="Q13" t="n">
        <v>1189.08</v>
      </c>
      <c r="R13" t="n">
        <v>206.4</v>
      </c>
      <c r="S13" t="n">
        <v>152.24</v>
      </c>
      <c r="T13" t="n">
        <v>20990.67</v>
      </c>
      <c r="U13" t="n">
        <v>0.74</v>
      </c>
      <c r="V13" t="n">
        <v>0.86</v>
      </c>
      <c r="W13" t="n">
        <v>19.02</v>
      </c>
      <c r="X13" t="n">
        <v>1.22</v>
      </c>
      <c r="Y13" t="n">
        <v>2</v>
      </c>
      <c r="Z13" t="n">
        <v>10</v>
      </c>
      <c r="AA13" t="n">
        <v>348.7566760440529</v>
      </c>
      <c r="AB13" t="n">
        <v>496.2557870289512</v>
      </c>
      <c r="AC13" t="n">
        <v>449.769376830926</v>
      </c>
      <c r="AD13" t="n">
        <v>348756.6760440529</v>
      </c>
      <c r="AE13" t="n">
        <v>496255.7870289512</v>
      </c>
      <c r="AF13" t="n">
        <v>9.3903617518309e-06</v>
      </c>
      <c r="AG13" t="n">
        <v>2.05375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2.039</v>
      </c>
      <c r="E14" t="n">
        <v>49.04</v>
      </c>
      <c r="F14" t="n">
        <v>46.3</v>
      </c>
      <c r="G14" t="n">
        <v>115.74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22</v>
      </c>
      <c r="N14" t="n">
        <v>22.68</v>
      </c>
      <c r="O14" t="n">
        <v>17583.88</v>
      </c>
      <c r="P14" t="n">
        <v>414.97</v>
      </c>
      <c r="Q14" t="n">
        <v>1189.04</v>
      </c>
      <c r="R14" t="n">
        <v>200.61</v>
      </c>
      <c r="S14" t="n">
        <v>152.24</v>
      </c>
      <c r="T14" t="n">
        <v>18113.38</v>
      </c>
      <c r="U14" t="n">
        <v>0.76</v>
      </c>
      <c r="V14" t="n">
        <v>0.86</v>
      </c>
      <c r="W14" t="n">
        <v>19.01</v>
      </c>
      <c r="X14" t="n">
        <v>1.05</v>
      </c>
      <c r="Y14" t="n">
        <v>2</v>
      </c>
      <c r="Z14" t="n">
        <v>10</v>
      </c>
      <c r="AA14" t="n">
        <v>341.5950004991086</v>
      </c>
      <c r="AB14" t="n">
        <v>486.0652353402622</v>
      </c>
      <c r="AC14" t="n">
        <v>440.5334178710809</v>
      </c>
      <c r="AD14" t="n">
        <v>341595.0004991086</v>
      </c>
      <c r="AE14" t="n">
        <v>486065.2353402622</v>
      </c>
      <c r="AF14" t="n">
        <v>9.438037961247698e-06</v>
      </c>
      <c r="AG14" t="n">
        <v>2.043333333333333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2.0445</v>
      </c>
      <c r="E15" t="n">
        <v>48.91</v>
      </c>
      <c r="F15" t="n">
        <v>46.22</v>
      </c>
      <c r="G15" t="n">
        <v>126.04</v>
      </c>
      <c r="H15" t="n">
        <v>1.74</v>
      </c>
      <c r="I15" t="n">
        <v>22</v>
      </c>
      <c r="J15" t="n">
        <v>142.04</v>
      </c>
      <c r="K15" t="n">
        <v>45</v>
      </c>
      <c r="L15" t="n">
        <v>14</v>
      </c>
      <c r="M15" t="n">
        <v>17</v>
      </c>
      <c r="N15" t="n">
        <v>23.04</v>
      </c>
      <c r="O15" t="n">
        <v>17751.93</v>
      </c>
      <c r="P15" t="n">
        <v>407.61</v>
      </c>
      <c r="Q15" t="n">
        <v>1188.95</v>
      </c>
      <c r="R15" t="n">
        <v>197.72</v>
      </c>
      <c r="S15" t="n">
        <v>152.24</v>
      </c>
      <c r="T15" t="n">
        <v>16676.15</v>
      </c>
      <c r="U15" t="n">
        <v>0.77</v>
      </c>
      <c r="V15" t="n">
        <v>0.86</v>
      </c>
      <c r="W15" t="n">
        <v>19.01</v>
      </c>
      <c r="X15" t="n">
        <v>0.96</v>
      </c>
      <c r="Y15" t="n">
        <v>2</v>
      </c>
      <c r="Z15" t="n">
        <v>10</v>
      </c>
      <c r="AA15" t="n">
        <v>337.005595216378</v>
      </c>
      <c r="AB15" t="n">
        <v>479.5348401191295</v>
      </c>
      <c r="AC15" t="n">
        <v>434.6147528079423</v>
      </c>
      <c r="AD15" t="n">
        <v>337005.595216378</v>
      </c>
      <c r="AE15" t="n">
        <v>479534.8401191295</v>
      </c>
      <c r="AF15" t="n">
        <v>9.463496131324629e-06</v>
      </c>
      <c r="AG15" t="n">
        <v>2.037916666666666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2.046</v>
      </c>
      <c r="E16" t="n">
        <v>48.87</v>
      </c>
      <c r="F16" t="n">
        <v>46.21</v>
      </c>
      <c r="G16" t="n">
        <v>132.02</v>
      </c>
      <c r="H16" t="n">
        <v>1.85</v>
      </c>
      <c r="I16" t="n">
        <v>21</v>
      </c>
      <c r="J16" t="n">
        <v>143.4</v>
      </c>
      <c r="K16" t="n">
        <v>45</v>
      </c>
      <c r="L16" t="n">
        <v>15</v>
      </c>
      <c r="M16" t="n">
        <v>3</v>
      </c>
      <c r="N16" t="n">
        <v>23.41</v>
      </c>
      <c r="O16" t="n">
        <v>17920.49</v>
      </c>
      <c r="P16" t="n">
        <v>404.4</v>
      </c>
      <c r="Q16" t="n">
        <v>1188.96</v>
      </c>
      <c r="R16" t="n">
        <v>196.84</v>
      </c>
      <c r="S16" t="n">
        <v>152.24</v>
      </c>
      <c r="T16" t="n">
        <v>16243.96</v>
      </c>
      <c r="U16" t="n">
        <v>0.77</v>
      </c>
      <c r="V16" t="n">
        <v>0.86</v>
      </c>
      <c r="W16" t="n">
        <v>19.03</v>
      </c>
      <c r="X16" t="n">
        <v>0.95</v>
      </c>
      <c r="Y16" t="n">
        <v>2</v>
      </c>
      <c r="Z16" t="n">
        <v>10</v>
      </c>
      <c r="AA16" t="n">
        <v>335.2225799800678</v>
      </c>
      <c r="AB16" t="n">
        <v>476.9977370608702</v>
      </c>
      <c r="AC16" t="n">
        <v>432.3153110859608</v>
      </c>
      <c r="AD16" t="n">
        <v>335222.5799800678</v>
      </c>
      <c r="AE16" t="n">
        <v>476997.7370608702</v>
      </c>
      <c r="AF16" t="n">
        <v>9.470439268618335e-06</v>
      </c>
      <c r="AG16" t="n">
        <v>2.03625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2.0459</v>
      </c>
      <c r="E17" t="n">
        <v>48.88</v>
      </c>
      <c r="F17" t="n">
        <v>46.21</v>
      </c>
      <c r="G17" t="n">
        <v>132.03</v>
      </c>
      <c r="H17" t="n">
        <v>1.96</v>
      </c>
      <c r="I17" t="n">
        <v>21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407.6</v>
      </c>
      <c r="Q17" t="n">
        <v>1189.22</v>
      </c>
      <c r="R17" t="n">
        <v>196.86</v>
      </c>
      <c r="S17" t="n">
        <v>152.24</v>
      </c>
      <c r="T17" t="n">
        <v>16250.96</v>
      </c>
      <c r="U17" t="n">
        <v>0.77</v>
      </c>
      <c r="V17" t="n">
        <v>0.86</v>
      </c>
      <c r="W17" t="n">
        <v>19.03</v>
      </c>
      <c r="X17" t="n">
        <v>0.96</v>
      </c>
      <c r="Y17" t="n">
        <v>2</v>
      </c>
      <c r="Z17" t="n">
        <v>10</v>
      </c>
      <c r="AA17" t="n">
        <v>336.7460624745065</v>
      </c>
      <c r="AB17" t="n">
        <v>479.1655436040401</v>
      </c>
      <c r="AC17" t="n">
        <v>434.2800498829608</v>
      </c>
      <c r="AD17" t="n">
        <v>336746.0624745065</v>
      </c>
      <c r="AE17" t="n">
        <v>479165.5436040401</v>
      </c>
      <c r="AF17" t="n">
        <v>9.469976392798756e-06</v>
      </c>
      <c r="AG17" t="n">
        <v>2.036666666666667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2024-09-25T23:16:30Z</dcterms:created>
  <dcterms:modified xmlns:dcterms="http://purl.org/dc/terms/" xmlns:xsi="http://www.w3.org/2001/XMLSchema-instance" xsi:type="dcterms:W3CDTF">2024-09-25T23:16:30Z</dcterms:modified>
</cp:coreProperties>
</file>