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xVal>
          <yVal>
            <numRef>
              <f>gráficos!$B$7:$B$278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  <c r="AA2" t="n">
        <v>180.9390518140718</v>
      </c>
      <c r="AB2" t="n">
        <v>257.4633196438758</v>
      </c>
      <c r="AC2" t="n">
        <v>233.3456250985559</v>
      </c>
      <c r="AD2" t="n">
        <v>180939.0518140718</v>
      </c>
      <c r="AE2" t="n">
        <v>257463.3196438758</v>
      </c>
      <c r="AF2" t="n">
        <v>3.980621493940071e-06</v>
      </c>
      <c r="AG2" t="n">
        <v>0.6308333333333334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  <c r="AA3" t="n">
        <v>128.1504686936913</v>
      </c>
      <c r="AB3" t="n">
        <v>182.3489443157938</v>
      </c>
      <c r="AC3" t="n">
        <v>165.2675358038811</v>
      </c>
      <c r="AD3" t="n">
        <v>128150.4686936913</v>
      </c>
      <c r="AE3" t="n">
        <v>182348.9443157938</v>
      </c>
      <c r="AF3" t="n">
        <v>4.983446164820942e-06</v>
      </c>
      <c r="AG3" t="n">
        <v>0.50375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  <c r="AA4" t="n">
        <v>114.3860419606448</v>
      </c>
      <c r="AB4" t="n">
        <v>162.7631502920333</v>
      </c>
      <c r="AC4" t="n">
        <v>147.5164271960699</v>
      </c>
      <c r="AD4" t="n">
        <v>114386.0419606448</v>
      </c>
      <c r="AE4" t="n">
        <v>162763.1502920333</v>
      </c>
      <c r="AF4" t="n">
        <v>5.3725462354506e-06</v>
      </c>
      <c r="AG4" t="n">
        <v>0.4675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107.4817422701463</v>
      </c>
      <c r="AB5" t="n">
        <v>152.9388260220105</v>
      </c>
      <c r="AC5" t="n">
        <v>138.612389560222</v>
      </c>
      <c r="AD5" t="n">
        <v>107481.7422701463</v>
      </c>
      <c r="AE5" t="n">
        <v>152938.8260220105</v>
      </c>
      <c r="AF5" t="n">
        <v>5.590119230334906e-06</v>
      </c>
      <c r="AG5" t="n">
        <v>0.4491666666666667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  <c r="AA6" t="n">
        <v>103.6301862855737</v>
      </c>
      <c r="AB6" t="n">
        <v>147.4583375390641</v>
      </c>
      <c r="AC6" t="n">
        <v>133.6452819634291</v>
      </c>
      <c r="AD6" t="n">
        <v>103630.1862855737</v>
      </c>
      <c r="AE6" t="n">
        <v>147458.3375390641</v>
      </c>
      <c r="AF6" t="n">
        <v>5.71710712513303e-06</v>
      </c>
      <c r="AG6" t="n">
        <v>0.4391666666666666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  <c r="AA7" t="n">
        <v>101.9992302472563</v>
      </c>
      <c r="AB7" t="n">
        <v>145.1376038355965</v>
      </c>
      <c r="AC7" t="n">
        <v>131.5419413498147</v>
      </c>
      <c r="AD7" t="n">
        <v>101999.2302472563</v>
      </c>
      <c r="AE7" t="n">
        <v>145137.6038355964</v>
      </c>
      <c r="AF7" t="n">
        <v>5.773700211614017e-06</v>
      </c>
      <c r="AG7" t="n">
        <v>0.435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  <c r="AA8" t="n">
        <v>99.99141638377777</v>
      </c>
      <c r="AB8" t="n">
        <v>142.280628421304</v>
      </c>
      <c r="AC8" t="n">
        <v>128.9525910887313</v>
      </c>
      <c r="AD8" t="n">
        <v>99991.41638377777</v>
      </c>
      <c r="AE8" t="n">
        <v>142280.628421304</v>
      </c>
      <c r="AF8" t="n">
        <v>5.841141813075385e-06</v>
      </c>
      <c r="AG8" t="n">
        <v>0.43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97.79444774798255</v>
      </c>
      <c r="AB9" t="n">
        <v>139.1544993051498</v>
      </c>
      <c r="AC9" t="n">
        <v>126.1192999086253</v>
      </c>
      <c r="AD9" t="n">
        <v>97794.44774798254</v>
      </c>
      <c r="AE9" t="n">
        <v>139154.4993051498</v>
      </c>
      <c r="AF9" t="n">
        <v>5.91503225399731e-06</v>
      </c>
      <c r="AG9" t="n">
        <v>0.4245833333333333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  <c r="AA10" t="n">
        <v>96.89191376490308</v>
      </c>
      <c r="AB10" t="n">
        <v>137.8702580479678</v>
      </c>
      <c r="AC10" t="n">
        <v>124.9553590437711</v>
      </c>
      <c r="AD10" t="n">
        <v>96891.91376490307</v>
      </c>
      <c r="AE10" t="n">
        <v>137870.2580479678</v>
      </c>
      <c r="AF10" t="n">
        <v>5.943901357750658e-06</v>
      </c>
      <c r="AG10" t="n">
        <v>0.4225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  <c r="AA11" t="n">
        <v>96.41285084262223</v>
      </c>
      <c r="AB11" t="n">
        <v>137.1885857994834</v>
      </c>
      <c r="AC11" t="n">
        <v>124.3375419614973</v>
      </c>
      <c r="AD11" t="n">
        <v>96412.85084262224</v>
      </c>
      <c r="AE11" t="n">
        <v>137188.5857994834</v>
      </c>
      <c r="AF11" t="n">
        <v>5.949446154296186e-06</v>
      </c>
      <c r="AG11" t="n">
        <v>0.4220833333333334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95.32116793107438</v>
      </c>
      <c r="AB12" t="n">
        <v>135.6351991558173</v>
      </c>
      <c r="AC12" t="n">
        <v>122.9296677140612</v>
      </c>
      <c r="AD12" t="n">
        <v>95321.16793107438</v>
      </c>
      <c r="AE12" t="n">
        <v>135635.1991558173</v>
      </c>
      <c r="AF12" t="n">
        <v>5.98735568719985e-06</v>
      </c>
      <c r="AG12" t="n">
        <v>0.4195833333333334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94.58874303534421</v>
      </c>
      <c r="AB13" t="n">
        <v>134.5930109540228</v>
      </c>
      <c r="AC13" t="n">
        <v>121.9851057556647</v>
      </c>
      <c r="AD13" t="n">
        <v>94588.7430353442</v>
      </c>
      <c r="AE13" t="n">
        <v>134593.0109540228</v>
      </c>
      <c r="AF13" t="n">
        <v>6.014778322289146e-06</v>
      </c>
      <c r="AG13" t="n">
        <v>0.4175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94.22143782674108</v>
      </c>
      <c r="AB14" t="n">
        <v>134.070361932812</v>
      </c>
      <c r="AC14" t="n">
        <v>121.5114155122145</v>
      </c>
      <c r="AD14" t="n">
        <v>94221.43782674108</v>
      </c>
      <c r="AE14" t="n">
        <v>134070.361932812</v>
      </c>
      <c r="AF14" t="n">
        <v>6.016405599536203e-06</v>
      </c>
      <c r="AG14" t="n">
        <v>0.4175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92.74508893203624</v>
      </c>
      <c r="AB15" t="n">
        <v>131.9696231283782</v>
      </c>
      <c r="AC15" t="n">
        <v>119.6074619309143</v>
      </c>
      <c r="AD15" t="n">
        <v>92745.08893203623</v>
      </c>
      <c r="AE15" t="n">
        <v>131969.6231283782</v>
      </c>
      <c r="AF15" t="n">
        <v>6.056725913546619e-06</v>
      </c>
      <c r="AG15" t="n">
        <v>0.4145833333333333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92.81424078661175</v>
      </c>
      <c r="AB16" t="n">
        <v>132.0680212677519</v>
      </c>
      <c r="AC16" t="n">
        <v>119.6966426941098</v>
      </c>
      <c r="AD16" t="n">
        <v>92814.24078661174</v>
      </c>
      <c r="AE16" t="n">
        <v>132068.0212677519</v>
      </c>
      <c r="AF16" t="n">
        <v>6.056906722129625e-06</v>
      </c>
      <c r="AG16" t="n">
        <v>0.4145833333333333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92.46063387836988</v>
      </c>
      <c r="AB17" t="n">
        <v>131.5648639474709</v>
      </c>
      <c r="AC17" t="n">
        <v>119.2406182802776</v>
      </c>
      <c r="AD17" t="n">
        <v>92460.63387836987</v>
      </c>
      <c r="AE17" t="n">
        <v>131564.8639474709</v>
      </c>
      <c r="AF17" t="n">
        <v>6.056545104963611e-06</v>
      </c>
      <c r="AG17" t="n">
        <v>0.4145833333333333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91.33210307630215</v>
      </c>
      <c r="AB18" t="n">
        <v>129.9590453930591</v>
      </c>
      <c r="AC18" t="n">
        <v>117.7852236442868</v>
      </c>
      <c r="AD18" t="n">
        <v>91332.10307630214</v>
      </c>
      <c r="AE18" t="n">
        <v>129959.0453930591</v>
      </c>
      <c r="AF18" t="n">
        <v>6.08734283360236e-06</v>
      </c>
      <c r="AG18" t="n">
        <v>0.4125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91.45371148098383</v>
      </c>
      <c r="AB19" t="n">
        <v>130.1320854485476</v>
      </c>
      <c r="AC19" t="n">
        <v>117.9420542948466</v>
      </c>
      <c r="AD19" t="n">
        <v>91453.71148098382</v>
      </c>
      <c r="AE19" t="n">
        <v>130132.0854485476</v>
      </c>
      <c r="AF19" t="n">
        <v>6.08631825163199e-06</v>
      </c>
      <c r="AG19" t="n">
        <v>0.4125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  <c r="AA20" t="n">
        <v>91.23092317689823</v>
      </c>
      <c r="AB20" t="n">
        <v>129.8150736383683</v>
      </c>
      <c r="AC20" t="n">
        <v>117.6547383419869</v>
      </c>
      <c r="AD20" t="n">
        <v>91230.92317689823</v>
      </c>
      <c r="AE20" t="n">
        <v>129815.0736383683</v>
      </c>
      <c r="AF20" t="n">
        <v>6.089030380377086e-06</v>
      </c>
      <c r="AG20" t="n">
        <v>0.4125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  <c r="AA21" t="n">
        <v>90.75366988547171</v>
      </c>
      <c r="AB21" t="n">
        <v>129.1359763650616</v>
      </c>
      <c r="AC21" t="n">
        <v>117.0392550259104</v>
      </c>
      <c r="AD21" t="n">
        <v>90753.66988547171</v>
      </c>
      <c r="AE21" t="n">
        <v>129135.9763650616</v>
      </c>
      <c r="AF21" t="n">
        <v>6.092646552037213e-06</v>
      </c>
      <c r="AG21" t="n">
        <v>0.4120833333333334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  <c r="AA22" t="n">
        <v>90.26886822490476</v>
      </c>
      <c r="AB22" t="n">
        <v>128.4461383027582</v>
      </c>
      <c r="AC22" t="n">
        <v>116.4140370566571</v>
      </c>
      <c r="AD22" t="n">
        <v>90268.86822490477</v>
      </c>
      <c r="AE22" t="n">
        <v>128446.1383027582</v>
      </c>
      <c r="AF22" t="n">
        <v>6.088487954628067e-06</v>
      </c>
      <c r="AG22" t="n">
        <v>0.4125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88.83700053564864</v>
      </c>
      <c r="AB23" t="n">
        <v>126.4086930698436</v>
      </c>
      <c r="AC23" t="n">
        <v>114.5674480662869</v>
      </c>
      <c r="AD23" t="n">
        <v>88837.00053564864</v>
      </c>
      <c r="AE23" t="n">
        <v>126408.6930698436</v>
      </c>
      <c r="AF23" t="n">
        <v>6.129109616276826e-06</v>
      </c>
      <c r="AG23" t="n">
        <v>0.4095833333333334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89.0709169215832</v>
      </c>
      <c r="AB24" t="n">
        <v>126.7415393439784</v>
      </c>
      <c r="AC24" t="n">
        <v>114.8691152008797</v>
      </c>
      <c r="AD24" t="n">
        <v>89070.91692158321</v>
      </c>
      <c r="AE24" t="n">
        <v>126741.5393439784</v>
      </c>
      <c r="AF24" t="n">
        <v>6.129290424859833e-06</v>
      </c>
      <c r="AG24" t="n">
        <v>0.4095833333333334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88.96207571955443</v>
      </c>
      <c r="AB25" t="n">
        <v>126.5866661040261</v>
      </c>
      <c r="AC25" t="n">
        <v>114.7287496022472</v>
      </c>
      <c r="AD25" t="n">
        <v>88962.07571955443</v>
      </c>
      <c r="AE25" t="n">
        <v>126586.6661040261</v>
      </c>
      <c r="AF25" t="n">
        <v>6.129471233442839e-06</v>
      </c>
      <c r="AG25" t="n">
        <v>0.4095833333333334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88.83946629405652</v>
      </c>
      <c r="AB26" t="n">
        <v>126.4122016675662</v>
      </c>
      <c r="AC26" t="n">
        <v>114.570627998597</v>
      </c>
      <c r="AD26" t="n">
        <v>88839.46629405652</v>
      </c>
      <c r="AE26" t="n">
        <v>126412.2016675662</v>
      </c>
      <c r="AF26" t="n">
        <v>6.12892880769382e-06</v>
      </c>
      <c r="AG26" t="n">
        <v>0.4095833333333334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  <c r="AA27" t="n">
        <v>88.51160798781056</v>
      </c>
      <c r="AB27" t="n">
        <v>125.9456827649159</v>
      </c>
      <c r="AC27" t="n">
        <v>114.1478099245124</v>
      </c>
      <c r="AD27" t="n">
        <v>88511.60798781057</v>
      </c>
      <c r="AE27" t="n">
        <v>125945.6827649159</v>
      </c>
      <c r="AF27" t="n">
        <v>6.128265842889463e-06</v>
      </c>
      <c r="AG27" t="n">
        <v>0.4095833333333334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  <c r="AA28" t="n">
        <v>88.25968319541222</v>
      </c>
      <c r="AB28" t="n">
        <v>125.587211817372</v>
      </c>
      <c r="AC28" t="n">
        <v>113.8229184896859</v>
      </c>
      <c r="AD28" t="n">
        <v>88259.68319541222</v>
      </c>
      <c r="AE28" t="n">
        <v>125587.211817372</v>
      </c>
      <c r="AF28" t="n">
        <v>6.127542608557438e-06</v>
      </c>
      <c r="AG28" t="n">
        <v>0.41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  <c r="AA29" t="n">
        <v>87.48814686717081</v>
      </c>
      <c r="AB29" t="n">
        <v>124.4893708465959</v>
      </c>
      <c r="AC29" t="n">
        <v>112.8279169961182</v>
      </c>
      <c r="AD29" t="n">
        <v>87488.14686717081</v>
      </c>
      <c r="AE29" t="n">
        <v>124489.3708465959</v>
      </c>
      <c r="AF29" t="n">
        <v>6.133629830851985e-06</v>
      </c>
      <c r="AG29" t="n">
        <v>0.4095833333333334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86.80562372781247</v>
      </c>
      <c r="AB30" t="n">
        <v>123.5181892722969</v>
      </c>
      <c r="AC30" t="n">
        <v>111.9477101695596</v>
      </c>
      <c r="AD30" t="n">
        <v>86805.62372781248</v>
      </c>
      <c r="AE30" t="n">
        <v>123518.1892722969</v>
      </c>
      <c r="AF30" t="n">
        <v>6.132544979353947e-06</v>
      </c>
      <c r="AG30" t="n">
        <v>0.4095833333333334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  <c r="AA31" t="n">
        <v>85.8671915588755</v>
      </c>
      <c r="AB31" t="n">
        <v>122.1828674661266</v>
      </c>
      <c r="AC31" t="n">
        <v>110.7374736900504</v>
      </c>
      <c r="AD31" t="n">
        <v>85867.19155887551</v>
      </c>
      <c r="AE31" t="n">
        <v>122182.8674661266</v>
      </c>
      <c r="AF31" t="n">
        <v>6.136221420541743e-06</v>
      </c>
      <c r="AG31" t="n">
        <v>0.4091666666666667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  <c r="AA32" t="n">
        <v>84.86452457484148</v>
      </c>
      <c r="AB32" t="n">
        <v>120.7561441158132</v>
      </c>
      <c r="AC32" t="n">
        <v>109.4443976414618</v>
      </c>
      <c r="AD32" t="n">
        <v>84864.52457484149</v>
      </c>
      <c r="AE32" t="n">
        <v>120756.1441158132</v>
      </c>
      <c r="AF32" t="n">
        <v>6.169550469342579e-06</v>
      </c>
      <c r="AG32" t="n">
        <v>0.4070833333333333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  <c r="AA33" t="n">
        <v>85.22062931333765</v>
      </c>
      <c r="AB33" t="n">
        <v>121.2628556697587</v>
      </c>
      <c r="AC33" t="n">
        <v>109.9036433486314</v>
      </c>
      <c r="AD33" t="n">
        <v>85220.62931333766</v>
      </c>
      <c r="AE33" t="n">
        <v>121262.8556697587</v>
      </c>
      <c r="AF33" t="n">
        <v>6.16653699295914e-06</v>
      </c>
      <c r="AG33" t="n">
        <v>0.4070833333333333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7.3654</v>
      </c>
      <c r="E2" t="n">
        <v>13.58</v>
      </c>
      <c r="F2" t="n">
        <v>8.710000000000001</v>
      </c>
      <c r="G2" t="n">
        <v>6.61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108.38</v>
      </c>
      <c r="Q2" t="n">
        <v>190.69</v>
      </c>
      <c r="R2" t="n">
        <v>75.81999999999999</v>
      </c>
      <c r="S2" t="n">
        <v>24.3</v>
      </c>
      <c r="T2" t="n">
        <v>24587.45</v>
      </c>
      <c r="U2" t="n">
        <v>0.32</v>
      </c>
      <c r="V2" t="n">
        <v>0.72</v>
      </c>
      <c r="W2" t="n">
        <v>3.07</v>
      </c>
      <c r="X2" t="n">
        <v>1.59</v>
      </c>
      <c r="Y2" t="n">
        <v>2</v>
      </c>
      <c r="Z2" t="n">
        <v>10</v>
      </c>
      <c r="AA2" t="n">
        <v>140.6704275950547</v>
      </c>
      <c r="AB2" t="n">
        <v>200.163949690433</v>
      </c>
      <c r="AC2" t="n">
        <v>181.4137331380469</v>
      </c>
      <c r="AD2" t="n">
        <v>140670.4275950547</v>
      </c>
      <c r="AE2" t="n">
        <v>200163.949690433</v>
      </c>
      <c r="AF2" t="n">
        <v>4.857183651067339e-06</v>
      </c>
      <c r="AG2" t="n">
        <v>0.5658333333333333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7.82</v>
      </c>
      <c r="G3" t="n">
        <v>13.03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96.77</v>
      </c>
      <c r="Q3" t="n">
        <v>190.25</v>
      </c>
      <c r="R3" t="n">
        <v>48.17</v>
      </c>
      <c r="S3" t="n">
        <v>24.3</v>
      </c>
      <c r="T3" t="n">
        <v>10976.96</v>
      </c>
      <c r="U3" t="n">
        <v>0.5</v>
      </c>
      <c r="V3" t="n">
        <v>0.8</v>
      </c>
      <c r="W3" t="n">
        <v>3</v>
      </c>
      <c r="X3" t="n">
        <v>0.71</v>
      </c>
      <c r="Y3" t="n">
        <v>2</v>
      </c>
      <c r="Z3" t="n">
        <v>10</v>
      </c>
      <c r="AA3" t="n">
        <v>105.4647116115238</v>
      </c>
      <c r="AB3" t="n">
        <v>150.0687357679395</v>
      </c>
      <c r="AC3" t="n">
        <v>136.0111529827093</v>
      </c>
      <c r="AD3" t="n">
        <v>105464.7116115238</v>
      </c>
      <c r="AE3" t="n">
        <v>150068.7357679395</v>
      </c>
      <c r="AF3" t="n">
        <v>5.833513571425391e-06</v>
      </c>
      <c r="AG3" t="n">
        <v>0.4708333333333334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9.357900000000001</v>
      </c>
      <c r="E4" t="n">
        <v>10.69</v>
      </c>
      <c r="F4" t="n">
        <v>7.59</v>
      </c>
      <c r="G4" t="n">
        <v>18.97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93.20999999999999</v>
      </c>
      <c r="Q4" t="n">
        <v>190.08</v>
      </c>
      <c r="R4" t="n">
        <v>41.1</v>
      </c>
      <c r="S4" t="n">
        <v>24.3</v>
      </c>
      <c r="T4" t="n">
        <v>7501.32</v>
      </c>
      <c r="U4" t="n">
        <v>0.59</v>
      </c>
      <c r="V4" t="n">
        <v>0.83</v>
      </c>
      <c r="W4" t="n">
        <v>2.98</v>
      </c>
      <c r="X4" t="n">
        <v>0.48</v>
      </c>
      <c r="Y4" t="n">
        <v>2</v>
      </c>
      <c r="Z4" t="n">
        <v>10</v>
      </c>
      <c r="AA4" t="n">
        <v>96.52785633104638</v>
      </c>
      <c r="AB4" t="n">
        <v>137.3522303777549</v>
      </c>
      <c r="AC4" t="n">
        <v>124.4858572495296</v>
      </c>
      <c r="AD4" t="n">
        <v>96527.85633104638</v>
      </c>
      <c r="AE4" t="n">
        <v>137352.2303777549</v>
      </c>
      <c r="AF4" t="n">
        <v>6.171156880593458e-06</v>
      </c>
      <c r="AG4" t="n">
        <v>0.4454166666666666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9.6556</v>
      </c>
      <c r="E5" t="n">
        <v>10.36</v>
      </c>
      <c r="F5" t="n">
        <v>7.45</v>
      </c>
      <c r="G5" t="n">
        <v>24.84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90.92</v>
      </c>
      <c r="Q5" t="n">
        <v>189.99</v>
      </c>
      <c r="R5" t="n">
        <v>37</v>
      </c>
      <c r="S5" t="n">
        <v>24.3</v>
      </c>
      <c r="T5" t="n">
        <v>5482.62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91.60333057962458</v>
      </c>
      <c r="AB5" t="n">
        <v>130.3449827166163</v>
      </c>
      <c r="AC5" t="n">
        <v>118.1350085617613</v>
      </c>
      <c r="AD5" t="n">
        <v>91603.33057962458</v>
      </c>
      <c r="AE5" t="n">
        <v>130344.9827166163</v>
      </c>
      <c r="AF5" t="n">
        <v>6.367478000006218e-06</v>
      </c>
      <c r="AG5" t="n">
        <v>0.4316666666666666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9.8652</v>
      </c>
      <c r="E6" t="n">
        <v>10.14</v>
      </c>
      <c r="F6" t="n">
        <v>7.36</v>
      </c>
      <c r="G6" t="n">
        <v>31.55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89.18000000000001</v>
      </c>
      <c r="Q6" t="n">
        <v>190.03</v>
      </c>
      <c r="R6" t="n">
        <v>34.09</v>
      </c>
      <c r="S6" t="n">
        <v>24.3</v>
      </c>
      <c r="T6" t="n">
        <v>4048.04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88.2701203350484</v>
      </c>
      <c r="AB6" t="n">
        <v>125.6020631200144</v>
      </c>
      <c r="AC6" t="n">
        <v>113.8363786070472</v>
      </c>
      <c r="AD6" t="n">
        <v>88270.1203350484</v>
      </c>
      <c r="AE6" t="n">
        <v>125602.0631200144</v>
      </c>
      <c r="AF6" t="n">
        <v>6.505700729696895e-06</v>
      </c>
      <c r="AG6" t="n">
        <v>0.4225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9.9541</v>
      </c>
      <c r="E7" t="n">
        <v>10.05</v>
      </c>
      <c r="F7" t="n">
        <v>7.33</v>
      </c>
      <c r="G7" t="n">
        <v>36.67</v>
      </c>
      <c r="H7" t="n">
        <v>0.64</v>
      </c>
      <c r="I7" t="n">
        <v>12</v>
      </c>
      <c r="J7" t="n">
        <v>166.27</v>
      </c>
      <c r="K7" t="n">
        <v>50.28</v>
      </c>
      <c r="L7" t="n">
        <v>6</v>
      </c>
      <c r="M7" t="n">
        <v>10</v>
      </c>
      <c r="N7" t="n">
        <v>29.99</v>
      </c>
      <c r="O7" t="n">
        <v>20741.2</v>
      </c>
      <c r="P7" t="n">
        <v>88.2</v>
      </c>
      <c r="Q7" t="n">
        <v>190.03</v>
      </c>
      <c r="R7" t="n">
        <v>33.17</v>
      </c>
      <c r="S7" t="n">
        <v>24.3</v>
      </c>
      <c r="T7" t="n">
        <v>3599.35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86.78435326318628</v>
      </c>
      <c r="AB7" t="n">
        <v>123.4879229236114</v>
      </c>
      <c r="AC7" t="n">
        <v>111.9202789997011</v>
      </c>
      <c r="AD7" t="n">
        <v>86784.35326318628</v>
      </c>
      <c r="AE7" t="n">
        <v>123487.9229236114</v>
      </c>
      <c r="AF7" t="n">
        <v>6.564326687089554e-06</v>
      </c>
      <c r="AG7" t="n">
        <v>0.41875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10.0708</v>
      </c>
      <c r="E8" t="n">
        <v>9.93</v>
      </c>
      <c r="F8" t="n">
        <v>7.28</v>
      </c>
      <c r="G8" t="n">
        <v>43.7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8</v>
      </c>
      <c r="N8" t="n">
        <v>30.44</v>
      </c>
      <c r="O8" t="n">
        <v>20919.39</v>
      </c>
      <c r="P8" t="n">
        <v>86.86</v>
      </c>
      <c r="Q8" t="n">
        <v>190.02</v>
      </c>
      <c r="R8" t="n">
        <v>31.64</v>
      </c>
      <c r="S8" t="n">
        <v>24.3</v>
      </c>
      <c r="T8" t="n">
        <v>2842.7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84.79961306349743</v>
      </c>
      <c r="AB8" t="n">
        <v>120.6637796813465</v>
      </c>
      <c r="AC8" t="n">
        <v>109.3606853801295</v>
      </c>
      <c r="AD8" t="n">
        <v>84799.61306349743</v>
      </c>
      <c r="AE8" t="n">
        <v>120663.7796813465</v>
      </c>
      <c r="AF8" t="n">
        <v>6.641285621034698e-06</v>
      </c>
      <c r="AG8" t="n">
        <v>0.41375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10.1118</v>
      </c>
      <c r="E9" t="n">
        <v>9.890000000000001</v>
      </c>
      <c r="F9" t="n">
        <v>7.28</v>
      </c>
      <c r="G9" t="n">
        <v>48.5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7</v>
      </c>
      <c r="N9" t="n">
        <v>30.89</v>
      </c>
      <c r="O9" t="n">
        <v>21098.19</v>
      </c>
      <c r="P9" t="n">
        <v>86.08</v>
      </c>
      <c r="Q9" t="n">
        <v>190.06</v>
      </c>
      <c r="R9" t="n">
        <v>31.36</v>
      </c>
      <c r="S9" t="n">
        <v>24.3</v>
      </c>
      <c r="T9" t="n">
        <v>2706.03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83.9966499850533</v>
      </c>
      <c r="AB9" t="n">
        <v>119.5212206944667</v>
      </c>
      <c r="AC9" t="n">
        <v>108.3251547990191</v>
      </c>
      <c r="AD9" t="n">
        <v>83996.6499850533</v>
      </c>
      <c r="AE9" t="n">
        <v>119521.2206944667</v>
      </c>
      <c r="AF9" t="n">
        <v>6.668323464151672e-06</v>
      </c>
      <c r="AG9" t="n">
        <v>0.4120833333333334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10.1816</v>
      </c>
      <c r="E10" t="n">
        <v>9.82</v>
      </c>
      <c r="F10" t="n">
        <v>7.24</v>
      </c>
      <c r="G10" t="n">
        <v>54.3</v>
      </c>
      <c r="H10" t="n">
        <v>0.9399999999999999</v>
      </c>
      <c r="I10" t="n">
        <v>8</v>
      </c>
      <c r="J10" t="n">
        <v>170.62</v>
      </c>
      <c r="K10" t="n">
        <v>50.28</v>
      </c>
      <c r="L10" t="n">
        <v>9</v>
      </c>
      <c r="M10" t="n">
        <v>6</v>
      </c>
      <c r="N10" t="n">
        <v>31.34</v>
      </c>
      <c r="O10" t="n">
        <v>21277.6</v>
      </c>
      <c r="P10" t="n">
        <v>85.06999999999999</v>
      </c>
      <c r="Q10" t="n">
        <v>189.99</v>
      </c>
      <c r="R10" t="n">
        <v>30.27</v>
      </c>
      <c r="S10" t="n">
        <v>24.3</v>
      </c>
      <c r="T10" t="n">
        <v>2168.31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82.68043294240945</v>
      </c>
      <c r="AB10" t="n">
        <v>117.6483380537467</v>
      </c>
      <c r="AC10" t="n">
        <v>106.6277131162988</v>
      </c>
      <c r="AD10" t="n">
        <v>82680.43294240945</v>
      </c>
      <c r="AE10" t="n">
        <v>117648.3380537467</v>
      </c>
      <c r="AF10" t="n">
        <v>6.714353743409349e-06</v>
      </c>
      <c r="AG10" t="n">
        <v>0.4091666666666667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10.1615</v>
      </c>
      <c r="E11" t="n">
        <v>9.84</v>
      </c>
      <c r="F11" t="n">
        <v>7.26</v>
      </c>
      <c r="G11" t="n">
        <v>54.44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84.37</v>
      </c>
      <c r="Q11" t="n">
        <v>190</v>
      </c>
      <c r="R11" t="n">
        <v>30.75</v>
      </c>
      <c r="S11" t="n">
        <v>24.3</v>
      </c>
      <c r="T11" t="n">
        <v>2409.47</v>
      </c>
      <c r="U11" t="n">
        <v>0.79</v>
      </c>
      <c r="V11" t="n">
        <v>0.86</v>
      </c>
      <c r="W11" t="n">
        <v>2.96</v>
      </c>
      <c r="X11" t="n">
        <v>0.15</v>
      </c>
      <c r="Y11" t="n">
        <v>2</v>
      </c>
      <c r="Z11" t="n">
        <v>10</v>
      </c>
      <c r="AA11" t="n">
        <v>82.50355918568377</v>
      </c>
      <c r="AB11" t="n">
        <v>117.3966593580317</v>
      </c>
      <c r="AC11" t="n">
        <v>106.3996102445699</v>
      </c>
      <c r="AD11" t="n">
        <v>82503.55918568377</v>
      </c>
      <c r="AE11" t="n">
        <v>117396.6593580317</v>
      </c>
      <c r="AF11" t="n">
        <v>6.70109860568615e-06</v>
      </c>
      <c r="AG11" t="n">
        <v>0.41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10.2334</v>
      </c>
      <c r="E12" t="n">
        <v>9.77</v>
      </c>
      <c r="F12" t="n">
        <v>7.22</v>
      </c>
      <c r="G12" t="n">
        <v>61.9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83.73</v>
      </c>
      <c r="Q12" t="n">
        <v>190.02</v>
      </c>
      <c r="R12" t="n">
        <v>29.83</v>
      </c>
      <c r="S12" t="n">
        <v>24.3</v>
      </c>
      <c r="T12" t="n">
        <v>1953.57</v>
      </c>
      <c r="U12" t="n">
        <v>0.8100000000000001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81.40532930402938</v>
      </c>
      <c r="AB12" t="n">
        <v>115.8339568445168</v>
      </c>
      <c r="AC12" t="n">
        <v>104.9832927848107</v>
      </c>
      <c r="AD12" t="n">
        <v>81405.32930402938</v>
      </c>
      <c r="AE12" t="n">
        <v>115833.9568445168</v>
      </c>
      <c r="AF12" t="n">
        <v>6.748513750079087e-06</v>
      </c>
      <c r="AG12" t="n">
        <v>0.4070833333333333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10.2898</v>
      </c>
      <c r="E13" t="n">
        <v>9.720000000000001</v>
      </c>
      <c r="F13" t="n">
        <v>7.2</v>
      </c>
      <c r="G13" t="n">
        <v>72.01000000000001</v>
      </c>
      <c r="H13" t="n">
        <v>1.22</v>
      </c>
      <c r="I13" t="n">
        <v>6</v>
      </c>
      <c r="J13" t="n">
        <v>175.02</v>
      </c>
      <c r="K13" t="n">
        <v>50.28</v>
      </c>
      <c r="L13" t="n">
        <v>12</v>
      </c>
      <c r="M13" t="n">
        <v>4</v>
      </c>
      <c r="N13" t="n">
        <v>32.74</v>
      </c>
      <c r="O13" t="n">
        <v>21819.6</v>
      </c>
      <c r="P13" t="n">
        <v>82.23999999999999</v>
      </c>
      <c r="Q13" t="n">
        <v>190.03</v>
      </c>
      <c r="R13" t="n">
        <v>29.09</v>
      </c>
      <c r="S13" t="n">
        <v>24.3</v>
      </c>
      <c r="T13" t="n">
        <v>1586.54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80.02172719696759</v>
      </c>
      <c r="AB13" t="n">
        <v>113.8651900803557</v>
      </c>
      <c r="AC13" t="n">
        <v>103.1989488561613</v>
      </c>
      <c r="AD13" t="n">
        <v>80021.72719696759</v>
      </c>
      <c r="AE13" t="n">
        <v>113865.1900803557</v>
      </c>
      <c r="AF13" t="n">
        <v>6.785707270854632e-06</v>
      </c>
      <c r="AG13" t="n">
        <v>0.405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10.2866</v>
      </c>
      <c r="E14" t="n">
        <v>9.720000000000001</v>
      </c>
      <c r="F14" t="n">
        <v>7.2</v>
      </c>
      <c r="G14" t="n">
        <v>72.04000000000001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82.2</v>
      </c>
      <c r="Q14" t="n">
        <v>189.98</v>
      </c>
      <c r="R14" t="n">
        <v>29.28</v>
      </c>
      <c r="S14" t="n">
        <v>24.3</v>
      </c>
      <c r="T14" t="n">
        <v>1680.12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80.02164593256786</v>
      </c>
      <c r="AB14" t="n">
        <v>113.8650744469316</v>
      </c>
      <c r="AC14" t="n">
        <v>103.1988440546165</v>
      </c>
      <c r="AD14" t="n">
        <v>80021.64593256786</v>
      </c>
      <c r="AE14" t="n">
        <v>113865.0744469316</v>
      </c>
      <c r="AF14" t="n">
        <v>6.783597000172331e-06</v>
      </c>
      <c r="AG14" t="n">
        <v>0.405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10.2851</v>
      </c>
      <c r="E15" t="n">
        <v>9.720000000000001</v>
      </c>
      <c r="F15" t="n">
        <v>7.21</v>
      </c>
      <c r="G15" t="n">
        <v>72.05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81.09999999999999</v>
      </c>
      <c r="Q15" t="n">
        <v>189.98</v>
      </c>
      <c r="R15" t="n">
        <v>29.25</v>
      </c>
      <c r="S15" t="n">
        <v>24.3</v>
      </c>
      <c r="T15" t="n">
        <v>1665.73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79.42708048234414</v>
      </c>
      <c r="AB15" t="n">
        <v>113.0190503685173</v>
      </c>
      <c r="AC15" t="n">
        <v>102.4320706839512</v>
      </c>
      <c r="AD15" t="n">
        <v>79427.08048234414</v>
      </c>
      <c r="AE15" t="n">
        <v>113019.0503685173</v>
      </c>
      <c r="AF15" t="n">
        <v>6.782607810790002e-06</v>
      </c>
      <c r="AG15" t="n">
        <v>0.405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10.3365</v>
      </c>
      <c r="E16" t="n">
        <v>9.67</v>
      </c>
      <c r="F16" t="n">
        <v>7.19</v>
      </c>
      <c r="G16" t="n">
        <v>86.27</v>
      </c>
      <c r="H16" t="n">
        <v>1.48</v>
      </c>
      <c r="I16" t="n">
        <v>5</v>
      </c>
      <c r="J16" t="n">
        <v>179.46</v>
      </c>
      <c r="K16" t="n">
        <v>50.28</v>
      </c>
      <c r="L16" t="n">
        <v>15</v>
      </c>
      <c r="M16" t="n">
        <v>3</v>
      </c>
      <c r="N16" t="n">
        <v>34.18</v>
      </c>
      <c r="O16" t="n">
        <v>22367.38</v>
      </c>
      <c r="P16" t="n">
        <v>80.38</v>
      </c>
      <c r="Q16" t="n">
        <v>189.96</v>
      </c>
      <c r="R16" t="n">
        <v>28.77</v>
      </c>
      <c r="S16" t="n">
        <v>24.3</v>
      </c>
      <c r="T16" t="n">
        <v>1433.03</v>
      </c>
      <c r="U16" t="n">
        <v>0.84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78.5439357481166</v>
      </c>
      <c r="AB16" t="n">
        <v>111.7623986246258</v>
      </c>
      <c r="AC16" t="n">
        <v>101.2931349042247</v>
      </c>
      <c r="AD16" t="n">
        <v>78543.93574811659</v>
      </c>
      <c r="AE16" t="n">
        <v>111762.3986246258</v>
      </c>
      <c r="AF16" t="n">
        <v>6.816504033624453e-06</v>
      </c>
      <c r="AG16" t="n">
        <v>0.4029166666666666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10.3392</v>
      </c>
      <c r="E17" t="n">
        <v>9.67</v>
      </c>
      <c r="F17" t="n">
        <v>7.19</v>
      </c>
      <c r="G17" t="n">
        <v>86.23999999999999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80.06</v>
      </c>
      <c r="Q17" t="n">
        <v>189.98</v>
      </c>
      <c r="R17" t="n">
        <v>28.69</v>
      </c>
      <c r="S17" t="n">
        <v>24.3</v>
      </c>
      <c r="T17" t="n">
        <v>1393.71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78.33875919193902</v>
      </c>
      <c r="AB17" t="n">
        <v>111.4704470711223</v>
      </c>
      <c r="AC17" t="n">
        <v>101.0285317062041</v>
      </c>
      <c r="AD17" t="n">
        <v>78338.75919193903</v>
      </c>
      <c r="AE17" t="n">
        <v>111470.4470711223</v>
      </c>
      <c r="AF17" t="n">
        <v>6.818284574512644e-06</v>
      </c>
      <c r="AG17" t="n">
        <v>0.4029166666666666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10.3505</v>
      </c>
      <c r="E18" t="n">
        <v>9.66</v>
      </c>
      <c r="F18" t="n">
        <v>7.18</v>
      </c>
      <c r="G18" t="n">
        <v>86.11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78.94</v>
      </c>
      <c r="Q18" t="n">
        <v>189.99</v>
      </c>
      <c r="R18" t="n">
        <v>28.36</v>
      </c>
      <c r="S18" t="n">
        <v>24.3</v>
      </c>
      <c r="T18" t="n">
        <v>1224.96</v>
      </c>
      <c r="U18" t="n">
        <v>0.86</v>
      </c>
      <c r="V18" t="n">
        <v>0.87</v>
      </c>
      <c r="W18" t="n">
        <v>2.95</v>
      </c>
      <c r="X18" t="n">
        <v>0.07000000000000001</v>
      </c>
      <c r="Y18" t="n">
        <v>2</v>
      </c>
      <c r="Z18" t="n">
        <v>10</v>
      </c>
      <c r="AA18" t="n">
        <v>77.5672806898134</v>
      </c>
      <c r="AB18" t="n">
        <v>110.3726883827699</v>
      </c>
      <c r="AC18" t="n">
        <v>100.0336047873122</v>
      </c>
      <c r="AD18" t="n">
        <v>77567.2806898134</v>
      </c>
      <c r="AE18" t="n">
        <v>110372.6883827699</v>
      </c>
      <c r="AF18" t="n">
        <v>6.825736467859517e-06</v>
      </c>
      <c r="AG18" t="n">
        <v>0.4025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10.3398</v>
      </c>
      <c r="E19" t="n">
        <v>9.67</v>
      </c>
      <c r="F19" t="n">
        <v>7.19</v>
      </c>
      <c r="G19" t="n">
        <v>86.23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77.48999999999999</v>
      </c>
      <c r="Q19" t="n">
        <v>189.96</v>
      </c>
      <c r="R19" t="n">
        <v>28.64</v>
      </c>
      <c r="S19" t="n">
        <v>24.3</v>
      </c>
      <c r="T19" t="n">
        <v>1366.8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76.8407274877581</v>
      </c>
      <c r="AB19" t="n">
        <v>109.3388551807961</v>
      </c>
      <c r="AC19" t="n">
        <v>99.09661518003183</v>
      </c>
      <c r="AD19" t="n">
        <v>76840.72748775811</v>
      </c>
      <c r="AE19" t="n">
        <v>109338.8551807961</v>
      </c>
      <c r="AF19" t="n">
        <v>6.818680250265576e-06</v>
      </c>
      <c r="AG19" t="n">
        <v>0.4029166666666666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10.3998</v>
      </c>
      <c r="E20" t="n">
        <v>9.619999999999999</v>
      </c>
      <c r="F20" t="n">
        <v>7.16</v>
      </c>
      <c r="G20" t="n">
        <v>107.43</v>
      </c>
      <c r="H20" t="n">
        <v>1.82</v>
      </c>
      <c r="I20" t="n">
        <v>4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77.06</v>
      </c>
      <c r="Q20" t="n">
        <v>190.01</v>
      </c>
      <c r="R20" t="n">
        <v>27.95</v>
      </c>
      <c r="S20" t="n">
        <v>24.3</v>
      </c>
      <c r="T20" t="n">
        <v>1027.06</v>
      </c>
      <c r="U20" t="n">
        <v>0.87</v>
      </c>
      <c r="V20" t="n">
        <v>0.87</v>
      </c>
      <c r="W20" t="n">
        <v>2.94</v>
      </c>
      <c r="X20" t="n">
        <v>0.05</v>
      </c>
      <c r="Y20" t="n">
        <v>2</v>
      </c>
      <c r="Z20" t="n">
        <v>10</v>
      </c>
      <c r="AA20" t="n">
        <v>76.04693386048824</v>
      </c>
      <c r="AB20" t="n">
        <v>108.2093436666147</v>
      </c>
      <c r="AC20" t="n">
        <v>98.07290985883408</v>
      </c>
      <c r="AD20" t="n">
        <v>76046.93386048824</v>
      </c>
      <c r="AE20" t="n">
        <v>108209.3436666147</v>
      </c>
      <c r="AF20" t="n">
        <v>6.858247825558709e-06</v>
      </c>
      <c r="AG20" t="n">
        <v>0.4008333333333333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10.4022</v>
      </c>
      <c r="E21" t="n">
        <v>9.609999999999999</v>
      </c>
      <c r="F21" t="n">
        <v>7.16</v>
      </c>
      <c r="G21" t="n">
        <v>107.4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76.73</v>
      </c>
      <c r="Q21" t="n">
        <v>189.96</v>
      </c>
      <c r="R21" t="n">
        <v>27.88</v>
      </c>
      <c r="S21" t="n">
        <v>24.3</v>
      </c>
      <c r="T21" t="n">
        <v>992.16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75.83570643090955</v>
      </c>
      <c r="AB21" t="n">
        <v>107.9087821533653</v>
      </c>
      <c r="AC21" t="n">
        <v>97.80050323296295</v>
      </c>
      <c r="AD21" t="n">
        <v>75835.70643090956</v>
      </c>
      <c r="AE21" t="n">
        <v>107908.7821533652</v>
      </c>
      <c r="AF21" t="n">
        <v>6.859830528570434e-06</v>
      </c>
      <c r="AG21" t="n">
        <v>0.4004166666666666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10.4007</v>
      </c>
      <c r="E22" t="n">
        <v>9.609999999999999</v>
      </c>
      <c r="F22" t="n">
        <v>7.16</v>
      </c>
      <c r="G22" t="n">
        <v>107.42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76.23</v>
      </c>
      <c r="Q22" t="n">
        <v>189.97</v>
      </c>
      <c r="R22" t="n">
        <v>27.94</v>
      </c>
      <c r="S22" t="n">
        <v>24.3</v>
      </c>
      <c r="T22" t="n">
        <v>1023.99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75.55698835855598</v>
      </c>
      <c r="AB22" t="n">
        <v>107.5121862862297</v>
      </c>
      <c r="AC22" t="n">
        <v>97.44105820344861</v>
      </c>
      <c r="AD22" t="n">
        <v>75556.98835855599</v>
      </c>
      <c r="AE22" t="n">
        <v>107512.1862862297</v>
      </c>
      <c r="AF22" t="n">
        <v>6.858841339188105e-06</v>
      </c>
      <c r="AG22" t="n">
        <v>0.4004166666666666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10.398</v>
      </c>
      <c r="E23" t="n">
        <v>9.619999999999999</v>
      </c>
      <c r="F23" t="n">
        <v>7.16</v>
      </c>
      <c r="G23" t="n">
        <v>107.46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75.89</v>
      </c>
      <c r="Q23" t="n">
        <v>190.05</v>
      </c>
      <c r="R23" t="n">
        <v>27.89</v>
      </c>
      <c r="S23" t="n">
        <v>24.3</v>
      </c>
      <c r="T23" t="n">
        <v>995.97</v>
      </c>
      <c r="U23" t="n">
        <v>0.87</v>
      </c>
      <c r="V23" t="n">
        <v>0.87</v>
      </c>
      <c r="W23" t="n">
        <v>2.95</v>
      </c>
      <c r="X23" t="n">
        <v>0.06</v>
      </c>
      <c r="Y23" t="n">
        <v>2</v>
      </c>
      <c r="Z23" t="n">
        <v>10</v>
      </c>
      <c r="AA23" t="n">
        <v>75.38296937898461</v>
      </c>
      <c r="AB23" t="n">
        <v>107.2645697340686</v>
      </c>
      <c r="AC23" t="n">
        <v>97.2166369568466</v>
      </c>
      <c r="AD23" t="n">
        <v>75382.96937898461</v>
      </c>
      <c r="AE23" t="n">
        <v>107264.5697340686</v>
      </c>
      <c r="AF23" t="n">
        <v>6.857060798299914e-06</v>
      </c>
      <c r="AG23" t="n">
        <v>0.4008333333333333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9.2973</v>
      </c>
      <c r="E2" t="n">
        <v>10.76</v>
      </c>
      <c r="F2" t="n">
        <v>8.050000000000001</v>
      </c>
      <c r="G2" t="n">
        <v>10.28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63.31</v>
      </c>
      <c r="Q2" t="n">
        <v>190.29</v>
      </c>
      <c r="R2" t="n">
        <v>55.27</v>
      </c>
      <c r="S2" t="n">
        <v>24.3</v>
      </c>
      <c r="T2" t="n">
        <v>14474.54</v>
      </c>
      <c r="U2" t="n">
        <v>0.44</v>
      </c>
      <c r="V2" t="n">
        <v>0.78</v>
      </c>
      <c r="W2" t="n">
        <v>3.02</v>
      </c>
      <c r="X2" t="n">
        <v>0.9399999999999999</v>
      </c>
      <c r="Y2" t="n">
        <v>2</v>
      </c>
      <c r="Z2" t="n">
        <v>10</v>
      </c>
      <c r="AA2" t="n">
        <v>70.14487460567909</v>
      </c>
      <c r="AB2" t="n">
        <v>99.81113579914212</v>
      </c>
      <c r="AC2" t="n">
        <v>90.4613981792143</v>
      </c>
      <c r="AD2" t="n">
        <v>70144.8746056791</v>
      </c>
      <c r="AE2" t="n">
        <v>99811.13579914212</v>
      </c>
      <c r="AF2" t="n">
        <v>8.557817063797503e-06</v>
      </c>
      <c r="AG2" t="n">
        <v>0.4483333333333333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10.2136</v>
      </c>
      <c r="E3" t="n">
        <v>9.789999999999999</v>
      </c>
      <c r="F3" t="n">
        <v>7.52</v>
      </c>
      <c r="G3" t="n">
        <v>20.51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20</v>
      </c>
      <c r="N3" t="n">
        <v>9.94</v>
      </c>
      <c r="O3" t="n">
        <v>10352.53</v>
      </c>
      <c r="P3" t="n">
        <v>57.61</v>
      </c>
      <c r="Q3" t="n">
        <v>190.07</v>
      </c>
      <c r="R3" t="n">
        <v>39.15</v>
      </c>
      <c r="S3" t="n">
        <v>24.3</v>
      </c>
      <c r="T3" t="n">
        <v>6535.28</v>
      </c>
      <c r="U3" t="n">
        <v>0.62</v>
      </c>
      <c r="V3" t="n">
        <v>0.83</v>
      </c>
      <c r="W3" t="n">
        <v>2.97</v>
      </c>
      <c r="X3" t="n">
        <v>0.41</v>
      </c>
      <c r="Y3" t="n">
        <v>2</v>
      </c>
      <c r="Z3" t="n">
        <v>10</v>
      </c>
      <c r="AA3" t="n">
        <v>59.166785891133</v>
      </c>
      <c r="AB3" t="n">
        <v>84.19010133763497</v>
      </c>
      <c r="AC3" t="n">
        <v>76.30365308323947</v>
      </c>
      <c r="AD3" t="n">
        <v>59166.785891133</v>
      </c>
      <c r="AE3" t="n">
        <v>84190.10133763497</v>
      </c>
      <c r="AF3" t="n">
        <v>9.401236957267398e-06</v>
      </c>
      <c r="AG3" t="n">
        <v>0.4079166666666666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10.5014</v>
      </c>
      <c r="E4" t="n">
        <v>9.52</v>
      </c>
      <c r="F4" t="n">
        <v>7.37</v>
      </c>
      <c r="G4" t="n">
        <v>29.49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13</v>
      </c>
      <c r="N4" t="n">
        <v>10.15</v>
      </c>
      <c r="O4" t="n">
        <v>10501.19</v>
      </c>
      <c r="P4" t="n">
        <v>54.84</v>
      </c>
      <c r="Q4" t="n">
        <v>190.02</v>
      </c>
      <c r="R4" t="n">
        <v>34.58</v>
      </c>
      <c r="S4" t="n">
        <v>24.3</v>
      </c>
      <c r="T4" t="n">
        <v>4288.47</v>
      </c>
      <c r="U4" t="n">
        <v>0.7</v>
      </c>
      <c r="V4" t="n">
        <v>0.85</v>
      </c>
      <c r="W4" t="n">
        <v>2.96</v>
      </c>
      <c r="X4" t="n">
        <v>0.26</v>
      </c>
      <c r="Y4" t="n">
        <v>2</v>
      </c>
      <c r="Z4" t="n">
        <v>10</v>
      </c>
      <c r="AA4" t="n">
        <v>55.59634441544955</v>
      </c>
      <c r="AB4" t="n">
        <v>79.10961867949659</v>
      </c>
      <c r="AC4" t="n">
        <v>71.69908104825036</v>
      </c>
      <c r="AD4" t="n">
        <v>55596.34441544955</v>
      </c>
      <c r="AE4" t="n">
        <v>79109.61867949659</v>
      </c>
      <c r="AF4" t="n">
        <v>9.666146097658794e-06</v>
      </c>
      <c r="AG4" t="n">
        <v>0.3966666666666667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10.6458</v>
      </c>
      <c r="E5" t="n">
        <v>9.390000000000001</v>
      </c>
      <c r="F5" t="n">
        <v>7.31</v>
      </c>
      <c r="G5" t="n">
        <v>39.88</v>
      </c>
      <c r="H5" t="n">
        <v>0.83</v>
      </c>
      <c r="I5" t="n">
        <v>11</v>
      </c>
      <c r="J5" t="n">
        <v>84.45999999999999</v>
      </c>
      <c r="K5" t="n">
        <v>35.1</v>
      </c>
      <c r="L5" t="n">
        <v>4</v>
      </c>
      <c r="M5" t="n">
        <v>9</v>
      </c>
      <c r="N5" t="n">
        <v>10.36</v>
      </c>
      <c r="O5" t="n">
        <v>10650.22</v>
      </c>
      <c r="P5" t="n">
        <v>52.74</v>
      </c>
      <c r="Q5" t="n">
        <v>190.02</v>
      </c>
      <c r="R5" t="n">
        <v>32.49</v>
      </c>
      <c r="S5" t="n">
        <v>24.3</v>
      </c>
      <c r="T5" t="n">
        <v>3262.55</v>
      </c>
      <c r="U5" t="n">
        <v>0.75</v>
      </c>
      <c r="V5" t="n">
        <v>0.86</v>
      </c>
      <c r="W5" t="n">
        <v>2.96</v>
      </c>
      <c r="X5" t="n">
        <v>0.2</v>
      </c>
      <c r="Y5" t="n">
        <v>2</v>
      </c>
      <c r="Z5" t="n">
        <v>10</v>
      </c>
      <c r="AA5" t="n">
        <v>53.51609132820334</v>
      </c>
      <c r="AB5" t="n">
        <v>76.14956743477758</v>
      </c>
      <c r="AC5" t="n">
        <v>69.01631051231821</v>
      </c>
      <c r="AD5" t="n">
        <v>53516.09132820334</v>
      </c>
      <c r="AE5" t="n">
        <v>76149.56743477758</v>
      </c>
      <c r="AF5" t="n">
        <v>9.799060899161633e-06</v>
      </c>
      <c r="AG5" t="n">
        <v>0.39125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10.7344</v>
      </c>
      <c r="E6" t="n">
        <v>9.32</v>
      </c>
      <c r="F6" t="n">
        <v>7.27</v>
      </c>
      <c r="G6" t="n">
        <v>48.46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50.42</v>
      </c>
      <c r="Q6" t="n">
        <v>190.02</v>
      </c>
      <c r="R6" t="n">
        <v>31.41</v>
      </c>
      <c r="S6" t="n">
        <v>24.3</v>
      </c>
      <c r="T6" t="n">
        <v>2734.76</v>
      </c>
      <c r="U6" t="n">
        <v>0.77</v>
      </c>
      <c r="V6" t="n">
        <v>0.86</v>
      </c>
      <c r="W6" t="n">
        <v>2.95</v>
      </c>
      <c r="X6" t="n">
        <v>0.16</v>
      </c>
      <c r="Y6" t="n">
        <v>2</v>
      </c>
      <c r="Z6" t="n">
        <v>10</v>
      </c>
      <c r="AA6" t="n">
        <v>51.68500748359318</v>
      </c>
      <c r="AB6" t="n">
        <v>73.54406618752397</v>
      </c>
      <c r="AC6" t="n">
        <v>66.65487775336274</v>
      </c>
      <c r="AD6" t="n">
        <v>51685.00748359318</v>
      </c>
      <c r="AE6" t="n">
        <v>73544.06618752396</v>
      </c>
      <c r="AF6" t="n">
        <v>9.880613886787338e-06</v>
      </c>
      <c r="AG6" t="n">
        <v>0.3883333333333334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10.8232</v>
      </c>
      <c r="E7" t="n">
        <v>9.24</v>
      </c>
      <c r="F7" t="n">
        <v>7.23</v>
      </c>
      <c r="G7" t="n">
        <v>61.95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48.65</v>
      </c>
      <c r="Q7" t="n">
        <v>189.96</v>
      </c>
      <c r="R7" t="n">
        <v>29.91</v>
      </c>
      <c r="S7" t="n">
        <v>24.3</v>
      </c>
      <c r="T7" t="n">
        <v>1994.13</v>
      </c>
      <c r="U7" t="n">
        <v>0.8100000000000001</v>
      </c>
      <c r="V7" t="n">
        <v>0.87</v>
      </c>
      <c r="W7" t="n">
        <v>2.95</v>
      </c>
      <c r="X7" t="n">
        <v>0.12</v>
      </c>
      <c r="Y7" t="n">
        <v>2</v>
      </c>
      <c r="Z7" t="n">
        <v>10</v>
      </c>
      <c r="AA7" t="n">
        <v>50.18395445965054</v>
      </c>
      <c r="AB7" t="n">
        <v>71.40817517543925</v>
      </c>
      <c r="AC7" t="n">
        <v>64.71906482262172</v>
      </c>
      <c r="AD7" t="n">
        <v>50183.95445965054</v>
      </c>
      <c r="AE7" t="n">
        <v>71408.17517543926</v>
      </c>
      <c r="AF7" t="n">
        <v>9.962350966935898e-06</v>
      </c>
      <c r="AG7" t="n">
        <v>0.385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10.816</v>
      </c>
      <c r="E8" t="n">
        <v>9.25</v>
      </c>
      <c r="F8" t="n">
        <v>7.23</v>
      </c>
      <c r="G8" t="n">
        <v>62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48.83</v>
      </c>
      <c r="Q8" t="n">
        <v>190.01</v>
      </c>
      <c r="R8" t="n">
        <v>29.77</v>
      </c>
      <c r="S8" t="n">
        <v>24.3</v>
      </c>
      <c r="T8" t="n">
        <v>1924.76</v>
      </c>
      <c r="U8" t="n">
        <v>0.82</v>
      </c>
      <c r="V8" t="n">
        <v>0.87</v>
      </c>
      <c r="W8" t="n">
        <v>2.96</v>
      </c>
      <c r="X8" t="n">
        <v>0.13</v>
      </c>
      <c r="Y8" t="n">
        <v>2</v>
      </c>
      <c r="Z8" t="n">
        <v>10</v>
      </c>
      <c r="AA8" t="n">
        <v>50.31822426564459</v>
      </c>
      <c r="AB8" t="n">
        <v>71.59923149872876</v>
      </c>
      <c r="AC8" t="n">
        <v>64.89222407982683</v>
      </c>
      <c r="AD8" t="n">
        <v>50318.22426564459</v>
      </c>
      <c r="AE8" t="n">
        <v>71599.23149872875</v>
      </c>
      <c r="AF8" t="n">
        <v>9.955723636113042e-06</v>
      </c>
      <c r="AG8" t="n">
        <v>0.3854166666666667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8.6188</v>
      </c>
      <c r="E2" t="n">
        <v>11.6</v>
      </c>
      <c r="F2" t="n">
        <v>8.279999999999999</v>
      </c>
      <c r="G2" t="n">
        <v>8.56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79.43000000000001</v>
      </c>
      <c r="Q2" t="n">
        <v>190.61</v>
      </c>
      <c r="R2" t="n">
        <v>62.43</v>
      </c>
      <c r="S2" t="n">
        <v>24.3</v>
      </c>
      <c r="T2" t="n">
        <v>17999.24</v>
      </c>
      <c r="U2" t="n">
        <v>0.39</v>
      </c>
      <c r="V2" t="n">
        <v>0.76</v>
      </c>
      <c r="W2" t="n">
        <v>3.03</v>
      </c>
      <c r="X2" t="n">
        <v>1.16</v>
      </c>
      <c r="Y2" t="n">
        <v>2</v>
      </c>
      <c r="Z2" t="n">
        <v>10</v>
      </c>
      <c r="AA2" t="n">
        <v>91.70451244644194</v>
      </c>
      <c r="AB2" t="n">
        <v>130.4889572707957</v>
      </c>
      <c r="AC2" t="n">
        <v>118.2654964013095</v>
      </c>
      <c r="AD2" t="n">
        <v>91704.51244644194</v>
      </c>
      <c r="AE2" t="n">
        <v>130488.9572707957</v>
      </c>
      <c r="AF2" t="n">
        <v>6.870217104877799e-06</v>
      </c>
      <c r="AG2" t="n">
        <v>0.4833333333333333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9.7239</v>
      </c>
      <c r="E3" t="n">
        <v>10.28</v>
      </c>
      <c r="F3" t="n">
        <v>7.65</v>
      </c>
      <c r="G3" t="n">
        <v>17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72.31</v>
      </c>
      <c r="Q3" t="n">
        <v>190.13</v>
      </c>
      <c r="R3" t="n">
        <v>42.81</v>
      </c>
      <c r="S3" t="n">
        <v>24.3</v>
      </c>
      <c r="T3" t="n">
        <v>8339.879999999999</v>
      </c>
      <c r="U3" t="n">
        <v>0.57</v>
      </c>
      <c r="V3" t="n">
        <v>0.82</v>
      </c>
      <c r="W3" t="n">
        <v>2.99</v>
      </c>
      <c r="X3" t="n">
        <v>0.54</v>
      </c>
      <c r="Y3" t="n">
        <v>2</v>
      </c>
      <c r="Z3" t="n">
        <v>10</v>
      </c>
      <c r="AA3" t="n">
        <v>74.94801522402702</v>
      </c>
      <c r="AB3" t="n">
        <v>106.6456611043089</v>
      </c>
      <c r="AC3" t="n">
        <v>96.65570415566179</v>
      </c>
      <c r="AD3" t="n">
        <v>74948.01522402701</v>
      </c>
      <c r="AE3" t="n">
        <v>106645.6611043089</v>
      </c>
      <c r="AF3" t="n">
        <v>7.751114320569132e-06</v>
      </c>
      <c r="AG3" t="n">
        <v>0.4283333333333333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10.1226</v>
      </c>
      <c r="E4" t="n">
        <v>9.880000000000001</v>
      </c>
      <c r="F4" t="n">
        <v>7.44</v>
      </c>
      <c r="G4" t="n">
        <v>24.81</v>
      </c>
      <c r="H4" t="n">
        <v>0.48</v>
      </c>
      <c r="I4" t="n">
        <v>18</v>
      </c>
      <c r="J4" t="n">
        <v>109.96</v>
      </c>
      <c r="K4" t="n">
        <v>41.65</v>
      </c>
      <c r="L4" t="n">
        <v>3</v>
      </c>
      <c r="M4" t="n">
        <v>16</v>
      </c>
      <c r="N4" t="n">
        <v>15.31</v>
      </c>
      <c r="O4" t="n">
        <v>13795.21</v>
      </c>
      <c r="P4" t="n">
        <v>69.3</v>
      </c>
      <c r="Q4" t="n">
        <v>190.05</v>
      </c>
      <c r="R4" t="n">
        <v>36.62</v>
      </c>
      <c r="S4" t="n">
        <v>24.3</v>
      </c>
      <c r="T4" t="n">
        <v>5291.21</v>
      </c>
      <c r="U4" t="n">
        <v>0.66</v>
      </c>
      <c r="V4" t="n">
        <v>0.84</v>
      </c>
      <c r="W4" t="n">
        <v>2.97</v>
      </c>
      <c r="X4" t="n">
        <v>0.33</v>
      </c>
      <c r="Y4" t="n">
        <v>2</v>
      </c>
      <c r="Z4" t="n">
        <v>10</v>
      </c>
      <c r="AA4" t="n">
        <v>69.59515768476854</v>
      </c>
      <c r="AB4" t="n">
        <v>99.02892796781406</v>
      </c>
      <c r="AC4" t="n">
        <v>89.75246311378166</v>
      </c>
      <c r="AD4" t="n">
        <v>69595.15768476854</v>
      </c>
      <c r="AE4" t="n">
        <v>99028.92796781406</v>
      </c>
      <c r="AF4" t="n">
        <v>8.068926029822715e-06</v>
      </c>
      <c r="AG4" t="n">
        <v>0.4116666666666667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10.2813</v>
      </c>
      <c r="E5" t="n">
        <v>9.73</v>
      </c>
      <c r="F5" t="n">
        <v>7.38</v>
      </c>
      <c r="G5" t="n">
        <v>31.62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67.45999999999999</v>
      </c>
      <c r="Q5" t="n">
        <v>190.06</v>
      </c>
      <c r="R5" t="n">
        <v>34.74</v>
      </c>
      <c r="S5" t="n">
        <v>24.3</v>
      </c>
      <c r="T5" t="n">
        <v>4372.19</v>
      </c>
      <c r="U5" t="n">
        <v>0.7</v>
      </c>
      <c r="V5" t="n">
        <v>0.85</v>
      </c>
      <c r="W5" t="n">
        <v>2.96</v>
      </c>
      <c r="X5" t="n">
        <v>0.27</v>
      </c>
      <c r="Y5" t="n">
        <v>2</v>
      </c>
      <c r="Z5" t="n">
        <v>10</v>
      </c>
      <c r="AA5" t="n">
        <v>67.27780780964567</v>
      </c>
      <c r="AB5" t="n">
        <v>95.73150496445004</v>
      </c>
      <c r="AC5" t="n">
        <v>86.76392388042929</v>
      </c>
      <c r="AD5" t="n">
        <v>67277.80780964566</v>
      </c>
      <c r="AE5" t="n">
        <v>95731.50496445004</v>
      </c>
      <c r="AF5" t="n">
        <v>8.195428959992124e-06</v>
      </c>
      <c r="AG5" t="n">
        <v>0.4054166666666667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10.4293</v>
      </c>
      <c r="E6" t="n">
        <v>9.59</v>
      </c>
      <c r="F6" t="n">
        <v>7.31</v>
      </c>
      <c r="G6" t="n">
        <v>39.86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9</v>
      </c>
      <c r="N6" t="n">
        <v>15.86</v>
      </c>
      <c r="O6" t="n">
        <v>14110.24</v>
      </c>
      <c r="P6" t="n">
        <v>65.78</v>
      </c>
      <c r="Q6" t="n">
        <v>190.06</v>
      </c>
      <c r="R6" t="n">
        <v>32.42</v>
      </c>
      <c r="S6" t="n">
        <v>24.3</v>
      </c>
      <c r="T6" t="n">
        <v>3225</v>
      </c>
      <c r="U6" t="n">
        <v>0.75</v>
      </c>
      <c r="V6" t="n">
        <v>0.86</v>
      </c>
      <c r="W6" t="n">
        <v>2.96</v>
      </c>
      <c r="X6" t="n">
        <v>0.2</v>
      </c>
      <c r="Y6" t="n">
        <v>2</v>
      </c>
      <c r="Z6" t="n">
        <v>10</v>
      </c>
      <c r="AA6" t="n">
        <v>65.15650678814312</v>
      </c>
      <c r="AB6" t="n">
        <v>92.71304544737535</v>
      </c>
      <c r="AC6" t="n">
        <v>84.02821642578333</v>
      </c>
      <c r="AD6" t="n">
        <v>65156.50678814312</v>
      </c>
      <c r="AE6" t="n">
        <v>92713.04544737535</v>
      </c>
      <c r="AF6" t="n">
        <v>8.31340270709403e-06</v>
      </c>
      <c r="AG6" t="n">
        <v>0.3995833333333333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10.5248</v>
      </c>
      <c r="E7" t="n">
        <v>9.5</v>
      </c>
      <c r="F7" t="n">
        <v>7.27</v>
      </c>
      <c r="G7" t="n">
        <v>48.44</v>
      </c>
      <c r="H7" t="n">
        <v>0.93</v>
      </c>
      <c r="I7" t="n">
        <v>9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64.08</v>
      </c>
      <c r="Q7" t="n">
        <v>190.14</v>
      </c>
      <c r="R7" t="n">
        <v>31.31</v>
      </c>
      <c r="S7" t="n">
        <v>24.3</v>
      </c>
      <c r="T7" t="n">
        <v>2680.72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63.48250210002226</v>
      </c>
      <c r="AB7" t="n">
        <v>90.33105659653937</v>
      </c>
      <c r="AC7" t="n">
        <v>81.86935869744414</v>
      </c>
      <c r="AD7" t="n">
        <v>63482.50210002226</v>
      </c>
      <c r="AE7" t="n">
        <v>90331.05659653938</v>
      </c>
      <c r="AF7" t="n">
        <v>8.389527658771274e-06</v>
      </c>
      <c r="AG7" t="n">
        <v>0.3958333333333333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10.5817</v>
      </c>
      <c r="E8" t="n">
        <v>9.449999999999999</v>
      </c>
      <c r="F8" t="n">
        <v>7.24</v>
      </c>
      <c r="G8" t="n">
        <v>54.27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62.66</v>
      </c>
      <c r="Q8" t="n">
        <v>189.98</v>
      </c>
      <c r="R8" t="n">
        <v>30.28</v>
      </c>
      <c r="S8" t="n">
        <v>24.3</v>
      </c>
      <c r="T8" t="n">
        <v>2172.09</v>
      </c>
      <c r="U8" t="n">
        <v>0.8</v>
      </c>
      <c r="V8" t="n">
        <v>0.87</v>
      </c>
      <c r="W8" t="n">
        <v>2.95</v>
      </c>
      <c r="X8" t="n">
        <v>0.13</v>
      </c>
      <c r="Y8" t="n">
        <v>2</v>
      </c>
      <c r="Z8" t="n">
        <v>10</v>
      </c>
      <c r="AA8" t="n">
        <v>62.25093483229434</v>
      </c>
      <c r="AB8" t="n">
        <v>88.57862452654587</v>
      </c>
      <c r="AC8" t="n">
        <v>80.28108446334473</v>
      </c>
      <c r="AD8" t="n">
        <v>62250.93483229434</v>
      </c>
      <c r="AE8" t="n">
        <v>88578.62452654587</v>
      </c>
      <c r="AF8" t="n">
        <v>8.434883781812479e-06</v>
      </c>
      <c r="AG8" t="n">
        <v>0.39375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10.622</v>
      </c>
      <c r="E9" t="n">
        <v>9.41</v>
      </c>
      <c r="F9" t="n">
        <v>7.22</v>
      </c>
      <c r="G9" t="n">
        <v>61.91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61.38</v>
      </c>
      <c r="Q9" t="n">
        <v>190</v>
      </c>
      <c r="R9" t="n">
        <v>29.82</v>
      </c>
      <c r="S9" t="n">
        <v>24.3</v>
      </c>
      <c r="T9" t="n">
        <v>1946.35</v>
      </c>
      <c r="U9" t="n">
        <v>0.8100000000000001</v>
      </c>
      <c r="V9" t="n">
        <v>0.87</v>
      </c>
      <c r="W9" t="n">
        <v>2.95</v>
      </c>
      <c r="X9" t="n">
        <v>0.11</v>
      </c>
      <c r="Y9" t="n">
        <v>2</v>
      </c>
      <c r="Z9" t="n">
        <v>10</v>
      </c>
      <c r="AA9" t="n">
        <v>61.2331717443237</v>
      </c>
      <c r="AB9" t="n">
        <v>87.13042050086906</v>
      </c>
      <c r="AC9" t="n">
        <v>78.96853992647713</v>
      </c>
      <c r="AD9" t="n">
        <v>61233.1717443237</v>
      </c>
      <c r="AE9" t="n">
        <v>87130.42050086906</v>
      </c>
      <c r="AF9" t="n">
        <v>8.467007714300363e-06</v>
      </c>
      <c r="AG9" t="n">
        <v>0.3920833333333333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10.6679</v>
      </c>
      <c r="E10" t="n">
        <v>9.369999999999999</v>
      </c>
      <c r="F10" t="n">
        <v>7.2</v>
      </c>
      <c r="G10" t="n">
        <v>72.04000000000001</v>
      </c>
      <c r="H10" t="n">
        <v>1.35</v>
      </c>
      <c r="I10" t="n">
        <v>6</v>
      </c>
      <c r="J10" t="n">
        <v>117.66</v>
      </c>
      <c r="K10" t="n">
        <v>41.65</v>
      </c>
      <c r="L10" t="n">
        <v>9</v>
      </c>
      <c r="M10" t="n">
        <v>4</v>
      </c>
      <c r="N10" t="n">
        <v>17.01</v>
      </c>
      <c r="O10" t="n">
        <v>14745.39</v>
      </c>
      <c r="P10" t="n">
        <v>59.9</v>
      </c>
      <c r="Q10" t="n">
        <v>189.96</v>
      </c>
      <c r="R10" t="n">
        <v>29.2</v>
      </c>
      <c r="S10" t="n">
        <v>24.3</v>
      </c>
      <c r="T10" t="n">
        <v>1642.69</v>
      </c>
      <c r="U10" t="n">
        <v>0.83</v>
      </c>
      <c r="V10" t="n">
        <v>0.87</v>
      </c>
      <c r="W10" t="n">
        <v>2.95</v>
      </c>
      <c r="X10" t="n">
        <v>0.1</v>
      </c>
      <c r="Y10" t="n">
        <v>2</v>
      </c>
      <c r="Z10" t="n">
        <v>10</v>
      </c>
      <c r="AA10" t="n">
        <v>60.08127826666822</v>
      </c>
      <c r="AB10" t="n">
        <v>85.49135853133177</v>
      </c>
      <c r="AC10" t="n">
        <v>77.48301592878062</v>
      </c>
      <c r="AD10" t="n">
        <v>60081.27826666822</v>
      </c>
      <c r="AE10" t="n">
        <v>85491.35853133177</v>
      </c>
      <c r="AF10" t="n">
        <v>8.503595518300212e-06</v>
      </c>
      <c r="AG10" t="n">
        <v>0.3904166666666666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10.667</v>
      </c>
      <c r="E11" t="n">
        <v>9.369999999999999</v>
      </c>
      <c r="F11" t="n">
        <v>7.21</v>
      </c>
      <c r="G11" t="n">
        <v>72.05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58.28</v>
      </c>
      <c r="Q11" t="n">
        <v>190</v>
      </c>
      <c r="R11" t="n">
        <v>29.3</v>
      </c>
      <c r="S11" t="n">
        <v>24.3</v>
      </c>
      <c r="T11" t="n">
        <v>1694.49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59.20294500245664</v>
      </c>
      <c r="AB11" t="n">
        <v>84.2415531648851</v>
      </c>
      <c r="AC11" t="n">
        <v>76.3502851969276</v>
      </c>
      <c r="AD11" t="n">
        <v>59202.94500245665</v>
      </c>
      <c r="AE11" t="n">
        <v>84241.5531648851</v>
      </c>
      <c r="AF11" t="n">
        <v>8.502878110378647e-06</v>
      </c>
      <c r="AG11" t="n">
        <v>0.3904166666666666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10.7019</v>
      </c>
      <c r="E12" t="n">
        <v>9.34</v>
      </c>
      <c r="F12" t="n">
        <v>7.2</v>
      </c>
      <c r="G12" t="n">
        <v>86.36</v>
      </c>
      <c r="H12" t="n">
        <v>1.61</v>
      </c>
      <c r="I12" t="n">
        <v>5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57.79</v>
      </c>
      <c r="Q12" t="n">
        <v>190.04</v>
      </c>
      <c r="R12" t="n">
        <v>28.93</v>
      </c>
      <c r="S12" t="n">
        <v>24.3</v>
      </c>
      <c r="T12" t="n">
        <v>1510.51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58.70879431296101</v>
      </c>
      <c r="AB12" t="n">
        <v>83.53841210359401</v>
      </c>
      <c r="AC12" t="n">
        <v>75.71301037771589</v>
      </c>
      <c r="AD12" t="n">
        <v>58708.79431296101</v>
      </c>
      <c r="AE12" t="n">
        <v>83538.41210359402</v>
      </c>
      <c r="AF12" t="n">
        <v>8.530697595337137e-06</v>
      </c>
      <c r="AG12" t="n">
        <v>0.3891666666666667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7.87</v>
      </c>
      <c r="G2" t="n">
        <v>12.43</v>
      </c>
      <c r="H2" t="n">
        <v>0.28</v>
      </c>
      <c r="I2" t="n">
        <v>38</v>
      </c>
      <c r="J2" t="n">
        <v>61.76</v>
      </c>
      <c r="K2" t="n">
        <v>28.92</v>
      </c>
      <c r="L2" t="n">
        <v>1</v>
      </c>
      <c r="M2" t="n">
        <v>36</v>
      </c>
      <c r="N2" t="n">
        <v>6.84</v>
      </c>
      <c r="O2" t="n">
        <v>7851.41</v>
      </c>
      <c r="P2" t="n">
        <v>50.63</v>
      </c>
      <c r="Q2" t="n">
        <v>190.29</v>
      </c>
      <c r="R2" t="n">
        <v>49.82</v>
      </c>
      <c r="S2" t="n">
        <v>24.3</v>
      </c>
      <c r="T2" t="n">
        <v>11790.14</v>
      </c>
      <c r="U2" t="n">
        <v>0.49</v>
      </c>
      <c r="V2" t="n">
        <v>0.8</v>
      </c>
      <c r="W2" t="n">
        <v>3.01</v>
      </c>
      <c r="X2" t="n">
        <v>0.76</v>
      </c>
      <c r="Y2" t="n">
        <v>2</v>
      </c>
      <c r="Z2" t="n">
        <v>10</v>
      </c>
      <c r="AA2" t="n">
        <v>55.43376905536696</v>
      </c>
      <c r="AB2" t="n">
        <v>78.87828557876792</v>
      </c>
      <c r="AC2" t="n">
        <v>71.48941791227325</v>
      </c>
      <c r="AD2" t="n">
        <v>55433.76905536696</v>
      </c>
      <c r="AE2" t="n">
        <v>78878.28557876791</v>
      </c>
      <c r="AF2" t="n">
        <v>1.033906523850044e-05</v>
      </c>
      <c r="AG2" t="n">
        <v>0.425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10.5208</v>
      </c>
      <c r="E3" t="n">
        <v>9.51</v>
      </c>
      <c r="F3" t="n">
        <v>7.46</v>
      </c>
      <c r="G3" t="n">
        <v>24.86</v>
      </c>
      <c r="H3" t="n">
        <v>0.55</v>
      </c>
      <c r="I3" t="n">
        <v>18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45.69</v>
      </c>
      <c r="Q3" t="n">
        <v>190.11</v>
      </c>
      <c r="R3" t="n">
        <v>37.08</v>
      </c>
      <c r="S3" t="n">
        <v>24.3</v>
      </c>
      <c r="T3" t="n">
        <v>5520.91</v>
      </c>
      <c r="U3" t="n">
        <v>0.66</v>
      </c>
      <c r="V3" t="n">
        <v>0.84</v>
      </c>
      <c r="W3" t="n">
        <v>2.97</v>
      </c>
      <c r="X3" t="n">
        <v>0.35</v>
      </c>
      <c r="Y3" t="n">
        <v>2</v>
      </c>
      <c r="Z3" t="n">
        <v>10</v>
      </c>
      <c r="AA3" t="n">
        <v>47.98931475002887</v>
      </c>
      <c r="AB3" t="n">
        <v>68.28535995453987</v>
      </c>
      <c r="AC3" t="n">
        <v>61.88877711096944</v>
      </c>
      <c r="AD3" t="n">
        <v>47989.31475002888</v>
      </c>
      <c r="AE3" t="n">
        <v>68285.35995453988</v>
      </c>
      <c r="AF3" t="n">
        <v>1.109170457139518e-05</v>
      </c>
      <c r="AG3" t="n">
        <v>0.39625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10.7582</v>
      </c>
      <c r="E4" t="n">
        <v>9.300000000000001</v>
      </c>
      <c r="F4" t="n">
        <v>7.33</v>
      </c>
      <c r="G4" t="n">
        <v>36.66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42.38</v>
      </c>
      <c r="Q4" t="n">
        <v>190</v>
      </c>
      <c r="R4" t="n">
        <v>33.16</v>
      </c>
      <c r="S4" t="n">
        <v>24.3</v>
      </c>
      <c r="T4" t="n">
        <v>3592.45</v>
      </c>
      <c r="U4" t="n">
        <v>0.73</v>
      </c>
      <c r="V4" t="n">
        <v>0.85</v>
      </c>
      <c r="W4" t="n">
        <v>2.96</v>
      </c>
      <c r="X4" t="n">
        <v>0.23</v>
      </c>
      <c r="Y4" t="n">
        <v>2</v>
      </c>
      <c r="Z4" t="n">
        <v>10</v>
      </c>
      <c r="AA4" t="n">
        <v>44.81505999902625</v>
      </c>
      <c r="AB4" t="n">
        <v>63.76862264773518</v>
      </c>
      <c r="AC4" t="n">
        <v>57.7951419798684</v>
      </c>
      <c r="AD4" t="n">
        <v>44815.05999902625</v>
      </c>
      <c r="AE4" t="n">
        <v>63768.62264773518</v>
      </c>
      <c r="AF4" t="n">
        <v>1.13419869325511e-05</v>
      </c>
      <c r="AG4" t="n">
        <v>0.3875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10.865</v>
      </c>
      <c r="E5" t="n">
        <v>9.199999999999999</v>
      </c>
      <c r="F5" t="n">
        <v>7.28</v>
      </c>
      <c r="G5" t="n">
        <v>48.55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40.48</v>
      </c>
      <c r="Q5" t="n">
        <v>190.19</v>
      </c>
      <c r="R5" t="n">
        <v>31.45</v>
      </c>
      <c r="S5" t="n">
        <v>24.3</v>
      </c>
      <c r="T5" t="n">
        <v>2752.3</v>
      </c>
      <c r="U5" t="n">
        <v>0.77</v>
      </c>
      <c r="V5" t="n">
        <v>0.86</v>
      </c>
      <c r="W5" t="n">
        <v>2.96</v>
      </c>
      <c r="X5" t="n">
        <v>0.17</v>
      </c>
      <c r="Y5" t="n">
        <v>2</v>
      </c>
      <c r="Z5" t="n">
        <v>10</v>
      </c>
      <c r="AA5" t="n">
        <v>43.22030262887857</v>
      </c>
      <c r="AB5" t="n">
        <v>61.49939705808377</v>
      </c>
      <c r="AC5" t="n">
        <v>55.73848449390047</v>
      </c>
      <c r="AD5" t="n">
        <v>43220.30262887857</v>
      </c>
      <c r="AE5" t="n">
        <v>61499.39705808376</v>
      </c>
      <c r="AF5" t="n">
        <v>1.14545823671402e-05</v>
      </c>
      <c r="AG5" t="n">
        <v>0.3833333333333333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10.8666</v>
      </c>
      <c r="E6" t="n">
        <v>9.199999999999999</v>
      </c>
      <c r="F6" t="n">
        <v>7.28</v>
      </c>
      <c r="G6" t="n">
        <v>48.54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41.11</v>
      </c>
      <c r="Q6" t="n">
        <v>190.22</v>
      </c>
      <c r="R6" t="n">
        <v>31.38</v>
      </c>
      <c r="S6" t="n">
        <v>24.3</v>
      </c>
      <c r="T6" t="n">
        <v>2719.78</v>
      </c>
      <c r="U6" t="n">
        <v>0.77</v>
      </c>
      <c r="V6" t="n">
        <v>0.86</v>
      </c>
      <c r="W6" t="n">
        <v>2.96</v>
      </c>
      <c r="X6" t="n">
        <v>0.17</v>
      </c>
      <c r="Y6" t="n">
        <v>2</v>
      </c>
      <c r="Z6" t="n">
        <v>10</v>
      </c>
      <c r="AA6" t="n">
        <v>43.56306808300265</v>
      </c>
      <c r="AB6" t="n">
        <v>61.98712776515354</v>
      </c>
      <c r="AC6" t="n">
        <v>56.18052737161435</v>
      </c>
      <c r="AD6" t="n">
        <v>43563.06808300265</v>
      </c>
      <c r="AE6" t="n">
        <v>61987.12776515353</v>
      </c>
      <c r="AF6" t="n">
        <v>1.14562691901303e-05</v>
      </c>
      <c r="AG6" t="n">
        <v>0.3833333333333333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7.1743</v>
      </c>
      <c r="E2" t="n">
        <v>13.94</v>
      </c>
      <c r="F2" t="n">
        <v>8.789999999999999</v>
      </c>
      <c r="G2" t="n">
        <v>6.43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113.21</v>
      </c>
      <c r="Q2" t="n">
        <v>190.6</v>
      </c>
      <c r="R2" t="n">
        <v>78.23999999999999</v>
      </c>
      <c r="S2" t="n">
        <v>24.3</v>
      </c>
      <c r="T2" t="n">
        <v>25782.32</v>
      </c>
      <c r="U2" t="n">
        <v>0.31</v>
      </c>
      <c r="V2" t="n">
        <v>0.71</v>
      </c>
      <c r="W2" t="n">
        <v>3.08</v>
      </c>
      <c r="X2" t="n">
        <v>1.67</v>
      </c>
      <c r="Y2" t="n">
        <v>2</v>
      </c>
      <c r="Z2" t="n">
        <v>10</v>
      </c>
      <c r="AA2" t="n">
        <v>150.0399319090365</v>
      </c>
      <c r="AB2" t="n">
        <v>213.4960836875434</v>
      </c>
      <c r="AC2" t="n">
        <v>193.4969889033988</v>
      </c>
      <c r="AD2" t="n">
        <v>150039.9319090365</v>
      </c>
      <c r="AE2" t="n">
        <v>213496.0836875434</v>
      </c>
      <c r="AF2" t="n">
        <v>4.616868113591063e-06</v>
      </c>
      <c r="AG2" t="n">
        <v>0.5808333333333333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8.7233</v>
      </c>
      <c r="E3" t="n">
        <v>11.46</v>
      </c>
      <c r="F3" t="n">
        <v>7.84</v>
      </c>
      <c r="G3" t="n">
        <v>12.71</v>
      </c>
      <c r="H3" t="n">
        <v>0.21</v>
      </c>
      <c r="I3" t="n">
        <v>37</v>
      </c>
      <c r="J3" t="n">
        <v>169.33</v>
      </c>
      <c r="K3" t="n">
        <v>51.39</v>
      </c>
      <c r="L3" t="n">
        <v>2</v>
      </c>
      <c r="M3" t="n">
        <v>35</v>
      </c>
      <c r="N3" t="n">
        <v>30.94</v>
      </c>
      <c r="O3" t="n">
        <v>21118.46</v>
      </c>
      <c r="P3" t="n">
        <v>100.5</v>
      </c>
      <c r="Q3" t="n">
        <v>190.13</v>
      </c>
      <c r="R3" t="n">
        <v>48.82</v>
      </c>
      <c r="S3" t="n">
        <v>24.3</v>
      </c>
      <c r="T3" t="n">
        <v>11296.46</v>
      </c>
      <c r="U3" t="n">
        <v>0.5</v>
      </c>
      <c r="V3" t="n">
        <v>0.8</v>
      </c>
      <c r="W3" t="n">
        <v>3</v>
      </c>
      <c r="X3" t="n">
        <v>0.73</v>
      </c>
      <c r="Y3" t="n">
        <v>2</v>
      </c>
      <c r="Z3" t="n">
        <v>10</v>
      </c>
      <c r="AA3" t="n">
        <v>110.4580897787153</v>
      </c>
      <c r="AB3" t="n">
        <v>157.1739554884639</v>
      </c>
      <c r="AC3" t="n">
        <v>142.4507962664272</v>
      </c>
      <c r="AD3" t="n">
        <v>110458.0897787153</v>
      </c>
      <c r="AE3" t="n">
        <v>157173.955488464</v>
      </c>
      <c r="AF3" t="n">
        <v>5.613694104691596e-06</v>
      </c>
      <c r="AG3" t="n">
        <v>0.4775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9.2994</v>
      </c>
      <c r="E4" t="n">
        <v>10.75</v>
      </c>
      <c r="F4" t="n">
        <v>7.57</v>
      </c>
      <c r="G4" t="n">
        <v>18.92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96.42</v>
      </c>
      <c r="Q4" t="n">
        <v>190.15</v>
      </c>
      <c r="R4" t="n">
        <v>40.23</v>
      </c>
      <c r="S4" t="n">
        <v>24.3</v>
      </c>
      <c r="T4" t="n">
        <v>7066.91</v>
      </c>
      <c r="U4" t="n">
        <v>0.6</v>
      </c>
      <c r="V4" t="n">
        <v>0.83</v>
      </c>
      <c r="W4" t="n">
        <v>2.98</v>
      </c>
      <c r="X4" t="n">
        <v>0.46</v>
      </c>
      <c r="Y4" t="n">
        <v>2</v>
      </c>
      <c r="Z4" t="n">
        <v>10</v>
      </c>
      <c r="AA4" t="n">
        <v>99.90405162514482</v>
      </c>
      <c r="AB4" t="n">
        <v>142.1563146230829</v>
      </c>
      <c r="AC4" t="n">
        <v>128.8399222977191</v>
      </c>
      <c r="AD4" t="n">
        <v>99904.05162514481</v>
      </c>
      <c r="AE4" t="n">
        <v>142156.314623083</v>
      </c>
      <c r="AF4" t="n">
        <v>5.98443100170452e-06</v>
      </c>
      <c r="AG4" t="n">
        <v>0.4479166666666667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9.590299999999999</v>
      </c>
      <c r="E5" t="n">
        <v>10.43</v>
      </c>
      <c r="F5" t="n">
        <v>7.44</v>
      </c>
      <c r="G5" t="n">
        <v>24.82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94.25</v>
      </c>
      <c r="Q5" t="n">
        <v>190.06</v>
      </c>
      <c r="R5" t="n">
        <v>36.68</v>
      </c>
      <c r="S5" t="n">
        <v>24.3</v>
      </c>
      <c r="T5" t="n">
        <v>5323.91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95.01631706083141</v>
      </c>
      <c r="AB5" t="n">
        <v>135.2014181877942</v>
      </c>
      <c r="AC5" t="n">
        <v>122.5365208717102</v>
      </c>
      <c r="AD5" t="n">
        <v>95016.31706083141</v>
      </c>
      <c r="AE5" t="n">
        <v>135201.4181877942</v>
      </c>
      <c r="AF5" t="n">
        <v>6.171633507070009e-06</v>
      </c>
      <c r="AG5" t="n">
        <v>0.4345833333333333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9.7339</v>
      </c>
      <c r="E6" t="n">
        <v>10.27</v>
      </c>
      <c r="F6" t="n">
        <v>7.39</v>
      </c>
      <c r="G6" t="n">
        <v>29.57</v>
      </c>
      <c r="H6" t="n">
        <v>0.51</v>
      </c>
      <c r="I6" t="n">
        <v>15</v>
      </c>
      <c r="J6" t="n">
        <v>173.71</v>
      </c>
      <c r="K6" t="n">
        <v>51.39</v>
      </c>
      <c r="L6" t="n">
        <v>5</v>
      </c>
      <c r="M6" t="n">
        <v>13</v>
      </c>
      <c r="N6" t="n">
        <v>32.32</v>
      </c>
      <c r="O6" t="n">
        <v>21658.78</v>
      </c>
      <c r="P6" t="n">
        <v>93.03</v>
      </c>
      <c r="Q6" t="n">
        <v>190.15</v>
      </c>
      <c r="R6" t="n">
        <v>34.97</v>
      </c>
      <c r="S6" t="n">
        <v>24.3</v>
      </c>
      <c r="T6" t="n">
        <v>4484.15</v>
      </c>
      <c r="U6" t="n">
        <v>0.6899999999999999</v>
      </c>
      <c r="V6" t="n">
        <v>0.85</v>
      </c>
      <c r="W6" t="n">
        <v>2.97</v>
      </c>
      <c r="X6" t="n">
        <v>0.28</v>
      </c>
      <c r="Y6" t="n">
        <v>2</v>
      </c>
      <c r="Z6" t="n">
        <v>10</v>
      </c>
      <c r="AA6" t="n">
        <v>92.67274246601032</v>
      </c>
      <c r="AB6" t="n">
        <v>131.8666792855716</v>
      </c>
      <c r="AC6" t="n">
        <v>119.5141612798429</v>
      </c>
      <c r="AD6" t="n">
        <v>92672.74246601031</v>
      </c>
      <c r="AE6" t="n">
        <v>131866.6792855716</v>
      </c>
      <c r="AF6" t="n">
        <v>6.264044231616192e-06</v>
      </c>
      <c r="AG6" t="n">
        <v>0.4279166666666667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9.8901</v>
      </c>
      <c r="E7" t="n">
        <v>10.11</v>
      </c>
      <c r="F7" t="n">
        <v>7.33</v>
      </c>
      <c r="G7" t="n">
        <v>36.66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91.56</v>
      </c>
      <c r="Q7" t="n">
        <v>190.04</v>
      </c>
      <c r="R7" t="n">
        <v>33.21</v>
      </c>
      <c r="S7" t="n">
        <v>24.3</v>
      </c>
      <c r="T7" t="n">
        <v>3616.62</v>
      </c>
      <c r="U7" t="n">
        <v>0.73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90.09533774037679</v>
      </c>
      <c r="AB7" t="n">
        <v>128.1992168440789</v>
      </c>
      <c r="AC7" t="n">
        <v>116.1902457911461</v>
      </c>
      <c r="AD7" t="n">
        <v>90095.3377403768</v>
      </c>
      <c r="AE7" t="n">
        <v>128199.2168440789</v>
      </c>
      <c r="AF7" t="n">
        <v>6.364563418065452e-06</v>
      </c>
      <c r="AG7" t="n">
        <v>0.42125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9.950200000000001</v>
      </c>
      <c r="E8" t="n">
        <v>10.05</v>
      </c>
      <c r="F8" t="n">
        <v>7.3</v>
      </c>
      <c r="G8" t="n">
        <v>39.84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90.77</v>
      </c>
      <c r="Q8" t="n">
        <v>189.98</v>
      </c>
      <c r="R8" t="n">
        <v>32.36</v>
      </c>
      <c r="S8" t="n">
        <v>24.3</v>
      </c>
      <c r="T8" t="n">
        <v>3195.16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88.96246048305022</v>
      </c>
      <c r="AB8" t="n">
        <v>126.5872135949404</v>
      </c>
      <c r="AC8" t="n">
        <v>114.7292458073369</v>
      </c>
      <c r="AD8" t="n">
        <v>88962.46048305022</v>
      </c>
      <c r="AE8" t="n">
        <v>126587.2135949403</v>
      </c>
      <c r="AF8" t="n">
        <v>6.403239494285686e-06</v>
      </c>
      <c r="AG8" t="n">
        <v>0.41875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10.0643</v>
      </c>
      <c r="E9" t="n">
        <v>9.94</v>
      </c>
      <c r="F9" t="n">
        <v>7.26</v>
      </c>
      <c r="G9" t="n">
        <v>48.39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7</v>
      </c>
      <c r="N9" t="n">
        <v>33.75</v>
      </c>
      <c r="O9" t="n">
        <v>22204.83</v>
      </c>
      <c r="P9" t="n">
        <v>89.25</v>
      </c>
      <c r="Q9" t="n">
        <v>190.04</v>
      </c>
      <c r="R9" t="n">
        <v>30.94</v>
      </c>
      <c r="S9" t="n">
        <v>24.3</v>
      </c>
      <c r="T9" t="n">
        <v>2495.16</v>
      </c>
      <c r="U9" t="n">
        <v>0.79</v>
      </c>
      <c r="V9" t="n">
        <v>0.86</v>
      </c>
      <c r="W9" t="n">
        <v>2.95</v>
      </c>
      <c r="X9" t="n">
        <v>0.15</v>
      </c>
      <c r="Y9" t="n">
        <v>2</v>
      </c>
      <c r="Z9" t="n">
        <v>10</v>
      </c>
      <c r="AA9" t="n">
        <v>86.90387617907248</v>
      </c>
      <c r="AB9" t="n">
        <v>123.6579954778171</v>
      </c>
      <c r="AC9" t="n">
        <v>112.074420127564</v>
      </c>
      <c r="AD9" t="n">
        <v>86903.87617907248</v>
      </c>
      <c r="AE9" t="n">
        <v>123657.9954778171</v>
      </c>
      <c r="AF9" t="n">
        <v>6.476666121519108e-06</v>
      </c>
      <c r="AG9" t="n">
        <v>0.4141666666666666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10.0584</v>
      </c>
      <c r="E10" t="n">
        <v>9.94</v>
      </c>
      <c r="F10" t="n">
        <v>7.26</v>
      </c>
      <c r="G10" t="n">
        <v>48.43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88.84999999999999</v>
      </c>
      <c r="Q10" t="n">
        <v>190.02</v>
      </c>
      <c r="R10" t="n">
        <v>31.09</v>
      </c>
      <c r="S10" t="n">
        <v>24.3</v>
      </c>
      <c r="T10" t="n">
        <v>2570.31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86.71276359317179</v>
      </c>
      <c r="AB10" t="n">
        <v>123.3860559473597</v>
      </c>
      <c r="AC10" t="n">
        <v>111.8279543404711</v>
      </c>
      <c r="AD10" t="n">
        <v>86712.76359317178</v>
      </c>
      <c r="AE10" t="n">
        <v>123386.0559473597</v>
      </c>
      <c r="AF10" t="n">
        <v>6.472869302056557e-06</v>
      </c>
      <c r="AG10" t="n">
        <v>0.4141666666666666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10.1126</v>
      </c>
      <c r="E11" t="n">
        <v>9.890000000000001</v>
      </c>
      <c r="F11" t="n">
        <v>7.25</v>
      </c>
      <c r="G11" t="n">
        <v>54.34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88.15000000000001</v>
      </c>
      <c r="Q11" t="n">
        <v>190</v>
      </c>
      <c r="R11" t="n">
        <v>30.46</v>
      </c>
      <c r="S11" t="n">
        <v>24.3</v>
      </c>
      <c r="T11" t="n">
        <v>2263.58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85.80028159840096</v>
      </c>
      <c r="AB11" t="n">
        <v>122.0876593815904</v>
      </c>
      <c r="AC11" t="n">
        <v>110.6511841555595</v>
      </c>
      <c r="AD11" t="n">
        <v>85800.28159840095</v>
      </c>
      <c r="AE11" t="n">
        <v>122087.6593815904</v>
      </c>
      <c r="AF11" t="n">
        <v>6.507748558814238e-06</v>
      </c>
      <c r="AG11" t="n">
        <v>0.4120833333333334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10.177</v>
      </c>
      <c r="E12" t="n">
        <v>9.83</v>
      </c>
      <c r="F12" t="n">
        <v>7.22</v>
      </c>
      <c r="G12" t="n">
        <v>61.85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87.40000000000001</v>
      </c>
      <c r="Q12" t="n">
        <v>189.99</v>
      </c>
      <c r="R12" t="n">
        <v>29.64</v>
      </c>
      <c r="S12" t="n">
        <v>24.3</v>
      </c>
      <c r="T12" t="n">
        <v>1859.13</v>
      </c>
      <c r="U12" t="n">
        <v>0.82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84.70648822384402</v>
      </c>
      <c r="AB12" t="n">
        <v>120.5312697001231</v>
      </c>
      <c r="AC12" t="n">
        <v>109.2405881777663</v>
      </c>
      <c r="AD12" t="n">
        <v>84706.48822384402</v>
      </c>
      <c r="AE12" t="n">
        <v>120531.2697001231</v>
      </c>
      <c r="AF12" t="n">
        <v>6.549191808541077e-06</v>
      </c>
      <c r="AG12" t="n">
        <v>0.4095833333333334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10.1632</v>
      </c>
      <c r="E13" t="n">
        <v>9.84</v>
      </c>
      <c r="F13" t="n">
        <v>7.23</v>
      </c>
      <c r="G13" t="n">
        <v>61.97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86.51000000000001</v>
      </c>
      <c r="Q13" t="n">
        <v>190</v>
      </c>
      <c r="R13" t="n">
        <v>30.04</v>
      </c>
      <c r="S13" t="n">
        <v>24.3</v>
      </c>
      <c r="T13" t="n">
        <v>2058.69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84.33100694086217</v>
      </c>
      <c r="AB13" t="n">
        <v>119.9969867102908</v>
      </c>
      <c r="AC13" t="n">
        <v>108.7563537694848</v>
      </c>
      <c r="AD13" t="n">
        <v>84331.00694086216</v>
      </c>
      <c r="AE13" t="n">
        <v>119996.9867102908</v>
      </c>
      <c r="AF13" t="n">
        <v>6.54031111217104e-06</v>
      </c>
      <c r="AG13" t="n">
        <v>0.41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7.2</v>
      </c>
      <c r="G14" t="n">
        <v>72.03</v>
      </c>
      <c r="H14" t="n">
        <v>1.24</v>
      </c>
      <c r="I14" t="n">
        <v>6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85.90000000000001</v>
      </c>
      <c r="Q14" t="n">
        <v>190.01</v>
      </c>
      <c r="R14" t="n">
        <v>29.28</v>
      </c>
      <c r="S14" t="n">
        <v>24.3</v>
      </c>
      <c r="T14" t="n">
        <v>1681.61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83.34305354665021</v>
      </c>
      <c r="AB14" t="n">
        <v>118.5911997451385</v>
      </c>
      <c r="AC14" t="n">
        <v>107.4822529049709</v>
      </c>
      <c r="AD14" t="n">
        <v>83343.0535466502</v>
      </c>
      <c r="AE14" t="n">
        <v>118591.1997451385</v>
      </c>
      <c r="AF14" t="n">
        <v>6.58098212743092e-06</v>
      </c>
      <c r="AG14" t="n">
        <v>0.4075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10.222</v>
      </c>
      <c r="E15" t="n">
        <v>9.779999999999999</v>
      </c>
      <c r="F15" t="n">
        <v>7.21</v>
      </c>
      <c r="G15" t="n">
        <v>72.06999999999999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85.44</v>
      </c>
      <c r="Q15" t="n">
        <v>189.99</v>
      </c>
      <c r="R15" t="n">
        <v>29.27</v>
      </c>
      <c r="S15" t="n">
        <v>24.3</v>
      </c>
      <c r="T15" t="n">
        <v>1679.45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83.14467816679536</v>
      </c>
      <c r="AB15" t="n">
        <v>118.3089257787339</v>
      </c>
      <c r="AC15" t="n">
        <v>107.2264207529159</v>
      </c>
      <c r="AD15" t="n">
        <v>83144.67816679536</v>
      </c>
      <c r="AE15" t="n">
        <v>118308.9257787339</v>
      </c>
      <c r="AF15" t="n">
        <v>6.578150601052067e-06</v>
      </c>
      <c r="AG15" t="n">
        <v>0.4075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10.2719</v>
      </c>
      <c r="E16" t="n">
        <v>9.74</v>
      </c>
      <c r="F16" t="n">
        <v>7.19</v>
      </c>
      <c r="G16" t="n">
        <v>86.31999999999999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83.84</v>
      </c>
      <c r="Q16" t="n">
        <v>189.99</v>
      </c>
      <c r="R16" t="n">
        <v>28.84</v>
      </c>
      <c r="S16" t="n">
        <v>24.3</v>
      </c>
      <c r="T16" t="n">
        <v>1469.11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81.73651422009405</v>
      </c>
      <c r="AB16" t="n">
        <v>116.3052092748303</v>
      </c>
      <c r="AC16" t="n">
        <v>105.4104009766992</v>
      </c>
      <c r="AD16" t="n">
        <v>81736.51422009405</v>
      </c>
      <c r="AE16" t="n">
        <v>116305.2092748303</v>
      </c>
      <c r="AF16" t="n">
        <v>6.610262684303144e-06</v>
      </c>
      <c r="AG16" t="n">
        <v>0.4058333333333333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10.2775</v>
      </c>
      <c r="E17" t="n">
        <v>9.73</v>
      </c>
      <c r="F17" t="n">
        <v>7.19</v>
      </c>
      <c r="G17" t="n">
        <v>86.26000000000001</v>
      </c>
      <c r="H17" t="n">
        <v>1.49</v>
      </c>
      <c r="I17" t="n">
        <v>5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83.98</v>
      </c>
      <c r="Q17" t="n">
        <v>189.96</v>
      </c>
      <c r="R17" t="n">
        <v>28.74</v>
      </c>
      <c r="S17" t="n">
        <v>24.3</v>
      </c>
      <c r="T17" t="n">
        <v>1416.58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81.77244975005704</v>
      </c>
      <c r="AB17" t="n">
        <v>116.3563429618075</v>
      </c>
      <c r="AC17" t="n">
        <v>105.4567447516797</v>
      </c>
      <c r="AD17" t="n">
        <v>81772.44975005703</v>
      </c>
      <c r="AE17" t="n">
        <v>116356.3429618075</v>
      </c>
      <c r="AF17" t="n">
        <v>6.613866445148955e-06</v>
      </c>
      <c r="AG17" t="n">
        <v>0.4054166666666667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10.279</v>
      </c>
      <c r="E18" t="n">
        <v>9.73</v>
      </c>
      <c r="F18" t="n">
        <v>7.19</v>
      </c>
      <c r="G18" t="n">
        <v>86.23999999999999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83.51000000000001</v>
      </c>
      <c r="Q18" t="n">
        <v>189.98</v>
      </c>
      <c r="R18" t="n">
        <v>28.7</v>
      </c>
      <c r="S18" t="n">
        <v>24.3</v>
      </c>
      <c r="T18" t="n">
        <v>1396.16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81.48647401020943</v>
      </c>
      <c r="AB18" t="n">
        <v>115.9494199533106</v>
      </c>
      <c r="AC18" t="n">
        <v>105.0879399684738</v>
      </c>
      <c r="AD18" t="n">
        <v>81486.47401020944</v>
      </c>
      <c r="AE18" t="n">
        <v>115949.4199533106</v>
      </c>
      <c r="AF18" t="n">
        <v>6.614831738232656e-06</v>
      </c>
      <c r="AG18" t="n">
        <v>0.4054166666666667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10.2889</v>
      </c>
      <c r="E19" t="n">
        <v>9.720000000000001</v>
      </c>
      <c r="F19" t="n">
        <v>7.18</v>
      </c>
      <c r="G19" t="n">
        <v>86.13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82.22</v>
      </c>
      <c r="Q19" t="n">
        <v>189.98</v>
      </c>
      <c r="R19" t="n">
        <v>28.39</v>
      </c>
      <c r="S19" t="n">
        <v>24.3</v>
      </c>
      <c r="T19" t="n">
        <v>1242.89</v>
      </c>
      <c r="U19" t="n">
        <v>0.86</v>
      </c>
      <c r="V19" t="n">
        <v>0.87</v>
      </c>
      <c r="W19" t="n">
        <v>2.95</v>
      </c>
      <c r="X19" t="n">
        <v>0.07000000000000001</v>
      </c>
      <c r="Y19" t="n">
        <v>2</v>
      </c>
      <c r="Z19" t="n">
        <v>10</v>
      </c>
      <c r="AA19" t="n">
        <v>80.61713485478322</v>
      </c>
      <c r="AB19" t="n">
        <v>114.7124125598905</v>
      </c>
      <c r="AC19" t="n">
        <v>103.9668083685689</v>
      </c>
      <c r="AD19" t="n">
        <v>80617.13485478322</v>
      </c>
      <c r="AE19" t="n">
        <v>114712.4125598905</v>
      </c>
      <c r="AF19" t="n">
        <v>6.621202672585073e-06</v>
      </c>
      <c r="AG19" t="n">
        <v>0.405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10.2837</v>
      </c>
      <c r="E20" t="n">
        <v>9.720000000000001</v>
      </c>
      <c r="F20" t="n">
        <v>7.18</v>
      </c>
      <c r="G20" t="n">
        <v>86.19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80.93000000000001</v>
      </c>
      <c r="Q20" t="n">
        <v>190.01</v>
      </c>
      <c r="R20" t="n">
        <v>28.57</v>
      </c>
      <c r="S20" t="n">
        <v>24.3</v>
      </c>
      <c r="T20" t="n">
        <v>1331.3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79.90139552090355</v>
      </c>
      <c r="AB20" t="n">
        <v>113.6939667183056</v>
      </c>
      <c r="AC20" t="n">
        <v>103.0437647215657</v>
      </c>
      <c r="AD20" t="n">
        <v>79901.39552090355</v>
      </c>
      <c r="AE20" t="n">
        <v>113693.9667183056</v>
      </c>
      <c r="AF20" t="n">
        <v>6.617856323228247e-06</v>
      </c>
      <c r="AG20" t="n">
        <v>0.405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10.3442</v>
      </c>
      <c r="E21" t="n">
        <v>9.67</v>
      </c>
      <c r="F21" t="n">
        <v>7.16</v>
      </c>
      <c r="G21" t="n">
        <v>107.39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80.76000000000001</v>
      </c>
      <c r="Q21" t="n">
        <v>189.96</v>
      </c>
      <c r="R21" t="n">
        <v>27.89</v>
      </c>
      <c r="S21" t="n">
        <v>24.3</v>
      </c>
      <c r="T21" t="n">
        <v>997.99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79.26850270197666</v>
      </c>
      <c r="AB21" t="n">
        <v>112.7934055375876</v>
      </c>
      <c r="AC21" t="n">
        <v>102.2275629731193</v>
      </c>
      <c r="AD21" t="n">
        <v>79268.50270197666</v>
      </c>
      <c r="AE21" t="n">
        <v>112793.4055375876</v>
      </c>
      <c r="AF21" t="n">
        <v>6.656789810937468e-06</v>
      </c>
      <c r="AG21" t="n">
        <v>0.4029166666666666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10.3445</v>
      </c>
      <c r="E22" t="n">
        <v>9.67</v>
      </c>
      <c r="F22" t="n">
        <v>7.16</v>
      </c>
      <c r="G22" t="n">
        <v>107.38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80.47</v>
      </c>
      <c r="Q22" t="n">
        <v>189.98</v>
      </c>
      <c r="R22" t="n">
        <v>27.89</v>
      </c>
      <c r="S22" t="n">
        <v>24.3</v>
      </c>
      <c r="T22" t="n">
        <v>995.63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79.09787052230911</v>
      </c>
      <c r="AB22" t="n">
        <v>112.5506081592725</v>
      </c>
      <c r="AC22" t="n">
        <v>102.0075094676584</v>
      </c>
      <c r="AD22" t="n">
        <v>79097.87052230911</v>
      </c>
      <c r="AE22" t="n">
        <v>112550.6081592725</v>
      </c>
      <c r="AF22" t="n">
        <v>6.656982869554208e-06</v>
      </c>
      <c r="AG22" t="n">
        <v>0.4029166666666666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10.3427</v>
      </c>
      <c r="E23" t="n">
        <v>9.67</v>
      </c>
      <c r="F23" t="n">
        <v>7.16</v>
      </c>
      <c r="G23" t="n">
        <v>107.41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80.05</v>
      </c>
      <c r="Q23" t="n">
        <v>189.98</v>
      </c>
      <c r="R23" t="n">
        <v>27.88</v>
      </c>
      <c r="S23" t="n">
        <v>24.3</v>
      </c>
      <c r="T23" t="n">
        <v>990.71</v>
      </c>
      <c r="U23" t="n">
        <v>0.87</v>
      </c>
      <c r="V23" t="n">
        <v>0.87</v>
      </c>
      <c r="W23" t="n">
        <v>2.94</v>
      </c>
      <c r="X23" t="n">
        <v>0.05</v>
      </c>
      <c r="Y23" t="n">
        <v>2</v>
      </c>
      <c r="Z23" t="n">
        <v>10</v>
      </c>
      <c r="AA23" t="n">
        <v>78.86668804928699</v>
      </c>
      <c r="AB23" t="n">
        <v>112.2216520475266</v>
      </c>
      <c r="AC23" t="n">
        <v>101.7093680872415</v>
      </c>
      <c r="AD23" t="n">
        <v>78866.688049287</v>
      </c>
      <c r="AE23" t="n">
        <v>112221.6520475266</v>
      </c>
      <c r="AF23" t="n">
        <v>6.655824517853768e-06</v>
      </c>
      <c r="AG23" t="n">
        <v>0.4029166666666666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10.3442</v>
      </c>
      <c r="E24" t="n">
        <v>9.67</v>
      </c>
      <c r="F24" t="n">
        <v>7.16</v>
      </c>
      <c r="G24" t="n">
        <v>107.39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79.28</v>
      </c>
      <c r="Q24" t="n">
        <v>190.01</v>
      </c>
      <c r="R24" t="n">
        <v>27.89</v>
      </c>
      <c r="S24" t="n">
        <v>24.3</v>
      </c>
      <c r="T24" t="n">
        <v>998.89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78.40863501644344</v>
      </c>
      <c r="AB24" t="n">
        <v>111.5698753678851</v>
      </c>
      <c r="AC24" t="n">
        <v>101.1186461275232</v>
      </c>
      <c r="AD24" t="n">
        <v>78408.63501644344</v>
      </c>
      <c r="AE24" t="n">
        <v>111569.8753678851</v>
      </c>
      <c r="AF24" t="n">
        <v>6.656789810937468e-06</v>
      </c>
      <c r="AG24" t="n">
        <v>0.4029166666666666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10.3526</v>
      </c>
      <c r="E25" t="n">
        <v>9.66</v>
      </c>
      <c r="F25" t="n">
        <v>7.15</v>
      </c>
      <c r="G25" t="n">
        <v>107.27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78.12</v>
      </c>
      <c r="Q25" t="n">
        <v>189.96</v>
      </c>
      <c r="R25" t="n">
        <v>27.52</v>
      </c>
      <c r="S25" t="n">
        <v>24.3</v>
      </c>
      <c r="T25" t="n">
        <v>812.4</v>
      </c>
      <c r="U25" t="n">
        <v>0.88</v>
      </c>
      <c r="V25" t="n">
        <v>0.88</v>
      </c>
      <c r="W25" t="n">
        <v>2.95</v>
      </c>
      <c r="X25" t="n">
        <v>0.04</v>
      </c>
      <c r="Y25" t="n">
        <v>2</v>
      </c>
      <c r="Z25" t="n">
        <v>10</v>
      </c>
      <c r="AA25" t="n">
        <v>77.63362010968925</v>
      </c>
      <c r="AB25" t="n">
        <v>110.4670846288718</v>
      </c>
      <c r="AC25" t="n">
        <v>100.1191585317604</v>
      </c>
      <c r="AD25" t="n">
        <v>77633.62010968925</v>
      </c>
      <c r="AE25" t="n">
        <v>110467.0846288718</v>
      </c>
      <c r="AF25" t="n">
        <v>6.662195452206186e-06</v>
      </c>
      <c r="AG25" t="n">
        <v>0.4025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10.349</v>
      </c>
      <c r="E26" t="n">
        <v>9.66</v>
      </c>
      <c r="F26" t="n">
        <v>7.15</v>
      </c>
      <c r="G26" t="n">
        <v>107.32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78.61</v>
      </c>
      <c r="Q26" t="n">
        <v>189.96</v>
      </c>
      <c r="R26" t="n">
        <v>27.55</v>
      </c>
      <c r="S26" t="n">
        <v>24.3</v>
      </c>
      <c r="T26" t="n">
        <v>827.0700000000001</v>
      </c>
      <c r="U26" t="n">
        <v>0.88</v>
      </c>
      <c r="V26" t="n">
        <v>0.87</v>
      </c>
      <c r="W26" t="n">
        <v>2.95</v>
      </c>
      <c r="X26" t="n">
        <v>0.05</v>
      </c>
      <c r="Y26" t="n">
        <v>2</v>
      </c>
      <c r="Z26" t="n">
        <v>10</v>
      </c>
      <c r="AA26" t="n">
        <v>77.94338928029525</v>
      </c>
      <c r="AB26" t="n">
        <v>110.9078639862738</v>
      </c>
      <c r="AC26" t="n">
        <v>100.5186481943104</v>
      </c>
      <c r="AD26" t="n">
        <v>77943.38928029525</v>
      </c>
      <c r="AE26" t="n">
        <v>110907.8639862738</v>
      </c>
      <c r="AF26" t="n">
        <v>6.659878748805306e-06</v>
      </c>
      <c r="AG26" t="n">
        <v>0.4025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10.1229</v>
      </c>
      <c r="E2" t="n">
        <v>9.880000000000001</v>
      </c>
      <c r="F2" t="n">
        <v>7.74</v>
      </c>
      <c r="G2" t="n">
        <v>14.51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30</v>
      </c>
      <c r="N2" t="n">
        <v>5.51</v>
      </c>
      <c r="O2" t="n">
        <v>6564.78</v>
      </c>
      <c r="P2" t="n">
        <v>42.82</v>
      </c>
      <c r="Q2" t="n">
        <v>190.31</v>
      </c>
      <c r="R2" t="n">
        <v>45.86</v>
      </c>
      <c r="S2" t="n">
        <v>24.3</v>
      </c>
      <c r="T2" t="n">
        <v>9842.07</v>
      </c>
      <c r="U2" t="n">
        <v>0.53</v>
      </c>
      <c r="V2" t="n">
        <v>0.8100000000000001</v>
      </c>
      <c r="W2" t="n">
        <v>2.99</v>
      </c>
      <c r="X2" t="n">
        <v>0.63</v>
      </c>
      <c r="Y2" t="n">
        <v>2</v>
      </c>
      <c r="Z2" t="n">
        <v>10</v>
      </c>
      <c r="AA2" t="n">
        <v>47.18487794423008</v>
      </c>
      <c r="AB2" t="n">
        <v>67.14070395912219</v>
      </c>
      <c r="AC2" t="n">
        <v>60.85134595711246</v>
      </c>
      <c r="AD2" t="n">
        <v>47184.87794423008</v>
      </c>
      <c r="AE2" t="n">
        <v>67140.7039591222</v>
      </c>
      <c r="AF2" t="n">
        <v>1.167736552264148e-05</v>
      </c>
      <c r="AG2" t="n">
        <v>0.4116666666666667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10.7261</v>
      </c>
      <c r="E3" t="n">
        <v>9.32</v>
      </c>
      <c r="F3" t="n">
        <v>7.39</v>
      </c>
      <c r="G3" t="n">
        <v>29.57</v>
      </c>
      <c r="H3" t="n">
        <v>0.66</v>
      </c>
      <c r="I3" t="n">
        <v>15</v>
      </c>
      <c r="J3" t="n">
        <v>52.47</v>
      </c>
      <c r="K3" t="n">
        <v>24.83</v>
      </c>
      <c r="L3" t="n">
        <v>2</v>
      </c>
      <c r="M3" t="n">
        <v>13</v>
      </c>
      <c r="N3" t="n">
        <v>5.64</v>
      </c>
      <c r="O3" t="n">
        <v>6705.1</v>
      </c>
      <c r="P3" t="n">
        <v>38.03</v>
      </c>
      <c r="Q3" t="n">
        <v>190.08</v>
      </c>
      <c r="R3" t="n">
        <v>34.92</v>
      </c>
      <c r="S3" t="n">
        <v>24.3</v>
      </c>
      <c r="T3" t="n">
        <v>4456.68</v>
      </c>
      <c r="U3" t="n">
        <v>0.7</v>
      </c>
      <c r="V3" t="n">
        <v>0.85</v>
      </c>
      <c r="W3" t="n">
        <v>2.97</v>
      </c>
      <c r="X3" t="n">
        <v>0.28</v>
      </c>
      <c r="Y3" t="n">
        <v>2</v>
      </c>
      <c r="Z3" t="n">
        <v>10</v>
      </c>
      <c r="AA3" t="n">
        <v>41.19083299210217</v>
      </c>
      <c r="AB3" t="n">
        <v>58.61160702845244</v>
      </c>
      <c r="AC3" t="n">
        <v>53.12120615479222</v>
      </c>
      <c r="AD3" t="n">
        <v>41190.83299210217</v>
      </c>
      <c r="AE3" t="n">
        <v>58611.60702845244</v>
      </c>
      <c r="AF3" t="n">
        <v>1.237319249744685e-05</v>
      </c>
      <c r="AG3" t="n">
        <v>0.3883333333333334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10.8705</v>
      </c>
      <c r="E4" t="n">
        <v>9.199999999999999</v>
      </c>
      <c r="F4" t="n">
        <v>7.32</v>
      </c>
      <c r="G4" t="n">
        <v>39.91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35.73</v>
      </c>
      <c r="Q4" t="n">
        <v>190.13</v>
      </c>
      <c r="R4" t="n">
        <v>32.23</v>
      </c>
      <c r="S4" t="n">
        <v>24.3</v>
      </c>
      <c r="T4" t="n">
        <v>3133.06</v>
      </c>
      <c r="U4" t="n">
        <v>0.75</v>
      </c>
      <c r="V4" t="n">
        <v>0.86</v>
      </c>
      <c r="W4" t="n">
        <v>2.97</v>
      </c>
      <c r="X4" t="n">
        <v>0.21</v>
      </c>
      <c r="Y4" t="n">
        <v>2</v>
      </c>
      <c r="Z4" t="n">
        <v>10</v>
      </c>
      <c r="AA4" t="n">
        <v>39.2466980986253</v>
      </c>
      <c r="AB4" t="n">
        <v>55.84524223052496</v>
      </c>
      <c r="AC4" t="n">
        <v>50.61397862460661</v>
      </c>
      <c r="AD4" t="n">
        <v>39246.6980986253</v>
      </c>
      <c r="AE4" t="n">
        <v>55845.24223052496</v>
      </c>
      <c r="AF4" t="n">
        <v>1.253976646157467e-05</v>
      </c>
      <c r="AG4" t="n">
        <v>0.3833333333333333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7.9512</v>
      </c>
      <c r="E2" t="n">
        <v>12.58</v>
      </c>
      <c r="F2" t="n">
        <v>8.52</v>
      </c>
      <c r="G2" t="n">
        <v>7.41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94.44</v>
      </c>
      <c r="Q2" t="n">
        <v>190.52</v>
      </c>
      <c r="R2" t="n">
        <v>69.34999999999999</v>
      </c>
      <c r="S2" t="n">
        <v>24.3</v>
      </c>
      <c r="T2" t="n">
        <v>21401.79</v>
      </c>
      <c r="U2" t="n">
        <v>0.35</v>
      </c>
      <c r="V2" t="n">
        <v>0.74</v>
      </c>
      <c r="W2" t="n">
        <v>3.07</v>
      </c>
      <c r="X2" t="n">
        <v>1.4</v>
      </c>
      <c r="Y2" t="n">
        <v>2</v>
      </c>
      <c r="Z2" t="n">
        <v>10</v>
      </c>
      <c r="AA2" t="n">
        <v>115.587119020016</v>
      </c>
      <c r="AB2" t="n">
        <v>164.4721969779392</v>
      </c>
      <c r="AC2" t="n">
        <v>149.0653801412776</v>
      </c>
      <c r="AD2" t="n">
        <v>115587.119020016</v>
      </c>
      <c r="AE2" t="n">
        <v>164472.1969779392</v>
      </c>
      <c r="AF2" t="n">
        <v>5.70158013476547e-06</v>
      </c>
      <c r="AG2" t="n">
        <v>0.5241666666666667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9.2578</v>
      </c>
      <c r="E3" t="n">
        <v>10.8</v>
      </c>
      <c r="F3" t="n">
        <v>7.75</v>
      </c>
      <c r="G3" t="n">
        <v>14.53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85.16</v>
      </c>
      <c r="Q3" t="n">
        <v>190.08</v>
      </c>
      <c r="R3" t="n">
        <v>45.92</v>
      </c>
      <c r="S3" t="n">
        <v>24.3</v>
      </c>
      <c r="T3" t="n">
        <v>9870.559999999999</v>
      </c>
      <c r="U3" t="n">
        <v>0.53</v>
      </c>
      <c r="V3" t="n">
        <v>0.8100000000000001</v>
      </c>
      <c r="W3" t="n">
        <v>3</v>
      </c>
      <c r="X3" t="n">
        <v>0.64</v>
      </c>
      <c r="Y3" t="n">
        <v>2</v>
      </c>
      <c r="Z3" t="n">
        <v>10</v>
      </c>
      <c r="AA3" t="n">
        <v>90.36983687688785</v>
      </c>
      <c r="AB3" t="n">
        <v>128.5898094674896</v>
      </c>
      <c r="AC3" t="n">
        <v>116.5442499265497</v>
      </c>
      <c r="AD3" t="n">
        <v>90369.83687688784</v>
      </c>
      <c r="AE3" t="n">
        <v>128589.8094674896</v>
      </c>
      <c r="AF3" t="n">
        <v>6.63850595779653e-06</v>
      </c>
      <c r="AG3" t="n">
        <v>0.45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9.7342</v>
      </c>
      <c r="E4" t="n">
        <v>10.27</v>
      </c>
      <c r="F4" t="n">
        <v>7.52</v>
      </c>
      <c r="G4" t="n">
        <v>21.49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81.81999999999999</v>
      </c>
      <c r="Q4" t="n">
        <v>190</v>
      </c>
      <c r="R4" t="n">
        <v>38.83</v>
      </c>
      <c r="S4" t="n">
        <v>24.3</v>
      </c>
      <c r="T4" t="n">
        <v>6384.26</v>
      </c>
      <c r="U4" t="n">
        <v>0.63</v>
      </c>
      <c r="V4" t="n">
        <v>0.83</v>
      </c>
      <c r="W4" t="n">
        <v>2.98</v>
      </c>
      <c r="X4" t="n">
        <v>0.41</v>
      </c>
      <c r="Y4" t="n">
        <v>2</v>
      </c>
      <c r="Z4" t="n">
        <v>10</v>
      </c>
      <c r="AA4" t="n">
        <v>83.10367659801766</v>
      </c>
      <c r="AB4" t="n">
        <v>118.2505834811355</v>
      </c>
      <c r="AC4" t="n">
        <v>107.1735436288206</v>
      </c>
      <c r="AD4" t="n">
        <v>83103.67659801766</v>
      </c>
      <c r="AE4" t="n">
        <v>118250.5834811355</v>
      </c>
      <c r="AF4" t="n">
        <v>6.980118893731014e-06</v>
      </c>
      <c r="AG4" t="n">
        <v>0.4279166666666667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9.9679</v>
      </c>
      <c r="E5" t="n">
        <v>10.03</v>
      </c>
      <c r="F5" t="n">
        <v>7.42</v>
      </c>
      <c r="G5" t="n">
        <v>27.81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79.84999999999999</v>
      </c>
      <c r="Q5" t="n">
        <v>190.05</v>
      </c>
      <c r="R5" t="n">
        <v>35.92</v>
      </c>
      <c r="S5" t="n">
        <v>24.3</v>
      </c>
      <c r="T5" t="n">
        <v>4952.47</v>
      </c>
      <c r="U5" t="n">
        <v>0.68</v>
      </c>
      <c r="V5" t="n">
        <v>0.84</v>
      </c>
      <c r="W5" t="n">
        <v>2.96</v>
      </c>
      <c r="X5" t="n">
        <v>0.31</v>
      </c>
      <c r="Y5" t="n">
        <v>2</v>
      </c>
      <c r="Z5" t="n">
        <v>10</v>
      </c>
      <c r="AA5" t="n">
        <v>79.63924904028458</v>
      </c>
      <c r="AB5" t="n">
        <v>113.3209510400624</v>
      </c>
      <c r="AC5" t="n">
        <v>102.7056910234108</v>
      </c>
      <c r="AD5" t="n">
        <v>79639.24904028459</v>
      </c>
      <c r="AE5" t="n">
        <v>113320.9510400624</v>
      </c>
      <c r="AF5" t="n">
        <v>7.147698539255551e-06</v>
      </c>
      <c r="AG5" t="n">
        <v>0.4179166666666667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10.1178</v>
      </c>
      <c r="E6" t="n">
        <v>9.880000000000001</v>
      </c>
      <c r="F6" t="n">
        <v>7.35</v>
      </c>
      <c r="G6" t="n">
        <v>33.92</v>
      </c>
      <c r="H6" t="n">
        <v>0.64</v>
      </c>
      <c r="I6" t="n">
        <v>13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78.20999999999999</v>
      </c>
      <c r="Q6" t="n">
        <v>190.1</v>
      </c>
      <c r="R6" t="n">
        <v>33.76</v>
      </c>
      <c r="S6" t="n">
        <v>24.3</v>
      </c>
      <c r="T6" t="n">
        <v>3887.29</v>
      </c>
      <c r="U6" t="n">
        <v>0.72</v>
      </c>
      <c r="V6" t="n">
        <v>0.85</v>
      </c>
      <c r="W6" t="n">
        <v>2.96</v>
      </c>
      <c r="X6" t="n">
        <v>0.24</v>
      </c>
      <c r="Y6" t="n">
        <v>2</v>
      </c>
      <c r="Z6" t="n">
        <v>10</v>
      </c>
      <c r="AA6" t="n">
        <v>77.2565591112532</v>
      </c>
      <c r="AB6" t="n">
        <v>109.9305538170195</v>
      </c>
      <c r="AC6" t="n">
        <v>99.63288686459839</v>
      </c>
      <c r="AD6" t="n">
        <v>77256.5591112532</v>
      </c>
      <c r="AE6" t="n">
        <v>109930.5538170195</v>
      </c>
      <c r="AF6" t="n">
        <v>7.25518758018036e-06</v>
      </c>
      <c r="AG6" t="n">
        <v>0.4116666666666667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10.2252</v>
      </c>
      <c r="E7" t="n">
        <v>9.779999999999999</v>
      </c>
      <c r="F7" t="n">
        <v>7.3</v>
      </c>
      <c r="G7" t="n">
        <v>39.82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76.76000000000001</v>
      </c>
      <c r="Q7" t="n">
        <v>190.09</v>
      </c>
      <c r="R7" t="n">
        <v>32.12</v>
      </c>
      <c r="S7" t="n">
        <v>24.3</v>
      </c>
      <c r="T7" t="n">
        <v>3078.61</v>
      </c>
      <c r="U7" t="n">
        <v>0.76</v>
      </c>
      <c r="V7" t="n">
        <v>0.86</v>
      </c>
      <c r="W7" t="n">
        <v>2.96</v>
      </c>
      <c r="X7" t="n">
        <v>0.19</v>
      </c>
      <c r="Y7" t="n">
        <v>2</v>
      </c>
      <c r="Z7" t="n">
        <v>10</v>
      </c>
      <c r="AA7" t="n">
        <v>75.43326725752389</v>
      </c>
      <c r="AB7" t="n">
        <v>107.3361400150552</v>
      </c>
      <c r="AC7" t="n">
        <v>97.28150294233292</v>
      </c>
      <c r="AD7" t="n">
        <v>75433.2672575239</v>
      </c>
      <c r="AE7" t="n">
        <v>107336.1400150552</v>
      </c>
      <c r="AF7" t="n">
        <v>7.332201075812945e-06</v>
      </c>
      <c r="AG7" t="n">
        <v>0.4075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10.3113</v>
      </c>
      <c r="E8" t="n">
        <v>9.699999999999999</v>
      </c>
      <c r="F8" t="n">
        <v>7.27</v>
      </c>
      <c r="G8" t="n">
        <v>48.49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75.56999999999999</v>
      </c>
      <c r="Q8" t="n">
        <v>190</v>
      </c>
      <c r="R8" t="n">
        <v>31.34</v>
      </c>
      <c r="S8" t="n">
        <v>24.3</v>
      </c>
      <c r="T8" t="n">
        <v>2699.16</v>
      </c>
      <c r="U8" t="n">
        <v>0.78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74.01686638279151</v>
      </c>
      <c r="AB8" t="n">
        <v>105.3207029521385</v>
      </c>
      <c r="AC8" t="n">
        <v>95.45486052218698</v>
      </c>
      <c r="AD8" t="n">
        <v>74016.8663827915</v>
      </c>
      <c r="AE8" t="n">
        <v>105320.7029521385</v>
      </c>
      <c r="AF8" t="n">
        <v>7.393940945216721e-06</v>
      </c>
      <c r="AG8" t="n">
        <v>0.4041666666666666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10.3672</v>
      </c>
      <c r="E9" t="n">
        <v>9.65</v>
      </c>
      <c r="F9" t="n">
        <v>7.25</v>
      </c>
      <c r="G9" t="n">
        <v>54.36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74.59999999999999</v>
      </c>
      <c r="Q9" t="n">
        <v>189.99</v>
      </c>
      <c r="R9" t="n">
        <v>30.56</v>
      </c>
      <c r="S9" t="n">
        <v>24.3</v>
      </c>
      <c r="T9" t="n">
        <v>2313.31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72.99417188901515</v>
      </c>
      <c r="AB9" t="n">
        <v>103.8654818889722</v>
      </c>
      <c r="AC9" t="n">
        <v>94.13595626386073</v>
      </c>
      <c r="AD9" t="n">
        <v>72994.17188901515</v>
      </c>
      <c r="AE9" t="n">
        <v>103865.4818889722</v>
      </c>
      <c r="AF9" t="n">
        <v>7.43402525067167e-06</v>
      </c>
      <c r="AG9" t="n">
        <v>0.4020833333333333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10.4115</v>
      </c>
      <c r="E10" t="n">
        <v>9.6</v>
      </c>
      <c r="F10" t="n">
        <v>7.23</v>
      </c>
      <c r="G10" t="n">
        <v>62</v>
      </c>
      <c r="H10" t="n">
        <v>1.11</v>
      </c>
      <c r="I10" t="n">
        <v>7</v>
      </c>
      <c r="J10" t="n">
        <v>144.05</v>
      </c>
      <c r="K10" t="n">
        <v>46.47</v>
      </c>
      <c r="L10" t="n">
        <v>9</v>
      </c>
      <c r="M10" t="n">
        <v>5</v>
      </c>
      <c r="N10" t="n">
        <v>23.58</v>
      </c>
      <c r="O10" t="n">
        <v>17999.83</v>
      </c>
      <c r="P10" t="n">
        <v>73.63</v>
      </c>
      <c r="Q10" t="n">
        <v>190.05</v>
      </c>
      <c r="R10" t="n">
        <v>30.17</v>
      </c>
      <c r="S10" t="n">
        <v>24.3</v>
      </c>
      <c r="T10" t="n">
        <v>2123.33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72.05677629009202</v>
      </c>
      <c r="AB10" t="n">
        <v>102.531635047737</v>
      </c>
      <c r="AC10" t="n">
        <v>92.92705658298854</v>
      </c>
      <c r="AD10" t="n">
        <v>72056.77629009202</v>
      </c>
      <c r="AE10" t="n">
        <v>102531.635047737</v>
      </c>
      <c r="AF10" t="n">
        <v>7.465791524940976e-06</v>
      </c>
      <c r="AG10" t="n">
        <v>0.4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10.417</v>
      </c>
      <c r="E11" t="n">
        <v>9.6</v>
      </c>
      <c r="F11" t="n">
        <v>7.23</v>
      </c>
      <c r="G11" t="n">
        <v>61.96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72.29000000000001</v>
      </c>
      <c r="Q11" t="n">
        <v>190</v>
      </c>
      <c r="R11" t="n">
        <v>30.06</v>
      </c>
      <c r="S11" t="n">
        <v>24.3</v>
      </c>
      <c r="T11" t="n">
        <v>2066.85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71.2483193807777</v>
      </c>
      <c r="AB11" t="n">
        <v>101.3812587327612</v>
      </c>
      <c r="AC11" t="n">
        <v>91.88444095646781</v>
      </c>
      <c r="AD11" t="n">
        <v>71248.3193807777</v>
      </c>
      <c r="AE11" t="n">
        <v>101381.2587327612</v>
      </c>
      <c r="AF11" t="n">
        <v>7.469735419037617e-06</v>
      </c>
      <c r="AG11" t="n">
        <v>0.4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10.4736</v>
      </c>
      <c r="E12" t="n">
        <v>9.550000000000001</v>
      </c>
      <c r="F12" t="n">
        <v>7.2</v>
      </c>
      <c r="G12" t="n">
        <v>72.04000000000001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71.54000000000001</v>
      </c>
      <c r="Q12" t="n">
        <v>189.96</v>
      </c>
      <c r="R12" t="n">
        <v>29.22</v>
      </c>
      <c r="S12" t="n">
        <v>24.3</v>
      </c>
      <c r="T12" t="n">
        <v>1654.28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70.33850558361073</v>
      </c>
      <c r="AB12" t="n">
        <v>100.0866588212003</v>
      </c>
      <c r="AC12" t="n">
        <v>90.71111177686441</v>
      </c>
      <c r="AD12" t="n">
        <v>70338.50558361072</v>
      </c>
      <c r="AE12" t="n">
        <v>100086.6588212003</v>
      </c>
      <c r="AF12" t="n">
        <v>7.51032167465032e-06</v>
      </c>
      <c r="AG12" t="n">
        <v>0.3979166666666667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10.4746</v>
      </c>
      <c r="E13" t="n">
        <v>9.550000000000001</v>
      </c>
      <c r="F13" t="n">
        <v>7.2</v>
      </c>
      <c r="G13" t="n">
        <v>72.03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70.26000000000001</v>
      </c>
      <c r="Q13" t="n">
        <v>190.03</v>
      </c>
      <c r="R13" t="n">
        <v>29.13</v>
      </c>
      <c r="S13" t="n">
        <v>24.3</v>
      </c>
      <c r="T13" t="n">
        <v>1606.68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69.59786100912635</v>
      </c>
      <c r="AB13" t="n">
        <v>99.03277460487919</v>
      </c>
      <c r="AC13" t="n">
        <v>89.75594941983772</v>
      </c>
      <c r="AD13" t="n">
        <v>69597.86100912635</v>
      </c>
      <c r="AE13" t="n">
        <v>99032.77460487919</v>
      </c>
      <c r="AF13" t="n">
        <v>7.511038746304255e-06</v>
      </c>
      <c r="AG13" t="n">
        <v>0.3979166666666667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10.5211</v>
      </c>
      <c r="E14" t="n">
        <v>9.5</v>
      </c>
      <c r="F14" t="n">
        <v>7.19</v>
      </c>
      <c r="G14" t="n">
        <v>86.26000000000001</v>
      </c>
      <c r="H14" t="n">
        <v>1.54</v>
      </c>
      <c r="I14" t="n">
        <v>5</v>
      </c>
      <c r="J14" t="n">
        <v>149.56</v>
      </c>
      <c r="K14" t="n">
        <v>46.47</v>
      </c>
      <c r="L14" t="n">
        <v>13</v>
      </c>
      <c r="M14" t="n">
        <v>3</v>
      </c>
      <c r="N14" t="n">
        <v>25.1</v>
      </c>
      <c r="O14" t="n">
        <v>18680.25</v>
      </c>
      <c r="P14" t="n">
        <v>69.34999999999999</v>
      </c>
      <c r="Q14" t="n">
        <v>189.99</v>
      </c>
      <c r="R14" t="n">
        <v>28.76</v>
      </c>
      <c r="S14" t="n">
        <v>24.3</v>
      </c>
      <c r="T14" t="n">
        <v>1428.7</v>
      </c>
      <c r="U14" t="n">
        <v>0.84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68.73842991590683</v>
      </c>
      <c r="AB14" t="n">
        <v>97.80986567460091</v>
      </c>
      <c r="AC14" t="n">
        <v>88.64759561961938</v>
      </c>
      <c r="AD14" t="n">
        <v>68738.42991590683</v>
      </c>
      <c r="AE14" t="n">
        <v>97809.86567460091</v>
      </c>
      <c r="AF14" t="n">
        <v>7.544382578212219e-06</v>
      </c>
      <c r="AG14" t="n">
        <v>0.3958333333333333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10.5266</v>
      </c>
      <c r="E15" t="n">
        <v>9.5</v>
      </c>
      <c r="F15" t="n">
        <v>7.18</v>
      </c>
      <c r="G15" t="n">
        <v>86.2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68.61</v>
      </c>
      <c r="Q15" t="n">
        <v>189.97</v>
      </c>
      <c r="R15" t="n">
        <v>28.61</v>
      </c>
      <c r="S15" t="n">
        <v>24.3</v>
      </c>
      <c r="T15" t="n">
        <v>1350.45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68.2491592758319</v>
      </c>
      <c r="AB15" t="n">
        <v>97.11366857433582</v>
      </c>
      <c r="AC15" t="n">
        <v>88.01661429079115</v>
      </c>
      <c r="AD15" t="n">
        <v>68249.1592758319</v>
      </c>
      <c r="AE15" t="n">
        <v>97113.66857433582</v>
      </c>
      <c r="AF15" t="n">
        <v>7.548326472308859e-06</v>
      </c>
      <c r="AG15" t="n">
        <v>0.3958333333333333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10.5229</v>
      </c>
      <c r="E16" t="n">
        <v>9.5</v>
      </c>
      <c r="F16" t="n">
        <v>7.19</v>
      </c>
      <c r="G16" t="n">
        <v>86.23999999999999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66.89</v>
      </c>
      <c r="Q16" t="n">
        <v>189.97</v>
      </c>
      <c r="R16" t="n">
        <v>28.69</v>
      </c>
      <c r="S16" t="n">
        <v>24.3</v>
      </c>
      <c r="T16" t="n">
        <v>1391.23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67.32256347292203</v>
      </c>
      <c r="AB16" t="n">
        <v>95.79518906981282</v>
      </c>
      <c r="AC16" t="n">
        <v>86.82164242222119</v>
      </c>
      <c r="AD16" t="n">
        <v>67322.56347292203</v>
      </c>
      <c r="AE16" t="n">
        <v>95795.18906981283</v>
      </c>
      <c r="AF16" t="n">
        <v>7.545673307189301e-06</v>
      </c>
      <c r="AG16" t="n">
        <v>0.3958333333333333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10.5752</v>
      </c>
      <c r="E17" t="n">
        <v>9.460000000000001</v>
      </c>
      <c r="F17" t="n">
        <v>7.17</v>
      </c>
      <c r="G17" t="n">
        <v>107.5</v>
      </c>
      <c r="H17" t="n">
        <v>1.84</v>
      </c>
      <c r="I17" t="n">
        <v>4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65.55</v>
      </c>
      <c r="Q17" t="n">
        <v>189.97</v>
      </c>
      <c r="R17" t="n">
        <v>27.98</v>
      </c>
      <c r="S17" t="n">
        <v>24.3</v>
      </c>
      <c r="T17" t="n">
        <v>1042.34</v>
      </c>
      <c r="U17" t="n">
        <v>0.87</v>
      </c>
      <c r="V17" t="n">
        <v>0.87</v>
      </c>
      <c r="W17" t="n">
        <v>2.95</v>
      </c>
      <c r="X17" t="n">
        <v>0.06</v>
      </c>
      <c r="Y17" t="n">
        <v>2</v>
      </c>
      <c r="Z17" t="n">
        <v>10</v>
      </c>
      <c r="AA17" t="n">
        <v>66.16961785636303</v>
      </c>
      <c r="AB17" t="n">
        <v>94.1546299819249</v>
      </c>
      <c r="AC17" t="n">
        <v>85.33476154767766</v>
      </c>
      <c r="AD17" t="n">
        <v>66169.61785636304</v>
      </c>
      <c r="AE17" t="n">
        <v>94154.6299819249</v>
      </c>
      <c r="AF17" t="n">
        <v>7.583176154690086e-06</v>
      </c>
      <c r="AG17" t="n">
        <v>0.3941666666666667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7.5348</v>
      </c>
      <c r="E2" t="n">
        <v>13.27</v>
      </c>
      <c r="F2" t="n">
        <v>8.67</v>
      </c>
      <c r="G2" t="n">
        <v>6.85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104.11</v>
      </c>
      <c r="Q2" t="n">
        <v>190.45</v>
      </c>
      <c r="R2" t="n">
        <v>74.39</v>
      </c>
      <c r="S2" t="n">
        <v>24.3</v>
      </c>
      <c r="T2" t="n">
        <v>23888.54</v>
      </c>
      <c r="U2" t="n">
        <v>0.33</v>
      </c>
      <c r="V2" t="n">
        <v>0.72</v>
      </c>
      <c r="W2" t="n">
        <v>3.08</v>
      </c>
      <c r="X2" t="n">
        <v>1.56</v>
      </c>
      <c r="Y2" t="n">
        <v>2</v>
      </c>
      <c r="Z2" t="n">
        <v>10</v>
      </c>
      <c r="AA2" t="n">
        <v>132.7714004355045</v>
      </c>
      <c r="AB2" t="n">
        <v>188.9241994316297</v>
      </c>
      <c r="AC2" t="n">
        <v>171.2268585427842</v>
      </c>
      <c r="AD2" t="n">
        <v>132771.4004355045</v>
      </c>
      <c r="AE2" t="n">
        <v>188924.1994316296</v>
      </c>
      <c r="AF2" t="n">
        <v>5.099948689017233e-06</v>
      </c>
      <c r="AG2" t="n">
        <v>0.5529166666666666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8.980700000000001</v>
      </c>
      <c r="E3" t="n">
        <v>11.14</v>
      </c>
      <c r="F3" t="n">
        <v>7.79</v>
      </c>
      <c r="G3" t="n">
        <v>13.35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92.88</v>
      </c>
      <c r="Q3" t="n">
        <v>190.25</v>
      </c>
      <c r="R3" t="n">
        <v>47.2</v>
      </c>
      <c r="S3" t="n">
        <v>24.3</v>
      </c>
      <c r="T3" t="n">
        <v>10498.78</v>
      </c>
      <c r="U3" t="n">
        <v>0.51</v>
      </c>
      <c r="V3" t="n">
        <v>0.8</v>
      </c>
      <c r="W3" t="n">
        <v>3</v>
      </c>
      <c r="X3" t="n">
        <v>0.68</v>
      </c>
      <c r="Y3" t="n">
        <v>2</v>
      </c>
      <c r="Z3" t="n">
        <v>10</v>
      </c>
      <c r="AA3" t="n">
        <v>100.3008089049464</v>
      </c>
      <c r="AB3" t="n">
        <v>142.7208718335161</v>
      </c>
      <c r="AC3" t="n">
        <v>129.3515950103783</v>
      </c>
      <c r="AD3" t="n">
        <v>100300.8089049463</v>
      </c>
      <c r="AE3" t="n">
        <v>142720.8718335161</v>
      </c>
      <c r="AF3" t="n">
        <v>6.078609809345578e-06</v>
      </c>
      <c r="AG3" t="n">
        <v>0.4641666666666667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9.4902</v>
      </c>
      <c r="E4" t="n">
        <v>10.54</v>
      </c>
      <c r="F4" t="n">
        <v>7.56</v>
      </c>
      <c r="G4" t="n">
        <v>19.72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89.43000000000001</v>
      </c>
      <c r="Q4" t="n">
        <v>190.16</v>
      </c>
      <c r="R4" t="n">
        <v>40.08</v>
      </c>
      <c r="S4" t="n">
        <v>24.3</v>
      </c>
      <c r="T4" t="n">
        <v>6994.94</v>
      </c>
      <c r="U4" t="n">
        <v>0.61</v>
      </c>
      <c r="V4" t="n">
        <v>0.83</v>
      </c>
      <c r="W4" t="n">
        <v>2.98</v>
      </c>
      <c r="X4" t="n">
        <v>0.45</v>
      </c>
      <c r="Y4" t="n">
        <v>2</v>
      </c>
      <c r="Z4" t="n">
        <v>10</v>
      </c>
      <c r="AA4" t="n">
        <v>91.88258141783162</v>
      </c>
      <c r="AB4" t="n">
        <v>130.7423366714276</v>
      </c>
      <c r="AC4" t="n">
        <v>118.4951406656239</v>
      </c>
      <c r="AD4" t="n">
        <v>91882.58141783162</v>
      </c>
      <c r="AE4" t="n">
        <v>130742.3366714276</v>
      </c>
      <c r="AF4" t="n">
        <v>6.423466190013184e-06</v>
      </c>
      <c r="AG4" t="n">
        <v>0.4391666666666666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9.7699</v>
      </c>
      <c r="E5" t="n">
        <v>10.24</v>
      </c>
      <c r="F5" t="n">
        <v>7.44</v>
      </c>
      <c r="G5" t="n">
        <v>26.26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87.27</v>
      </c>
      <c r="Q5" t="n">
        <v>190.17</v>
      </c>
      <c r="R5" t="n">
        <v>36.55</v>
      </c>
      <c r="S5" t="n">
        <v>24.3</v>
      </c>
      <c r="T5" t="n">
        <v>5264.55</v>
      </c>
      <c r="U5" t="n">
        <v>0.66</v>
      </c>
      <c r="V5" t="n">
        <v>0.84</v>
      </c>
      <c r="W5" t="n">
        <v>2.97</v>
      </c>
      <c r="X5" t="n">
        <v>0.33</v>
      </c>
      <c r="Y5" t="n">
        <v>2</v>
      </c>
      <c r="Z5" t="n">
        <v>10</v>
      </c>
      <c r="AA5" t="n">
        <v>87.49598601639886</v>
      </c>
      <c r="AB5" t="n">
        <v>124.5005253948441</v>
      </c>
      <c r="AC5" t="n">
        <v>112.838026649941</v>
      </c>
      <c r="AD5" t="n">
        <v>87495.98601639886</v>
      </c>
      <c r="AE5" t="n">
        <v>124500.5253948441</v>
      </c>
      <c r="AF5" t="n">
        <v>6.612781851784978e-06</v>
      </c>
      <c r="AG5" t="n">
        <v>0.4266666666666667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9.922800000000001</v>
      </c>
      <c r="E6" t="n">
        <v>10.08</v>
      </c>
      <c r="F6" t="n">
        <v>7.37</v>
      </c>
      <c r="G6" t="n">
        <v>31.6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12</v>
      </c>
      <c r="N6" t="n">
        <v>26.94</v>
      </c>
      <c r="O6" t="n">
        <v>19478.15</v>
      </c>
      <c r="P6" t="n">
        <v>85.73</v>
      </c>
      <c r="Q6" t="n">
        <v>190.05</v>
      </c>
      <c r="R6" t="n">
        <v>34.35</v>
      </c>
      <c r="S6" t="n">
        <v>24.3</v>
      </c>
      <c r="T6" t="n">
        <v>4175.88</v>
      </c>
      <c r="U6" t="n">
        <v>0.71</v>
      </c>
      <c r="V6" t="n">
        <v>0.85</v>
      </c>
      <c r="W6" t="n">
        <v>2.96</v>
      </c>
      <c r="X6" t="n">
        <v>0.26</v>
      </c>
      <c r="Y6" t="n">
        <v>2</v>
      </c>
      <c r="Z6" t="n">
        <v>10</v>
      </c>
      <c r="AA6" t="n">
        <v>84.96710742523275</v>
      </c>
      <c r="AB6" t="n">
        <v>120.9021121693399</v>
      </c>
      <c r="AC6" t="n">
        <v>109.5766922407147</v>
      </c>
      <c r="AD6" t="n">
        <v>84967.10742523275</v>
      </c>
      <c r="AE6" t="n">
        <v>120902.1121693399</v>
      </c>
      <c r="AF6" t="n">
        <v>6.716272608613394e-06</v>
      </c>
      <c r="AG6" t="n">
        <v>0.42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10.0265</v>
      </c>
      <c r="E7" t="n">
        <v>9.970000000000001</v>
      </c>
      <c r="F7" t="n">
        <v>7.33</v>
      </c>
      <c r="G7" t="n">
        <v>36.65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84.43000000000001</v>
      </c>
      <c r="Q7" t="n">
        <v>190.12</v>
      </c>
      <c r="R7" t="n">
        <v>33.05</v>
      </c>
      <c r="S7" t="n">
        <v>24.3</v>
      </c>
      <c r="T7" t="n">
        <v>3537.35</v>
      </c>
      <c r="U7" t="n">
        <v>0.74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83.16875866217759</v>
      </c>
      <c r="AB7" t="n">
        <v>118.3431906000515</v>
      </c>
      <c r="AC7" t="n">
        <v>107.2574758413079</v>
      </c>
      <c r="AD7" t="n">
        <v>83168.7586621776</v>
      </c>
      <c r="AE7" t="n">
        <v>118343.1906000515</v>
      </c>
      <c r="AF7" t="n">
        <v>6.786462219359676e-06</v>
      </c>
      <c r="AG7" t="n">
        <v>0.4154166666666667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10.1434</v>
      </c>
      <c r="E8" t="n">
        <v>9.859999999999999</v>
      </c>
      <c r="F8" t="n">
        <v>7.28</v>
      </c>
      <c r="G8" t="n">
        <v>43.66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8</v>
      </c>
      <c r="N8" t="n">
        <v>27.77</v>
      </c>
      <c r="O8" t="n">
        <v>19826.68</v>
      </c>
      <c r="P8" t="n">
        <v>83.28</v>
      </c>
      <c r="Q8" t="n">
        <v>189.99</v>
      </c>
      <c r="R8" t="n">
        <v>31.43</v>
      </c>
      <c r="S8" t="n">
        <v>24.3</v>
      </c>
      <c r="T8" t="n">
        <v>2737.16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81.35916539499317</v>
      </c>
      <c r="AB8" t="n">
        <v>115.7682689062357</v>
      </c>
      <c r="AC8" t="n">
        <v>104.9237581177333</v>
      </c>
      <c r="AD8" t="n">
        <v>81359.16539499316</v>
      </c>
      <c r="AE8" t="n">
        <v>115768.2689062358</v>
      </c>
      <c r="AF8" t="n">
        <v>6.865586283932871e-06</v>
      </c>
      <c r="AG8" t="n">
        <v>0.4108333333333333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10.1816</v>
      </c>
      <c r="E9" t="n">
        <v>9.82</v>
      </c>
      <c r="F9" t="n">
        <v>7.27</v>
      </c>
      <c r="G9" t="n">
        <v>48.47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82.40000000000001</v>
      </c>
      <c r="Q9" t="n">
        <v>190.02</v>
      </c>
      <c r="R9" t="n">
        <v>31.29</v>
      </c>
      <c r="S9" t="n">
        <v>24.3</v>
      </c>
      <c r="T9" t="n">
        <v>2673.87</v>
      </c>
      <c r="U9" t="n">
        <v>0.78</v>
      </c>
      <c r="V9" t="n">
        <v>0.86</v>
      </c>
      <c r="W9" t="n">
        <v>2.95</v>
      </c>
      <c r="X9" t="n">
        <v>0.16</v>
      </c>
      <c r="Y9" t="n">
        <v>2</v>
      </c>
      <c r="Z9" t="n">
        <v>10</v>
      </c>
      <c r="AA9" t="n">
        <v>80.50055287072594</v>
      </c>
      <c r="AB9" t="n">
        <v>114.546524741174</v>
      </c>
      <c r="AC9" t="n">
        <v>103.8164599740553</v>
      </c>
      <c r="AD9" t="n">
        <v>80500.55287072594</v>
      </c>
      <c r="AE9" t="n">
        <v>114546.524741174</v>
      </c>
      <c r="AF9" t="n">
        <v>6.891442051825909e-06</v>
      </c>
      <c r="AG9" t="n">
        <v>0.4091666666666667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10.2468</v>
      </c>
      <c r="E10" t="n">
        <v>9.76</v>
      </c>
      <c r="F10" t="n">
        <v>7.24</v>
      </c>
      <c r="G10" t="n">
        <v>54.29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81.39</v>
      </c>
      <c r="Q10" t="n">
        <v>190.06</v>
      </c>
      <c r="R10" t="n">
        <v>30.3</v>
      </c>
      <c r="S10" t="n">
        <v>24.3</v>
      </c>
      <c r="T10" t="n">
        <v>2180.98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79.29444605262671</v>
      </c>
      <c r="AB10" t="n">
        <v>112.8303210686135</v>
      </c>
      <c r="AC10" t="n">
        <v>102.2610204678607</v>
      </c>
      <c r="AD10" t="n">
        <v>79294.44605262671</v>
      </c>
      <c r="AE10" t="n">
        <v>112830.3210686135</v>
      </c>
      <c r="AF10" t="n">
        <v>6.93557283891036e-06</v>
      </c>
      <c r="AG10" t="n">
        <v>0.4066666666666667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10.2887</v>
      </c>
      <c r="E11" t="n">
        <v>9.720000000000001</v>
      </c>
      <c r="F11" t="n">
        <v>7.23</v>
      </c>
      <c r="G11" t="n">
        <v>61.96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80.73999999999999</v>
      </c>
      <c r="Q11" t="n">
        <v>190.01</v>
      </c>
      <c r="R11" t="n">
        <v>29.96</v>
      </c>
      <c r="S11" t="n">
        <v>24.3</v>
      </c>
      <c r="T11" t="n">
        <v>2019.06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78.55979693816832</v>
      </c>
      <c r="AB11" t="n">
        <v>111.7849679627718</v>
      </c>
      <c r="AC11" t="n">
        <v>101.3135900755673</v>
      </c>
      <c r="AD11" t="n">
        <v>78559.79693816832</v>
      </c>
      <c r="AE11" t="n">
        <v>111784.9679627718</v>
      </c>
      <c r="AF11" t="n">
        <v>6.963932961285184e-06</v>
      </c>
      <c r="AG11" t="n">
        <v>0.405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10.2884</v>
      </c>
      <c r="E12" t="n">
        <v>9.720000000000001</v>
      </c>
      <c r="F12" t="n">
        <v>7.23</v>
      </c>
      <c r="G12" t="n">
        <v>61.97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79.59999999999999</v>
      </c>
      <c r="Q12" t="n">
        <v>190.06</v>
      </c>
      <c r="R12" t="n">
        <v>30.04</v>
      </c>
      <c r="S12" t="n">
        <v>24.3</v>
      </c>
      <c r="T12" t="n">
        <v>2057.21</v>
      </c>
      <c r="U12" t="n">
        <v>0.8100000000000001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77.89601489231171</v>
      </c>
      <c r="AB12" t="n">
        <v>110.8404536230933</v>
      </c>
      <c r="AC12" t="n">
        <v>100.4575524492689</v>
      </c>
      <c r="AD12" t="n">
        <v>77896.01489231171</v>
      </c>
      <c r="AE12" t="n">
        <v>110840.4536230933</v>
      </c>
      <c r="AF12" t="n">
        <v>6.96372990551639e-06</v>
      </c>
      <c r="AG12" t="n">
        <v>0.405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10.3469</v>
      </c>
      <c r="E13" t="n">
        <v>9.66</v>
      </c>
      <c r="F13" t="n">
        <v>7.21</v>
      </c>
      <c r="G13" t="n">
        <v>72.05</v>
      </c>
      <c r="H13" t="n">
        <v>1.28</v>
      </c>
      <c r="I13" t="n">
        <v>6</v>
      </c>
      <c r="J13" t="n">
        <v>166.01</v>
      </c>
      <c r="K13" t="n">
        <v>49.1</v>
      </c>
      <c r="L13" t="n">
        <v>12</v>
      </c>
      <c r="M13" t="n">
        <v>4</v>
      </c>
      <c r="N13" t="n">
        <v>29.91</v>
      </c>
      <c r="O13" t="n">
        <v>20708.3</v>
      </c>
      <c r="P13" t="n">
        <v>78.97</v>
      </c>
      <c r="Q13" t="n">
        <v>190.06</v>
      </c>
      <c r="R13" t="n">
        <v>29.22</v>
      </c>
      <c r="S13" t="n">
        <v>24.3</v>
      </c>
      <c r="T13" t="n">
        <v>1650.53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77.0214135615588</v>
      </c>
      <c r="AB13" t="n">
        <v>109.5959585308344</v>
      </c>
      <c r="AC13" t="n">
        <v>99.32963455542323</v>
      </c>
      <c r="AD13" t="n">
        <v>77021.4135615588</v>
      </c>
      <c r="AE13" t="n">
        <v>109595.9585308344</v>
      </c>
      <c r="AF13" t="n">
        <v>7.003325780431121e-06</v>
      </c>
      <c r="AG13" t="n">
        <v>0.4025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10.3448</v>
      </c>
      <c r="E14" t="n">
        <v>9.67</v>
      </c>
      <c r="F14" t="n">
        <v>7.21</v>
      </c>
      <c r="G14" t="n">
        <v>72.06999999999999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78.09999999999999</v>
      </c>
      <c r="Q14" t="n">
        <v>189.99</v>
      </c>
      <c r="R14" t="n">
        <v>29.28</v>
      </c>
      <c r="S14" t="n">
        <v>24.3</v>
      </c>
      <c r="T14" t="n">
        <v>1682.87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76.53476666064692</v>
      </c>
      <c r="AB14" t="n">
        <v>108.9034948235971</v>
      </c>
      <c r="AC14" t="n">
        <v>98.70203689666992</v>
      </c>
      <c r="AD14" t="n">
        <v>76534.76666064693</v>
      </c>
      <c r="AE14" t="n">
        <v>108903.4948235971</v>
      </c>
      <c r="AF14" t="n">
        <v>7.001904390049566e-06</v>
      </c>
      <c r="AG14" t="n">
        <v>0.4029166666666666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10.3857</v>
      </c>
      <c r="E15" t="n">
        <v>9.630000000000001</v>
      </c>
      <c r="F15" t="n">
        <v>7.2</v>
      </c>
      <c r="G15" t="n">
        <v>86.39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76.93000000000001</v>
      </c>
      <c r="Q15" t="n">
        <v>190.01</v>
      </c>
      <c r="R15" t="n">
        <v>29.04</v>
      </c>
      <c r="S15" t="n">
        <v>24.3</v>
      </c>
      <c r="T15" t="n">
        <v>1568.93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75.52377121277361</v>
      </c>
      <c r="AB15" t="n">
        <v>107.4649206653674</v>
      </c>
      <c r="AC15" t="n">
        <v>97.39822015622295</v>
      </c>
      <c r="AD15" t="n">
        <v>75523.77121277362</v>
      </c>
      <c r="AE15" t="n">
        <v>107464.9206653674</v>
      </c>
      <c r="AF15" t="n">
        <v>7.029587659861745e-06</v>
      </c>
      <c r="AG15" t="n">
        <v>0.4012500000000001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10.3998</v>
      </c>
      <c r="E16" t="n">
        <v>9.619999999999999</v>
      </c>
      <c r="F16" t="n">
        <v>7.19</v>
      </c>
      <c r="G16" t="n">
        <v>86.23999999999999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76.59</v>
      </c>
      <c r="Q16" t="n">
        <v>189.96</v>
      </c>
      <c r="R16" t="n">
        <v>28.75</v>
      </c>
      <c r="S16" t="n">
        <v>24.3</v>
      </c>
      <c r="T16" t="n">
        <v>1424.61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75.19170948529843</v>
      </c>
      <c r="AB16" t="n">
        <v>106.9924205951764</v>
      </c>
      <c r="AC16" t="n">
        <v>96.96998119624082</v>
      </c>
      <c r="AD16" t="n">
        <v>75191.70948529843</v>
      </c>
      <c r="AE16" t="n">
        <v>106992.4205951764</v>
      </c>
      <c r="AF16" t="n">
        <v>7.039131280995039e-06</v>
      </c>
      <c r="AG16" t="n">
        <v>0.4008333333333333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10.4073</v>
      </c>
      <c r="E17" t="n">
        <v>9.609999999999999</v>
      </c>
      <c r="F17" t="n">
        <v>7.18</v>
      </c>
      <c r="G17" t="n">
        <v>86.15000000000001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75.59</v>
      </c>
      <c r="Q17" t="n">
        <v>189.97</v>
      </c>
      <c r="R17" t="n">
        <v>28.51</v>
      </c>
      <c r="S17" t="n">
        <v>24.3</v>
      </c>
      <c r="T17" t="n">
        <v>1302.32</v>
      </c>
      <c r="U17" t="n">
        <v>0.85</v>
      </c>
      <c r="V17" t="n">
        <v>0.87</v>
      </c>
      <c r="W17" t="n">
        <v>2.94</v>
      </c>
      <c r="X17" t="n">
        <v>0.07000000000000001</v>
      </c>
      <c r="Y17" t="n">
        <v>2</v>
      </c>
      <c r="Z17" t="n">
        <v>10</v>
      </c>
      <c r="AA17" t="n">
        <v>74.52364605422794</v>
      </c>
      <c r="AB17" t="n">
        <v>106.0418141507875</v>
      </c>
      <c r="AC17" t="n">
        <v>96.10842213883619</v>
      </c>
      <c r="AD17" t="n">
        <v>74523.64605422794</v>
      </c>
      <c r="AE17" t="n">
        <v>106041.8141507875</v>
      </c>
      <c r="AF17" t="n">
        <v>7.044207675214876e-06</v>
      </c>
      <c r="AG17" t="n">
        <v>0.4004166666666666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10.4037</v>
      </c>
      <c r="E18" t="n">
        <v>9.609999999999999</v>
      </c>
      <c r="F18" t="n">
        <v>7.18</v>
      </c>
      <c r="G18" t="n">
        <v>86.19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74.01000000000001</v>
      </c>
      <c r="Q18" t="n">
        <v>189.97</v>
      </c>
      <c r="R18" t="n">
        <v>28.62</v>
      </c>
      <c r="S18" t="n">
        <v>24.3</v>
      </c>
      <c r="T18" t="n">
        <v>1358.65</v>
      </c>
      <c r="U18" t="n">
        <v>0.85</v>
      </c>
      <c r="V18" t="n">
        <v>0.87</v>
      </c>
      <c r="W18" t="n">
        <v>2.94</v>
      </c>
      <c r="X18" t="n">
        <v>0.08</v>
      </c>
      <c r="Y18" t="n">
        <v>2</v>
      </c>
      <c r="Z18" t="n">
        <v>10</v>
      </c>
      <c r="AA18" t="n">
        <v>73.63495187593774</v>
      </c>
      <c r="AB18" t="n">
        <v>104.7772659452078</v>
      </c>
      <c r="AC18" t="n">
        <v>94.96232959289058</v>
      </c>
      <c r="AD18" t="n">
        <v>73634.95187593774</v>
      </c>
      <c r="AE18" t="n">
        <v>104777.2659452078</v>
      </c>
      <c r="AF18" t="n">
        <v>7.041771005989354e-06</v>
      </c>
      <c r="AG18" t="n">
        <v>0.4004166666666666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10.4587</v>
      </c>
      <c r="E19" t="n">
        <v>9.56</v>
      </c>
      <c r="F19" t="n">
        <v>7.16</v>
      </c>
      <c r="G19" t="n">
        <v>107.44</v>
      </c>
      <c r="H19" t="n">
        <v>1.83</v>
      </c>
      <c r="I19" t="n">
        <v>4</v>
      </c>
      <c r="J19" t="n">
        <v>174.75</v>
      </c>
      <c r="K19" t="n">
        <v>49.1</v>
      </c>
      <c r="L19" t="n">
        <v>18</v>
      </c>
      <c r="M19" t="n">
        <v>2</v>
      </c>
      <c r="N19" t="n">
        <v>32.65</v>
      </c>
      <c r="O19" t="n">
        <v>21786.02</v>
      </c>
      <c r="P19" t="n">
        <v>73.28</v>
      </c>
      <c r="Q19" t="n">
        <v>189.97</v>
      </c>
      <c r="R19" t="n">
        <v>27.91</v>
      </c>
      <c r="S19" t="n">
        <v>24.3</v>
      </c>
      <c r="T19" t="n">
        <v>1005.12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72.76266986409389</v>
      </c>
      <c r="AB19" t="n">
        <v>103.5360710777465</v>
      </c>
      <c r="AC19" t="n">
        <v>93.83740277761646</v>
      </c>
      <c r="AD19" t="n">
        <v>72762.6698640939</v>
      </c>
      <c r="AE19" t="n">
        <v>103536.0710777465</v>
      </c>
      <c r="AF19" t="n">
        <v>7.078997896934827e-06</v>
      </c>
      <c r="AG19" t="n">
        <v>0.3983333333333334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10.4596</v>
      </c>
      <c r="E20" t="n">
        <v>9.56</v>
      </c>
      <c r="F20" t="n">
        <v>7.16</v>
      </c>
      <c r="G20" t="n">
        <v>107.43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72.97</v>
      </c>
      <c r="Q20" t="n">
        <v>189.98</v>
      </c>
      <c r="R20" t="n">
        <v>27.86</v>
      </c>
      <c r="S20" t="n">
        <v>24.3</v>
      </c>
      <c r="T20" t="n">
        <v>983.73</v>
      </c>
      <c r="U20" t="n">
        <v>0.87</v>
      </c>
      <c r="V20" t="n">
        <v>0.87</v>
      </c>
      <c r="W20" t="n">
        <v>2.95</v>
      </c>
      <c r="X20" t="n">
        <v>0.05</v>
      </c>
      <c r="Y20" t="n">
        <v>2</v>
      </c>
      <c r="Z20" t="n">
        <v>10</v>
      </c>
      <c r="AA20" t="n">
        <v>72.57872569455071</v>
      </c>
      <c r="AB20" t="n">
        <v>103.2743316906716</v>
      </c>
      <c r="AC20" t="n">
        <v>93.60018164268203</v>
      </c>
      <c r="AD20" t="n">
        <v>72578.72569455071</v>
      </c>
      <c r="AE20" t="n">
        <v>103274.3316906716</v>
      </c>
      <c r="AF20" t="n">
        <v>7.079607064241207e-06</v>
      </c>
      <c r="AG20" t="n">
        <v>0.3983333333333334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10.4536</v>
      </c>
      <c r="E21" t="n">
        <v>9.57</v>
      </c>
      <c r="F21" t="n">
        <v>7.17</v>
      </c>
      <c r="G21" t="n">
        <v>107.51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73.16</v>
      </c>
      <c r="Q21" t="n">
        <v>189.96</v>
      </c>
      <c r="R21" t="n">
        <v>28.04</v>
      </c>
      <c r="S21" t="n">
        <v>24.3</v>
      </c>
      <c r="T21" t="n">
        <v>1070.24</v>
      </c>
      <c r="U21" t="n">
        <v>0.87</v>
      </c>
      <c r="V21" t="n">
        <v>0.87</v>
      </c>
      <c r="W21" t="n">
        <v>2.95</v>
      </c>
      <c r="X21" t="n">
        <v>0.06</v>
      </c>
      <c r="Y21" t="n">
        <v>2</v>
      </c>
      <c r="Z21" t="n">
        <v>10</v>
      </c>
      <c r="AA21" t="n">
        <v>72.76662823768575</v>
      </c>
      <c r="AB21" t="n">
        <v>103.5417035600389</v>
      </c>
      <c r="AC21" t="n">
        <v>93.84250764110999</v>
      </c>
      <c r="AD21" t="n">
        <v>72766.62823768576</v>
      </c>
      <c r="AE21" t="n">
        <v>103541.7035600389</v>
      </c>
      <c r="AF21" t="n">
        <v>7.075545948865338e-06</v>
      </c>
      <c r="AG21" t="n">
        <v>0.39875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6.7985</v>
      </c>
      <c r="E2" t="n">
        <v>14.71</v>
      </c>
      <c r="F2" t="n">
        <v>8.93</v>
      </c>
      <c r="G2" t="n">
        <v>6.02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122.69</v>
      </c>
      <c r="Q2" t="n">
        <v>190.57</v>
      </c>
      <c r="R2" t="n">
        <v>82.51000000000001</v>
      </c>
      <c r="S2" t="n">
        <v>24.3</v>
      </c>
      <c r="T2" t="n">
        <v>27883.44</v>
      </c>
      <c r="U2" t="n">
        <v>0.29</v>
      </c>
      <c r="V2" t="n">
        <v>0.7</v>
      </c>
      <c r="W2" t="n">
        <v>3.09</v>
      </c>
      <c r="X2" t="n">
        <v>1.81</v>
      </c>
      <c r="Y2" t="n">
        <v>2</v>
      </c>
      <c r="Z2" t="n">
        <v>10</v>
      </c>
      <c r="AA2" t="n">
        <v>169.8621368376932</v>
      </c>
      <c r="AB2" t="n">
        <v>241.7016624856309</v>
      </c>
      <c r="AC2" t="n">
        <v>219.0604300374996</v>
      </c>
      <c r="AD2" t="n">
        <v>169862.1368376933</v>
      </c>
      <c r="AE2" t="n">
        <v>241701.6624856309</v>
      </c>
      <c r="AF2" t="n">
        <v>4.183082932218689e-06</v>
      </c>
      <c r="AG2" t="n">
        <v>0.6129166666666667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8.4175</v>
      </c>
      <c r="E3" t="n">
        <v>11.88</v>
      </c>
      <c r="F3" t="n">
        <v>7.92</v>
      </c>
      <c r="G3" t="n">
        <v>11.88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108.46</v>
      </c>
      <c r="Q3" t="n">
        <v>190.17</v>
      </c>
      <c r="R3" t="n">
        <v>51.22</v>
      </c>
      <c r="S3" t="n">
        <v>24.3</v>
      </c>
      <c r="T3" t="n">
        <v>12484.23</v>
      </c>
      <c r="U3" t="n">
        <v>0.47</v>
      </c>
      <c r="V3" t="n">
        <v>0.79</v>
      </c>
      <c r="W3" t="n">
        <v>3.01</v>
      </c>
      <c r="X3" t="n">
        <v>0.8100000000000001</v>
      </c>
      <c r="Y3" t="n">
        <v>2</v>
      </c>
      <c r="Z3" t="n">
        <v>10</v>
      </c>
      <c r="AA3" t="n">
        <v>122.2160505295698</v>
      </c>
      <c r="AB3" t="n">
        <v>173.9046920365256</v>
      </c>
      <c r="AC3" t="n">
        <v>157.6142928902059</v>
      </c>
      <c r="AD3" t="n">
        <v>122216.0505295698</v>
      </c>
      <c r="AE3" t="n">
        <v>173904.6920365256</v>
      </c>
      <c r="AF3" t="n">
        <v>5.179245507384101e-06</v>
      </c>
      <c r="AG3" t="n">
        <v>0.4950000000000001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9.0518</v>
      </c>
      <c r="E4" t="n">
        <v>11.05</v>
      </c>
      <c r="F4" t="n">
        <v>7.61</v>
      </c>
      <c r="G4" t="n">
        <v>17.56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103.7</v>
      </c>
      <c r="Q4" t="n">
        <v>190.06</v>
      </c>
      <c r="R4" t="n">
        <v>41.73</v>
      </c>
      <c r="S4" t="n">
        <v>24.3</v>
      </c>
      <c r="T4" t="n">
        <v>7806.97</v>
      </c>
      <c r="U4" t="n">
        <v>0.58</v>
      </c>
      <c r="V4" t="n">
        <v>0.82</v>
      </c>
      <c r="W4" t="n">
        <v>2.98</v>
      </c>
      <c r="X4" t="n">
        <v>0.5</v>
      </c>
      <c r="Y4" t="n">
        <v>2</v>
      </c>
      <c r="Z4" t="n">
        <v>10</v>
      </c>
      <c r="AA4" t="n">
        <v>109.1602937969752</v>
      </c>
      <c r="AB4" t="n">
        <v>155.3272846988845</v>
      </c>
      <c r="AC4" t="n">
        <v>140.777111058213</v>
      </c>
      <c r="AD4" t="n">
        <v>109160.2937969752</v>
      </c>
      <c r="AE4" t="n">
        <v>155327.2846988845</v>
      </c>
      <c r="AF4" t="n">
        <v>5.569527114195356e-06</v>
      </c>
      <c r="AG4" t="n">
        <v>0.4604166666666667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9.341900000000001</v>
      </c>
      <c r="E5" t="n">
        <v>10.7</v>
      </c>
      <c r="F5" t="n">
        <v>7.49</v>
      </c>
      <c r="G5" t="n">
        <v>22.47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101.57</v>
      </c>
      <c r="Q5" t="n">
        <v>190.1</v>
      </c>
      <c r="R5" t="n">
        <v>38.02</v>
      </c>
      <c r="S5" t="n">
        <v>24.3</v>
      </c>
      <c r="T5" t="n">
        <v>5983.61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103.9027115835355</v>
      </c>
      <c r="AB5" t="n">
        <v>147.8461215315008</v>
      </c>
      <c r="AC5" t="n">
        <v>133.9967405643807</v>
      </c>
      <c r="AD5" t="n">
        <v>103902.7115835355</v>
      </c>
      <c r="AE5" t="n">
        <v>147846.1215315008</v>
      </c>
      <c r="AF5" t="n">
        <v>5.748024188349455e-06</v>
      </c>
      <c r="AG5" t="n">
        <v>0.4458333333333333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9.5397</v>
      </c>
      <c r="E6" t="n">
        <v>10.48</v>
      </c>
      <c r="F6" t="n">
        <v>7.42</v>
      </c>
      <c r="G6" t="n">
        <v>27.82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100.1</v>
      </c>
      <c r="Q6" t="n">
        <v>190.13</v>
      </c>
      <c r="R6" t="n">
        <v>35.98</v>
      </c>
      <c r="S6" t="n">
        <v>24.3</v>
      </c>
      <c r="T6" t="n">
        <v>4981.4</v>
      </c>
      <c r="U6" t="n">
        <v>0.68</v>
      </c>
      <c r="V6" t="n">
        <v>0.84</v>
      </c>
      <c r="W6" t="n">
        <v>2.96</v>
      </c>
      <c r="X6" t="n">
        <v>0.31</v>
      </c>
      <c r="Y6" t="n">
        <v>2</v>
      </c>
      <c r="Z6" t="n">
        <v>10</v>
      </c>
      <c r="AA6" t="n">
        <v>100.5437569965163</v>
      </c>
      <c r="AB6" t="n">
        <v>143.0665695783071</v>
      </c>
      <c r="AC6" t="n">
        <v>129.6649097631942</v>
      </c>
      <c r="AD6" t="n">
        <v>100543.7569965163</v>
      </c>
      <c r="AE6" t="n">
        <v>143066.569578307</v>
      </c>
      <c r="AF6" t="n">
        <v>5.869729535704438e-06</v>
      </c>
      <c r="AG6" t="n">
        <v>0.4366666666666667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9.7004</v>
      </c>
      <c r="E7" t="n">
        <v>10.31</v>
      </c>
      <c r="F7" t="n">
        <v>7.36</v>
      </c>
      <c r="G7" t="n">
        <v>33.95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98.83</v>
      </c>
      <c r="Q7" t="n">
        <v>190.11</v>
      </c>
      <c r="R7" t="n">
        <v>33.88</v>
      </c>
      <c r="S7" t="n">
        <v>24.3</v>
      </c>
      <c r="T7" t="n">
        <v>3946.41</v>
      </c>
      <c r="U7" t="n">
        <v>0.72</v>
      </c>
      <c r="V7" t="n">
        <v>0.85</v>
      </c>
      <c r="W7" t="n">
        <v>2.96</v>
      </c>
      <c r="X7" t="n">
        <v>0.25</v>
      </c>
      <c r="Y7" t="n">
        <v>2</v>
      </c>
      <c r="Z7" t="n">
        <v>10</v>
      </c>
      <c r="AA7" t="n">
        <v>97.85640792199999</v>
      </c>
      <c r="AB7" t="n">
        <v>139.2426641978489</v>
      </c>
      <c r="AC7" t="n">
        <v>126.1992060172976</v>
      </c>
      <c r="AD7" t="n">
        <v>97856.40792199998</v>
      </c>
      <c r="AE7" t="n">
        <v>139242.6641978488</v>
      </c>
      <c r="AF7" t="n">
        <v>5.968607439243094e-06</v>
      </c>
      <c r="AG7" t="n">
        <v>0.4295833333333334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9.818099999999999</v>
      </c>
      <c r="E8" t="n">
        <v>10.19</v>
      </c>
      <c r="F8" t="n">
        <v>7.31</v>
      </c>
      <c r="G8" t="n">
        <v>39.86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97.45</v>
      </c>
      <c r="Q8" t="n">
        <v>190</v>
      </c>
      <c r="R8" t="n">
        <v>32.54</v>
      </c>
      <c r="S8" t="n">
        <v>24.3</v>
      </c>
      <c r="T8" t="n">
        <v>3285.1</v>
      </c>
      <c r="U8" t="n">
        <v>0.75</v>
      </c>
      <c r="V8" t="n">
        <v>0.86</v>
      </c>
      <c r="W8" t="n">
        <v>2.95</v>
      </c>
      <c r="X8" t="n">
        <v>0.2</v>
      </c>
      <c r="Y8" t="n">
        <v>2</v>
      </c>
      <c r="Z8" t="n">
        <v>10</v>
      </c>
      <c r="AA8" t="n">
        <v>95.64367397771861</v>
      </c>
      <c r="AB8" t="n">
        <v>136.0941021761535</v>
      </c>
      <c r="AC8" t="n">
        <v>123.345583318226</v>
      </c>
      <c r="AD8" t="n">
        <v>95643.6739777186</v>
      </c>
      <c r="AE8" t="n">
        <v>136094.1021761535</v>
      </c>
      <c r="AF8" t="n">
        <v>6.041027658574141e-06</v>
      </c>
      <c r="AG8" t="n">
        <v>0.4245833333333333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9.8817</v>
      </c>
      <c r="E9" t="n">
        <v>10.12</v>
      </c>
      <c r="F9" t="n">
        <v>7.28</v>
      </c>
      <c r="G9" t="n">
        <v>43.67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8</v>
      </c>
      <c r="N9" t="n">
        <v>39.98</v>
      </c>
      <c r="O9" t="n">
        <v>24458.36</v>
      </c>
      <c r="P9" t="n">
        <v>96.73</v>
      </c>
      <c r="Q9" t="n">
        <v>189.99</v>
      </c>
      <c r="R9" t="n">
        <v>31.39</v>
      </c>
      <c r="S9" t="n">
        <v>24.3</v>
      </c>
      <c r="T9" t="n">
        <v>2717.9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94.47047652930146</v>
      </c>
      <c r="AB9" t="n">
        <v>134.4247261810942</v>
      </c>
      <c r="AC9" t="n">
        <v>121.832584939931</v>
      </c>
      <c r="AD9" t="n">
        <v>94470.47652930146</v>
      </c>
      <c r="AE9" t="n">
        <v>134424.7261810942</v>
      </c>
      <c r="AF9" t="n">
        <v>6.080160419402135e-06</v>
      </c>
      <c r="AG9" t="n">
        <v>0.4216666666666666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9.9245</v>
      </c>
      <c r="E10" t="n">
        <v>10.08</v>
      </c>
      <c r="F10" t="n">
        <v>7.27</v>
      </c>
      <c r="G10" t="n">
        <v>48.48</v>
      </c>
      <c r="H10" t="n">
        <v>0.8100000000000001</v>
      </c>
      <c r="I10" t="n">
        <v>9</v>
      </c>
      <c r="J10" t="n">
        <v>197.97</v>
      </c>
      <c r="K10" t="n">
        <v>53.44</v>
      </c>
      <c r="L10" t="n">
        <v>9</v>
      </c>
      <c r="M10" t="n">
        <v>7</v>
      </c>
      <c r="N10" t="n">
        <v>40.53</v>
      </c>
      <c r="O10" t="n">
        <v>24650.18</v>
      </c>
      <c r="P10" t="n">
        <v>96.09</v>
      </c>
      <c r="Q10" t="n">
        <v>190.09</v>
      </c>
      <c r="R10" t="n">
        <v>31.28</v>
      </c>
      <c r="S10" t="n">
        <v>24.3</v>
      </c>
      <c r="T10" t="n">
        <v>2668.34</v>
      </c>
      <c r="U10" t="n">
        <v>0.78</v>
      </c>
      <c r="V10" t="n">
        <v>0.86</v>
      </c>
      <c r="W10" t="n">
        <v>2.96</v>
      </c>
      <c r="X10" t="n">
        <v>0.16</v>
      </c>
      <c r="Y10" t="n">
        <v>2</v>
      </c>
      <c r="Z10" t="n">
        <v>10</v>
      </c>
      <c r="AA10" t="n">
        <v>93.64027206610736</v>
      </c>
      <c r="AB10" t="n">
        <v>133.2434046535737</v>
      </c>
      <c r="AC10" t="n">
        <v>120.7619228717849</v>
      </c>
      <c r="AD10" t="n">
        <v>93640.27206610735</v>
      </c>
      <c r="AE10" t="n">
        <v>133243.4046535737</v>
      </c>
      <c r="AF10" t="n">
        <v>6.106495044613426e-06</v>
      </c>
      <c r="AG10" t="n">
        <v>0.42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9.994400000000001</v>
      </c>
      <c r="E11" t="n">
        <v>10.01</v>
      </c>
      <c r="F11" t="n">
        <v>7.24</v>
      </c>
      <c r="G11" t="n">
        <v>54.29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95.09999999999999</v>
      </c>
      <c r="Q11" t="n">
        <v>190.01</v>
      </c>
      <c r="R11" t="n">
        <v>30.3</v>
      </c>
      <c r="S11" t="n">
        <v>24.3</v>
      </c>
      <c r="T11" t="n">
        <v>2184.1</v>
      </c>
      <c r="U11" t="n">
        <v>0.8</v>
      </c>
      <c r="V11" t="n">
        <v>0.86</v>
      </c>
      <c r="W11" t="n">
        <v>2.95</v>
      </c>
      <c r="X11" t="n">
        <v>0.13</v>
      </c>
      <c r="Y11" t="n">
        <v>2</v>
      </c>
      <c r="Z11" t="n">
        <v>10</v>
      </c>
      <c r="AA11" t="n">
        <v>92.27440808595144</v>
      </c>
      <c r="AB11" t="n">
        <v>131.2998779743564</v>
      </c>
      <c r="AC11" t="n">
        <v>119.0004546809568</v>
      </c>
      <c r="AD11" t="n">
        <v>92274.40808595144</v>
      </c>
      <c r="AE11" t="n">
        <v>131299.8779743564</v>
      </c>
      <c r="AF11" t="n">
        <v>6.149504163825324e-06</v>
      </c>
      <c r="AG11" t="n">
        <v>0.4170833333333333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9.9908</v>
      </c>
      <c r="E12" t="n">
        <v>10.01</v>
      </c>
      <c r="F12" t="n">
        <v>7.24</v>
      </c>
      <c r="G12" t="n">
        <v>54.32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94.56999999999999</v>
      </c>
      <c r="Q12" t="n">
        <v>190.05</v>
      </c>
      <c r="R12" t="n">
        <v>30.3</v>
      </c>
      <c r="S12" t="n">
        <v>24.3</v>
      </c>
      <c r="T12" t="n">
        <v>2179.82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91.9869231197798</v>
      </c>
      <c r="AB12" t="n">
        <v>130.8908074448263</v>
      </c>
      <c r="AC12" t="n">
        <v>118.6297035442333</v>
      </c>
      <c r="AD12" t="n">
        <v>91986.92311977981</v>
      </c>
      <c r="AE12" t="n">
        <v>130890.8074448263</v>
      </c>
      <c r="AF12" t="n">
        <v>6.147289101891664e-06</v>
      </c>
      <c r="AG12" t="n">
        <v>0.4170833333333333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10.0424</v>
      </c>
      <c r="E13" t="n">
        <v>9.960000000000001</v>
      </c>
      <c r="F13" t="n">
        <v>7.23</v>
      </c>
      <c r="G13" t="n">
        <v>61.96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94.26000000000001</v>
      </c>
      <c r="Q13" t="n">
        <v>190</v>
      </c>
      <c r="R13" t="n">
        <v>29.94</v>
      </c>
      <c r="S13" t="n">
        <v>24.3</v>
      </c>
      <c r="T13" t="n">
        <v>2007.23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91.2939534305079</v>
      </c>
      <c r="AB13" t="n">
        <v>129.9047611777339</v>
      </c>
      <c r="AC13" t="n">
        <v>117.7360244644752</v>
      </c>
      <c r="AD13" t="n">
        <v>91293.9534305079</v>
      </c>
      <c r="AE13" t="n">
        <v>129904.7611777338</v>
      </c>
      <c r="AF13" t="n">
        <v>6.179038322940791e-06</v>
      </c>
      <c r="AG13" t="n">
        <v>0.415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10.0385</v>
      </c>
      <c r="E14" t="n">
        <v>9.960000000000001</v>
      </c>
      <c r="F14" t="n">
        <v>7.23</v>
      </c>
      <c r="G14" t="n">
        <v>61.99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93.34</v>
      </c>
      <c r="Q14" t="n">
        <v>189.99</v>
      </c>
      <c r="R14" t="n">
        <v>30.11</v>
      </c>
      <c r="S14" t="n">
        <v>24.3</v>
      </c>
      <c r="T14" t="n">
        <v>2089.95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90.776573545899</v>
      </c>
      <c r="AB14" t="n">
        <v>129.1685666344727</v>
      </c>
      <c r="AC14" t="n">
        <v>117.0687924248625</v>
      </c>
      <c r="AD14" t="n">
        <v>90776.57354589899</v>
      </c>
      <c r="AE14" t="n">
        <v>129168.5666344726</v>
      </c>
      <c r="AF14" t="n">
        <v>6.176638672512659e-06</v>
      </c>
      <c r="AG14" t="n">
        <v>0.415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10.1064</v>
      </c>
      <c r="E15" t="n">
        <v>9.890000000000001</v>
      </c>
      <c r="F15" t="n">
        <v>7.2</v>
      </c>
      <c r="G15" t="n">
        <v>72.03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92.76000000000001</v>
      </c>
      <c r="Q15" t="n">
        <v>189.98</v>
      </c>
      <c r="R15" t="n">
        <v>29.22</v>
      </c>
      <c r="S15" t="n">
        <v>24.3</v>
      </c>
      <c r="T15" t="n">
        <v>1652.84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89.7056987915584</v>
      </c>
      <c r="AB15" t="n">
        <v>127.6447885091255</v>
      </c>
      <c r="AC15" t="n">
        <v>115.6877531387131</v>
      </c>
      <c r="AD15" t="n">
        <v>89705.6987915584</v>
      </c>
      <c r="AE15" t="n">
        <v>127644.7885091255</v>
      </c>
      <c r="AF15" t="n">
        <v>6.218417201761412e-06</v>
      </c>
      <c r="AG15" t="n">
        <v>0.4120833333333334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10.1019</v>
      </c>
      <c r="E16" t="n">
        <v>9.9</v>
      </c>
      <c r="F16" t="n">
        <v>7.21</v>
      </c>
      <c r="G16" t="n">
        <v>72.06999999999999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92.51000000000001</v>
      </c>
      <c r="Q16" t="n">
        <v>190.06</v>
      </c>
      <c r="R16" t="n">
        <v>29.32</v>
      </c>
      <c r="S16" t="n">
        <v>24.3</v>
      </c>
      <c r="T16" t="n">
        <v>1702.35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89.63950284148316</v>
      </c>
      <c r="AB16" t="n">
        <v>127.5505964102807</v>
      </c>
      <c r="AC16" t="n">
        <v>115.6023844181719</v>
      </c>
      <c r="AD16" t="n">
        <v>89639.50284148316</v>
      </c>
      <c r="AE16" t="n">
        <v>127550.5964102807</v>
      </c>
      <c r="AF16" t="n">
        <v>6.215648374344337e-06</v>
      </c>
      <c r="AG16" t="n">
        <v>0.4125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10.1055</v>
      </c>
      <c r="E17" t="n">
        <v>9.9</v>
      </c>
      <c r="F17" t="n">
        <v>7.2</v>
      </c>
      <c r="G17" t="n">
        <v>72.04000000000001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91.31999999999999</v>
      </c>
      <c r="Q17" t="n">
        <v>190.01</v>
      </c>
      <c r="R17" t="n">
        <v>29.2</v>
      </c>
      <c r="S17" t="n">
        <v>24.3</v>
      </c>
      <c r="T17" t="n">
        <v>1644.44</v>
      </c>
      <c r="U17" t="n">
        <v>0.83</v>
      </c>
      <c r="V17" t="n">
        <v>0.87</v>
      </c>
      <c r="W17" t="n">
        <v>2.95</v>
      </c>
      <c r="X17" t="n">
        <v>0.1</v>
      </c>
      <c r="Y17" t="n">
        <v>2</v>
      </c>
      <c r="Z17" t="n">
        <v>10</v>
      </c>
      <c r="AA17" t="n">
        <v>88.86107111972851</v>
      </c>
      <c r="AB17" t="n">
        <v>126.4429437880873</v>
      </c>
      <c r="AC17" t="n">
        <v>114.5984903727005</v>
      </c>
      <c r="AD17" t="n">
        <v>88861.07111972851</v>
      </c>
      <c r="AE17" t="n">
        <v>126442.9437880873</v>
      </c>
      <c r="AF17" t="n">
        <v>6.217863436277996e-06</v>
      </c>
      <c r="AG17" t="n">
        <v>0.4125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10.1574</v>
      </c>
      <c r="E18" t="n">
        <v>9.85</v>
      </c>
      <c r="F18" t="n">
        <v>7.19</v>
      </c>
      <c r="G18" t="n">
        <v>86.28</v>
      </c>
      <c r="H18" t="n">
        <v>1.43</v>
      </c>
      <c r="I18" t="n">
        <v>5</v>
      </c>
      <c r="J18" t="n">
        <v>210.64</v>
      </c>
      <c r="K18" t="n">
        <v>53.44</v>
      </c>
      <c r="L18" t="n">
        <v>17</v>
      </c>
      <c r="M18" t="n">
        <v>3</v>
      </c>
      <c r="N18" t="n">
        <v>45.21</v>
      </c>
      <c r="O18" t="n">
        <v>26213.09</v>
      </c>
      <c r="P18" t="n">
        <v>91.03</v>
      </c>
      <c r="Q18" t="n">
        <v>190</v>
      </c>
      <c r="R18" t="n">
        <v>28.79</v>
      </c>
      <c r="S18" t="n">
        <v>24.3</v>
      </c>
      <c r="T18" t="n">
        <v>1442.94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88.20071407855664</v>
      </c>
      <c r="AB18" t="n">
        <v>125.5033029849233</v>
      </c>
      <c r="AC18" t="n">
        <v>113.7468697578273</v>
      </c>
      <c r="AD18" t="n">
        <v>88200.71407855664</v>
      </c>
      <c r="AE18" t="n">
        <v>125503.3029849233</v>
      </c>
      <c r="AF18" t="n">
        <v>6.249797245821595e-06</v>
      </c>
      <c r="AG18" t="n">
        <v>0.4104166666666667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10.1609</v>
      </c>
      <c r="E19" t="n">
        <v>9.84</v>
      </c>
      <c r="F19" t="n">
        <v>7.19</v>
      </c>
      <c r="G19" t="n">
        <v>86.23999999999999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90.84</v>
      </c>
      <c r="Q19" t="n">
        <v>190.01</v>
      </c>
      <c r="R19" t="n">
        <v>28.78</v>
      </c>
      <c r="S19" t="n">
        <v>24.3</v>
      </c>
      <c r="T19" t="n">
        <v>1436.73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88.05551956342441</v>
      </c>
      <c r="AB19" t="n">
        <v>125.2967015824884</v>
      </c>
      <c r="AC19" t="n">
        <v>113.5596215957819</v>
      </c>
      <c r="AD19" t="n">
        <v>88055.51956342442</v>
      </c>
      <c r="AE19" t="n">
        <v>125296.7015824884</v>
      </c>
      <c r="AF19" t="n">
        <v>6.251950778257097e-06</v>
      </c>
      <c r="AG19" t="n">
        <v>0.41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10.1689</v>
      </c>
      <c r="E20" t="n">
        <v>9.83</v>
      </c>
      <c r="F20" t="n">
        <v>7.18</v>
      </c>
      <c r="G20" t="n">
        <v>86.15000000000001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90.17</v>
      </c>
      <c r="Q20" t="n">
        <v>189.96</v>
      </c>
      <c r="R20" t="n">
        <v>28.45</v>
      </c>
      <c r="S20" t="n">
        <v>24.3</v>
      </c>
      <c r="T20" t="n">
        <v>1271.44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87.54974396806031</v>
      </c>
      <c r="AB20" t="n">
        <v>124.5770191122215</v>
      </c>
      <c r="AC20" t="n">
        <v>112.9073548723932</v>
      </c>
      <c r="AD20" t="n">
        <v>87549.74396806031</v>
      </c>
      <c r="AE20" t="n">
        <v>124577.0191122215</v>
      </c>
      <c r="AF20" t="n">
        <v>6.256873138109675e-06</v>
      </c>
      <c r="AG20" t="n">
        <v>0.4095833333333334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10.1669</v>
      </c>
      <c r="E21" t="n">
        <v>9.84</v>
      </c>
      <c r="F21" t="n">
        <v>7.18</v>
      </c>
      <c r="G21" t="n">
        <v>86.17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89.06</v>
      </c>
      <c r="Q21" t="n">
        <v>189.97</v>
      </c>
      <c r="R21" t="n">
        <v>28.57</v>
      </c>
      <c r="S21" t="n">
        <v>24.3</v>
      </c>
      <c r="T21" t="n">
        <v>1331.85</v>
      </c>
      <c r="U21" t="n">
        <v>0.85</v>
      </c>
      <c r="V21" t="n">
        <v>0.87</v>
      </c>
      <c r="W21" t="n">
        <v>2.94</v>
      </c>
      <c r="X21" t="n">
        <v>0.07000000000000001</v>
      </c>
      <c r="Y21" t="n">
        <v>2</v>
      </c>
      <c r="Z21" t="n">
        <v>10</v>
      </c>
      <c r="AA21" t="n">
        <v>86.91403011592813</v>
      </c>
      <c r="AB21" t="n">
        <v>123.6724438031736</v>
      </c>
      <c r="AC21" t="n">
        <v>112.0875150162519</v>
      </c>
      <c r="AD21" t="n">
        <v>86914.03011592812</v>
      </c>
      <c r="AE21" t="n">
        <v>123672.4438031736</v>
      </c>
      <c r="AF21" t="n">
        <v>6.25564254814653e-06</v>
      </c>
      <c r="AG21" t="n">
        <v>0.41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10.2264</v>
      </c>
      <c r="E22" t="n">
        <v>9.779999999999999</v>
      </c>
      <c r="F22" t="n">
        <v>7.16</v>
      </c>
      <c r="G22" t="n">
        <v>107.42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87.73</v>
      </c>
      <c r="Q22" t="n">
        <v>190.04</v>
      </c>
      <c r="R22" t="n">
        <v>27.89</v>
      </c>
      <c r="S22" t="n">
        <v>24.3</v>
      </c>
      <c r="T22" t="n">
        <v>997.72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85.55142634650397</v>
      </c>
      <c r="AB22" t="n">
        <v>121.7335561704713</v>
      </c>
      <c r="AC22" t="n">
        <v>110.3302513125344</v>
      </c>
      <c r="AD22" t="n">
        <v>85551.42634650397</v>
      </c>
      <c r="AE22" t="n">
        <v>121733.5561704713</v>
      </c>
      <c r="AF22" t="n">
        <v>6.292252599550077e-06</v>
      </c>
      <c r="AG22" t="n">
        <v>0.4075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10.2264</v>
      </c>
      <c r="E23" t="n">
        <v>9.779999999999999</v>
      </c>
      <c r="F23" t="n">
        <v>7.16</v>
      </c>
      <c r="G23" t="n">
        <v>107.42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88.19</v>
      </c>
      <c r="Q23" t="n">
        <v>189.96</v>
      </c>
      <c r="R23" t="n">
        <v>27.86</v>
      </c>
      <c r="S23" t="n">
        <v>24.3</v>
      </c>
      <c r="T23" t="n">
        <v>981.86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85.82176109772541</v>
      </c>
      <c r="AB23" t="n">
        <v>122.1182231716894</v>
      </c>
      <c r="AC23" t="n">
        <v>110.6788849042172</v>
      </c>
      <c r="AD23" t="n">
        <v>85821.76109772541</v>
      </c>
      <c r="AE23" t="n">
        <v>122118.2231716894</v>
      </c>
      <c r="AF23" t="n">
        <v>6.292252599550077e-06</v>
      </c>
      <c r="AG23" t="n">
        <v>0.4075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10.2252</v>
      </c>
      <c r="E24" t="n">
        <v>9.779999999999999</v>
      </c>
      <c r="F24" t="n">
        <v>7.16</v>
      </c>
      <c r="G24" t="n">
        <v>107.43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87.95999999999999</v>
      </c>
      <c r="Q24" t="n">
        <v>189.97</v>
      </c>
      <c r="R24" t="n">
        <v>27.89</v>
      </c>
      <c r="S24" t="n">
        <v>24.3</v>
      </c>
      <c r="T24" t="n">
        <v>995.85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85.69603686929889</v>
      </c>
      <c r="AB24" t="n">
        <v>121.9393265936106</v>
      </c>
      <c r="AC24" t="n">
        <v>110.5167463366826</v>
      </c>
      <c r="AD24" t="n">
        <v>85696.0368692989</v>
      </c>
      <c r="AE24" t="n">
        <v>121939.3265936106</v>
      </c>
      <c r="AF24" t="n">
        <v>6.29151424557219e-06</v>
      </c>
      <c r="AG24" t="n">
        <v>0.4075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10.2261</v>
      </c>
      <c r="E25" t="n">
        <v>9.779999999999999</v>
      </c>
      <c r="F25" t="n">
        <v>7.16</v>
      </c>
      <c r="G25" t="n">
        <v>107.42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87.67</v>
      </c>
      <c r="Q25" t="n">
        <v>189.96</v>
      </c>
      <c r="R25" t="n">
        <v>27.93</v>
      </c>
      <c r="S25" t="n">
        <v>24.3</v>
      </c>
      <c r="T25" t="n">
        <v>1018.14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85.51852087121253</v>
      </c>
      <c r="AB25" t="n">
        <v>121.6867340344092</v>
      </c>
      <c r="AC25" t="n">
        <v>110.2878152069836</v>
      </c>
      <c r="AD25" t="n">
        <v>85518.52087121253</v>
      </c>
      <c r="AE25" t="n">
        <v>121686.7340344092</v>
      </c>
      <c r="AF25" t="n">
        <v>6.292068011055606e-06</v>
      </c>
      <c r="AG25" t="n">
        <v>0.4075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10.2264</v>
      </c>
      <c r="E26" t="n">
        <v>9.779999999999999</v>
      </c>
      <c r="F26" t="n">
        <v>7.16</v>
      </c>
      <c r="G26" t="n">
        <v>107.42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87.06</v>
      </c>
      <c r="Q26" t="n">
        <v>189.99</v>
      </c>
      <c r="R26" t="n">
        <v>27.89</v>
      </c>
      <c r="S26" t="n">
        <v>24.3</v>
      </c>
      <c r="T26" t="n">
        <v>999.48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85.15767790450749</v>
      </c>
      <c r="AB26" t="n">
        <v>121.1732803208709</v>
      </c>
      <c r="AC26" t="n">
        <v>109.8224589072572</v>
      </c>
      <c r="AD26" t="n">
        <v>85157.67790450749</v>
      </c>
      <c r="AE26" t="n">
        <v>121173.2803208709</v>
      </c>
      <c r="AF26" t="n">
        <v>6.292252599550077e-06</v>
      </c>
      <c r="AG26" t="n">
        <v>0.4075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10.2328</v>
      </c>
      <c r="E27" t="n">
        <v>9.77</v>
      </c>
      <c r="F27" t="n">
        <v>7.16</v>
      </c>
      <c r="G27" t="n">
        <v>107.33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86.14</v>
      </c>
      <c r="Q27" t="n">
        <v>190</v>
      </c>
      <c r="R27" t="n">
        <v>27.66</v>
      </c>
      <c r="S27" t="n">
        <v>24.3</v>
      </c>
      <c r="T27" t="n">
        <v>880.67</v>
      </c>
      <c r="U27" t="n">
        <v>0.88</v>
      </c>
      <c r="V27" t="n">
        <v>0.87</v>
      </c>
      <c r="W27" t="n">
        <v>2.95</v>
      </c>
      <c r="X27" t="n">
        <v>0.05</v>
      </c>
      <c r="Y27" t="n">
        <v>2</v>
      </c>
      <c r="Z27" t="n">
        <v>10</v>
      </c>
      <c r="AA27" t="n">
        <v>84.5631091854265</v>
      </c>
      <c r="AB27" t="n">
        <v>120.3272515911067</v>
      </c>
      <c r="AC27" t="n">
        <v>109.0556813209539</v>
      </c>
      <c r="AD27" t="n">
        <v>84563.1091854265</v>
      </c>
      <c r="AE27" t="n">
        <v>120327.2515911067</v>
      </c>
      <c r="AF27" t="n">
        <v>6.296190487432138e-06</v>
      </c>
      <c r="AG27" t="n">
        <v>0.4070833333333333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10.2308</v>
      </c>
      <c r="E28" t="n">
        <v>9.77</v>
      </c>
      <c r="F28" t="n">
        <v>7.16</v>
      </c>
      <c r="G28" t="n">
        <v>107.35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85.12</v>
      </c>
      <c r="Q28" t="n">
        <v>189.96</v>
      </c>
      <c r="R28" t="n">
        <v>27.76</v>
      </c>
      <c r="S28" t="n">
        <v>24.3</v>
      </c>
      <c r="T28" t="n">
        <v>931.34</v>
      </c>
      <c r="U28" t="n">
        <v>0.88</v>
      </c>
      <c r="V28" t="n">
        <v>0.87</v>
      </c>
      <c r="W28" t="n">
        <v>2.94</v>
      </c>
      <c r="X28" t="n">
        <v>0.05</v>
      </c>
      <c r="Y28" t="n">
        <v>2</v>
      </c>
      <c r="Z28" t="n">
        <v>10</v>
      </c>
      <c r="AA28" t="n">
        <v>83.97944022666483</v>
      </c>
      <c r="AB28" t="n">
        <v>119.4967324401041</v>
      </c>
      <c r="AC28" t="n">
        <v>108.3029604645806</v>
      </c>
      <c r="AD28" t="n">
        <v>83979.44022666484</v>
      </c>
      <c r="AE28" t="n">
        <v>119496.7324401041</v>
      </c>
      <c r="AF28" t="n">
        <v>6.294959897468995e-06</v>
      </c>
      <c r="AG28" t="n">
        <v>0.4070833333333333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10.2366</v>
      </c>
      <c r="E29" t="n">
        <v>9.77</v>
      </c>
      <c r="F29" t="n">
        <v>7.15</v>
      </c>
      <c r="G29" t="n">
        <v>107.27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83.73</v>
      </c>
      <c r="Q29" t="n">
        <v>189.98</v>
      </c>
      <c r="R29" t="n">
        <v>27.54</v>
      </c>
      <c r="S29" t="n">
        <v>24.3</v>
      </c>
      <c r="T29" t="n">
        <v>824.49</v>
      </c>
      <c r="U29" t="n">
        <v>0.88</v>
      </c>
      <c r="V29" t="n">
        <v>0.88</v>
      </c>
      <c r="W29" t="n">
        <v>2.94</v>
      </c>
      <c r="X29" t="n">
        <v>0.04</v>
      </c>
      <c r="Y29" t="n">
        <v>2</v>
      </c>
      <c r="Z29" t="n">
        <v>10</v>
      </c>
      <c r="AA29" t="n">
        <v>83.07860209512496</v>
      </c>
      <c r="AB29" t="n">
        <v>118.2149042582787</v>
      </c>
      <c r="AC29" t="n">
        <v>107.1412066319542</v>
      </c>
      <c r="AD29" t="n">
        <v>83078.60209512497</v>
      </c>
      <c r="AE29" t="n">
        <v>118214.9042582787</v>
      </c>
      <c r="AF29" t="n">
        <v>6.298528608362114e-06</v>
      </c>
      <c r="AG29" t="n">
        <v>0.4070833333333333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10.2337</v>
      </c>
      <c r="E30" t="n">
        <v>9.77</v>
      </c>
      <c r="F30" t="n">
        <v>7.15</v>
      </c>
      <c r="G30" t="n">
        <v>107.31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1</v>
      </c>
      <c r="N30" t="n">
        <v>53.05</v>
      </c>
      <c r="O30" t="n">
        <v>28660.06</v>
      </c>
      <c r="P30" t="n">
        <v>82.2</v>
      </c>
      <c r="Q30" t="n">
        <v>189.96</v>
      </c>
      <c r="R30" t="n">
        <v>27.6</v>
      </c>
      <c r="S30" t="n">
        <v>24.3</v>
      </c>
      <c r="T30" t="n">
        <v>852.5599999999999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82.20215074058214</v>
      </c>
      <c r="AB30" t="n">
        <v>116.9677767145861</v>
      </c>
      <c r="AC30" t="n">
        <v>106.0109028797027</v>
      </c>
      <c r="AD30" t="n">
        <v>82202.15074058215</v>
      </c>
      <c r="AE30" t="n">
        <v>116967.7767145861</v>
      </c>
      <c r="AF30" t="n">
        <v>6.296744252915555e-06</v>
      </c>
      <c r="AG30" t="n">
        <v>0.4070833333333333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10.2945</v>
      </c>
      <c r="E31" t="n">
        <v>9.710000000000001</v>
      </c>
      <c r="F31" t="n">
        <v>7.13</v>
      </c>
      <c r="G31" t="n">
        <v>142.67</v>
      </c>
      <c r="H31" t="n">
        <v>2.3</v>
      </c>
      <c r="I31" t="n">
        <v>3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81.86</v>
      </c>
      <c r="Q31" t="n">
        <v>189.96</v>
      </c>
      <c r="R31" t="n">
        <v>26.98</v>
      </c>
      <c r="S31" t="n">
        <v>24.3</v>
      </c>
      <c r="T31" t="n">
        <v>546.95</v>
      </c>
      <c r="U31" t="n">
        <v>0.9</v>
      </c>
      <c r="V31" t="n">
        <v>0.88</v>
      </c>
      <c r="W31" t="n">
        <v>2.94</v>
      </c>
      <c r="X31" t="n">
        <v>0.03</v>
      </c>
      <c r="Y31" t="n">
        <v>2</v>
      </c>
      <c r="Z31" t="n">
        <v>10</v>
      </c>
      <c r="AA31" t="n">
        <v>81.44369140094506</v>
      </c>
      <c r="AB31" t="n">
        <v>115.8885433625813</v>
      </c>
      <c r="AC31" t="n">
        <v>105.0327659493659</v>
      </c>
      <c r="AD31" t="n">
        <v>81443.69140094506</v>
      </c>
      <c r="AE31" t="n">
        <v>115888.5433625813</v>
      </c>
      <c r="AF31" t="n">
        <v>6.334154187795144e-06</v>
      </c>
      <c r="AG31" t="n">
        <v>0.4045833333333334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8.3871</v>
      </c>
      <c r="E2" t="n">
        <v>11.92</v>
      </c>
      <c r="F2" t="n">
        <v>8.359999999999999</v>
      </c>
      <c r="G2" t="n">
        <v>8.09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84.5</v>
      </c>
      <c r="Q2" t="n">
        <v>190.53</v>
      </c>
      <c r="R2" t="n">
        <v>64.88</v>
      </c>
      <c r="S2" t="n">
        <v>24.3</v>
      </c>
      <c r="T2" t="n">
        <v>19204.58</v>
      </c>
      <c r="U2" t="n">
        <v>0.37</v>
      </c>
      <c r="V2" t="n">
        <v>0.75</v>
      </c>
      <c r="W2" t="n">
        <v>3.04</v>
      </c>
      <c r="X2" t="n">
        <v>1.24</v>
      </c>
      <c r="Y2" t="n">
        <v>2</v>
      </c>
      <c r="Z2" t="n">
        <v>10</v>
      </c>
      <c r="AA2" t="n">
        <v>99.40327060569432</v>
      </c>
      <c r="AB2" t="n">
        <v>141.443739076844</v>
      </c>
      <c r="AC2" t="n">
        <v>128.1940967622717</v>
      </c>
      <c r="AD2" t="n">
        <v>99403.27060569431</v>
      </c>
      <c r="AE2" t="n">
        <v>141443.739076844</v>
      </c>
      <c r="AF2" t="n">
        <v>6.433376887510143e-06</v>
      </c>
      <c r="AG2" t="n">
        <v>0.4966666666666666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9.5458</v>
      </c>
      <c r="E3" t="n">
        <v>10.48</v>
      </c>
      <c r="F3" t="n">
        <v>7.7</v>
      </c>
      <c r="G3" t="n">
        <v>15.93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76.91</v>
      </c>
      <c r="Q3" t="n">
        <v>190.27</v>
      </c>
      <c r="R3" t="n">
        <v>44.48</v>
      </c>
      <c r="S3" t="n">
        <v>24.3</v>
      </c>
      <c r="T3" t="n">
        <v>9166.290000000001</v>
      </c>
      <c r="U3" t="n">
        <v>0.55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80.412736074772</v>
      </c>
      <c r="AB3" t="n">
        <v>114.4215677262007</v>
      </c>
      <c r="AC3" t="n">
        <v>103.7032082191655</v>
      </c>
      <c r="AD3" t="n">
        <v>80412.73607477199</v>
      </c>
      <c r="AE3" t="n">
        <v>114421.5677262007</v>
      </c>
      <c r="AF3" t="n">
        <v>7.322164883308214e-06</v>
      </c>
      <c r="AG3" t="n">
        <v>0.4366666666666667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9.984500000000001</v>
      </c>
      <c r="E4" t="n">
        <v>10.02</v>
      </c>
      <c r="F4" t="n">
        <v>7.48</v>
      </c>
      <c r="G4" t="n">
        <v>23.61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17</v>
      </c>
      <c r="N4" t="n">
        <v>17.23</v>
      </c>
      <c r="O4" t="n">
        <v>14865.24</v>
      </c>
      <c r="P4" t="n">
        <v>73.75</v>
      </c>
      <c r="Q4" t="n">
        <v>190.16</v>
      </c>
      <c r="R4" t="n">
        <v>37.62</v>
      </c>
      <c r="S4" t="n">
        <v>24.3</v>
      </c>
      <c r="T4" t="n">
        <v>5784.81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74.29847046370368</v>
      </c>
      <c r="AB4" t="n">
        <v>105.7214054028809</v>
      </c>
      <c r="AC4" t="n">
        <v>95.81802745399051</v>
      </c>
      <c r="AD4" t="n">
        <v>74298.47046370368</v>
      </c>
      <c r="AE4" t="n">
        <v>105721.4054028809</v>
      </c>
      <c r="AF4" t="n">
        <v>7.658672429486357e-06</v>
      </c>
      <c r="AG4" t="n">
        <v>0.4175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10.2194</v>
      </c>
      <c r="E5" t="n">
        <v>9.789999999999999</v>
      </c>
      <c r="F5" t="n">
        <v>7.37</v>
      </c>
      <c r="G5" t="n">
        <v>31.57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12</v>
      </c>
      <c r="N5" t="n">
        <v>17.53</v>
      </c>
      <c r="O5" t="n">
        <v>15025.44</v>
      </c>
      <c r="P5" t="n">
        <v>71.56</v>
      </c>
      <c r="Q5" t="n">
        <v>189.99</v>
      </c>
      <c r="R5" t="n">
        <v>34.15</v>
      </c>
      <c r="S5" t="n">
        <v>24.3</v>
      </c>
      <c r="T5" t="n">
        <v>4075.29</v>
      </c>
      <c r="U5" t="n">
        <v>0.71</v>
      </c>
      <c r="V5" t="n">
        <v>0.85</v>
      </c>
      <c r="W5" t="n">
        <v>2.96</v>
      </c>
      <c r="X5" t="n">
        <v>0.26</v>
      </c>
      <c r="Y5" t="n">
        <v>2</v>
      </c>
      <c r="Z5" t="n">
        <v>10</v>
      </c>
      <c r="AA5" t="n">
        <v>70.9727263606474</v>
      </c>
      <c r="AB5" t="n">
        <v>100.9891095912573</v>
      </c>
      <c r="AC5" t="n">
        <v>91.52902610870358</v>
      </c>
      <c r="AD5" t="n">
        <v>70972.7263606474</v>
      </c>
      <c r="AE5" t="n">
        <v>100989.1095912573</v>
      </c>
      <c r="AF5" t="n">
        <v>7.838853926174859e-06</v>
      </c>
      <c r="AG5" t="n">
        <v>0.4079166666666666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10.3579</v>
      </c>
      <c r="E6" t="n">
        <v>9.65</v>
      </c>
      <c r="F6" t="n">
        <v>7.31</v>
      </c>
      <c r="G6" t="n">
        <v>39.86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9</v>
      </c>
      <c r="N6" t="n">
        <v>17.83</v>
      </c>
      <c r="O6" t="n">
        <v>15186.08</v>
      </c>
      <c r="P6" t="n">
        <v>69.78</v>
      </c>
      <c r="Q6" t="n">
        <v>190.2</v>
      </c>
      <c r="R6" t="n">
        <v>32.56</v>
      </c>
      <c r="S6" t="n">
        <v>24.3</v>
      </c>
      <c r="T6" t="n">
        <v>3299.14</v>
      </c>
      <c r="U6" t="n">
        <v>0.75</v>
      </c>
      <c r="V6" t="n">
        <v>0.86</v>
      </c>
      <c r="W6" t="n">
        <v>2.95</v>
      </c>
      <c r="X6" t="n">
        <v>0.2</v>
      </c>
      <c r="Y6" t="n">
        <v>2</v>
      </c>
      <c r="Z6" t="n">
        <v>10</v>
      </c>
      <c r="AA6" t="n">
        <v>68.81055925940424</v>
      </c>
      <c r="AB6" t="n">
        <v>97.91250056759023</v>
      </c>
      <c r="AC6" t="n">
        <v>88.74061626152941</v>
      </c>
      <c r="AD6" t="n">
        <v>68810.55925940424</v>
      </c>
      <c r="AE6" t="n">
        <v>97912.50056759024</v>
      </c>
      <c r="AF6" t="n">
        <v>7.945091207108692e-06</v>
      </c>
      <c r="AG6" t="n">
        <v>0.4020833333333333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10.4049</v>
      </c>
      <c r="E7" t="n">
        <v>9.609999999999999</v>
      </c>
      <c r="F7" t="n">
        <v>7.29</v>
      </c>
      <c r="G7" t="n">
        <v>43.73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68.56999999999999</v>
      </c>
      <c r="Q7" t="n">
        <v>190</v>
      </c>
      <c r="R7" t="n">
        <v>31.91</v>
      </c>
      <c r="S7" t="n">
        <v>24.3</v>
      </c>
      <c r="T7" t="n">
        <v>2978.27</v>
      </c>
      <c r="U7" t="n">
        <v>0.76</v>
      </c>
      <c r="V7" t="n">
        <v>0.86</v>
      </c>
      <c r="W7" t="n">
        <v>2.95</v>
      </c>
      <c r="X7" t="n">
        <v>0.18</v>
      </c>
      <c r="Y7" t="n">
        <v>2</v>
      </c>
      <c r="Z7" t="n">
        <v>10</v>
      </c>
      <c r="AA7" t="n">
        <v>67.74380189565896</v>
      </c>
      <c r="AB7" t="n">
        <v>96.39458119435308</v>
      </c>
      <c r="AC7" t="n">
        <v>87.36488691302361</v>
      </c>
      <c r="AD7" t="n">
        <v>67743.80189565897</v>
      </c>
      <c r="AE7" t="n">
        <v>96394.58119435309</v>
      </c>
      <c r="AF7" t="n">
        <v>7.981142847569994e-06</v>
      </c>
      <c r="AG7" t="n">
        <v>0.4004166666666666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10.5079</v>
      </c>
      <c r="E8" t="n">
        <v>9.52</v>
      </c>
      <c r="F8" t="n">
        <v>7.24</v>
      </c>
      <c r="G8" t="n">
        <v>54.31</v>
      </c>
      <c r="H8" t="n">
        <v>1</v>
      </c>
      <c r="I8" t="n">
        <v>8</v>
      </c>
      <c r="J8" t="n">
        <v>123.85</v>
      </c>
      <c r="K8" t="n">
        <v>43.4</v>
      </c>
      <c r="L8" t="n">
        <v>7</v>
      </c>
      <c r="M8" t="n">
        <v>6</v>
      </c>
      <c r="N8" t="n">
        <v>18.45</v>
      </c>
      <c r="O8" t="n">
        <v>15508.69</v>
      </c>
      <c r="P8" t="n">
        <v>67.05</v>
      </c>
      <c r="Q8" t="n">
        <v>190.08</v>
      </c>
      <c r="R8" t="n">
        <v>30.3</v>
      </c>
      <c r="S8" t="n">
        <v>24.3</v>
      </c>
      <c r="T8" t="n">
        <v>2181.72</v>
      </c>
      <c r="U8" t="n">
        <v>0.8</v>
      </c>
      <c r="V8" t="n">
        <v>0.86</v>
      </c>
      <c r="W8" t="n">
        <v>2.95</v>
      </c>
      <c r="X8" t="n">
        <v>0.13</v>
      </c>
      <c r="Y8" t="n">
        <v>2</v>
      </c>
      <c r="Z8" t="n">
        <v>10</v>
      </c>
      <c r="AA8" t="n">
        <v>66.0658127387377</v>
      </c>
      <c r="AB8" t="n">
        <v>94.00692272961072</v>
      </c>
      <c r="AC8" t="n">
        <v>85.20089066785459</v>
      </c>
      <c r="AD8" t="n">
        <v>66065.8127387377</v>
      </c>
      <c r="AE8" t="n">
        <v>94006.92272961073</v>
      </c>
      <c r="AF8" t="n">
        <v>8.060149634112842e-06</v>
      </c>
      <c r="AG8" t="n">
        <v>0.3966666666666667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10.5532</v>
      </c>
      <c r="E9" t="n">
        <v>9.48</v>
      </c>
      <c r="F9" t="n">
        <v>7.22</v>
      </c>
      <c r="G9" t="n">
        <v>61.92</v>
      </c>
      <c r="H9" t="n">
        <v>1.13</v>
      </c>
      <c r="I9" t="n">
        <v>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65.98</v>
      </c>
      <c r="Q9" t="n">
        <v>190.05</v>
      </c>
      <c r="R9" t="n">
        <v>29.91</v>
      </c>
      <c r="S9" t="n">
        <v>24.3</v>
      </c>
      <c r="T9" t="n">
        <v>1993.78</v>
      </c>
      <c r="U9" t="n">
        <v>0.8100000000000001</v>
      </c>
      <c r="V9" t="n">
        <v>0.87</v>
      </c>
      <c r="W9" t="n">
        <v>2.95</v>
      </c>
      <c r="X9" t="n">
        <v>0.12</v>
      </c>
      <c r="Y9" t="n">
        <v>2</v>
      </c>
      <c r="Z9" t="n">
        <v>10</v>
      </c>
      <c r="AA9" t="n">
        <v>65.11536308385182</v>
      </c>
      <c r="AB9" t="n">
        <v>92.65450090111484</v>
      </c>
      <c r="AC9" t="n">
        <v>83.9751559985264</v>
      </c>
      <c r="AD9" t="n">
        <v>65115.36308385181</v>
      </c>
      <c r="AE9" t="n">
        <v>92654.50090111485</v>
      </c>
      <c r="AF9" t="n">
        <v>8.094897279068097e-06</v>
      </c>
      <c r="AG9" t="n">
        <v>0.395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10.5417</v>
      </c>
      <c r="E10" t="n">
        <v>9.49</v>
      </c>
      <c r="F10" t="n">
        <v>7.23</v>
      </c>
      <c r="G10" t="n">
        <v>62.01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64.55</v>
      </c>
      <c r="Q10" t="n">
        <v>190.03</v>
      </c>
      <c r="R10" t="n">
        <v>30.1</v>
      </c>
      <c r="S10" t="n">
        <v>24.3</v>
      </c>
      <c r="T10" t="n">
        <v>2089.12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64.40110395860981</v>
      </c>
      <c r="AB10" t="n">
        <v>91.63816129047483</v>
      </c>
      <c r="AC10" t="n">
        <v>83.05402128277095</v>
      </c>
      <c r="AD10" t="n">
        <v>64401.10395860981</v>
      </c>
      <c r="AE10" t="n">
        <v>91638.16129047483</v>
      </c>
      <c r="AF10" t="n">
        <v>8.086076132997779e-06</v>
      </c>
      <c r="AG10" t="n">
        <v>0.3954166666666667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10.6029</v>
      </c>
      <c r="E11" t="n">
        <v>9.43</v>
      </c>
      <c r="F11" t="n">
        <v>7.2</v>
      </c>
      <c r="G11" t="n">
        <v>72.04000000000001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63.64</v>
      </c>
      <c r="Q11" t="n">
        <v>189.98</v>
      </c>
      <c r="R11" t="n">
        <v>29.22</v>
      </c>
      <c r="S11" t="n">
        <v>24.3</v>
      </c>
      <c r="T11" t="n">
        <v>1654.52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63.42434296426544</v>
      </c>
      <c r="AB11" t="n">
        <v>90.24830030921827</v>
      </c>
      <c r="AC11" t="n">
        <v>81.79435454686254</v>
      </c>
      <c r="AD11" t="n">
        <v>63424.34296426544</v>
      </c>
      <c r="AE11" t="n">
        <v>90248.30030921826</v>
      </c>
      <c r="AF11" t="n">
        <v>8.133019971215474e-06</v>
      </c>
      <c r="AG11" t="n">
        <v>0.3929166666666666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10.6449</v>
      </c>
      <c r="E12" t="n">
        <v>9.390000000000001</v>
      </c>
      <c r="F12" t="n">
        <v>7.19</v>
      </c>
      <c r="G12" t="n">
        <v>86.29000000000001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61.46</v>
      </c>
      <c r="Q12" t="n">
        <v>190.07</v>
      </c>
      <c r="R12" t="n">
        <v>28.86</v>
      </c>
      <c r="S12" t="n">
        <v>24.3</v>
      </c>
      <c r="T12" t="n">
        <v>1476.98</v>
      </c>
      <c r="U12" t="n">
        <v>0.84</v>
      </c>
      <c r="V12" t="n">
        <v>0.87</v>
      </c>
      <c r="W12" t="n">
        <v>2.95</v>
      </c>
      <c r="X12" t="n">
        <v>0.08</v>
      </c>
      <c r="Y12" t="n">
        <v>2</v>
      </c>
      <c r="Z12" t="n">
        <v>10</v>
      </c>
      <c r="AA12" t="n">
        <v>61.91542698468394</v>
      </c>
      <c r="AB12" t="n">
        <v>88.10122087406681</v>
      </c>
      <c r="AC12" t="n">
        <v>79.84840126067985</v>
      </c>
      <c r="AD12" t="n">
        <v>61915.42698468394</v>
      </c>
      <c r="AE12" t="n">
        <v>88101.22087406681</v>
      </c>
      <c r="AF12" t="n">
        <v>8.165236330776637e-06</v>
      </c>
      <c r="AG12" t="n">
        <v>0.39125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10.6449</v>
      </c>
      <c r="E13" t="n">
        <v>9.390000000000001</v>
      </c>
      <c r="F13" t="n">
        <v>7.19</v>
      </c>
      <c r="G13" t="n">
        <v>86.29000000000001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61.34</v>
      </c>
      <c r="Q13" t="n">
        <v>189.98</v>
      </c>
      <c r="R13" t="n">
        <v>28.72</v>
      </c>
      <c r="S13" t="n">
        <v>24.3</v>
      </c>
      <c r="T13" t="n">
        <v>1409.51</v>
      </c>
      <c r="U13" t="n">
        <v>0.85</v>
      </c>
      <c r="V13" t="n">
        <v>0.87</v>
      </c>
      <c r="W13" t="n">
        <v>2.95</v>
      </c>
      <c r="X13" t="n">
        <v>0.08</v>
      </c>
      <c r="Y13" t="n">
        <v>2</v>
      </c>
      <c r="Z13" t="n">
        <v>10</v>
      </c>
      <c r="AA13" t="n">
        <v>61.84767742427249</v>
      </c>
      <c r="AB13" t="n">
        <v>88.00481809891676</v>
      </c>
      <c r="AC13" t="n">
        <v>79.76102894737409</v>
      </c>
      <c r="AD13" t="n">
        <v>61847.67742427249</v>
      </c>
      <c r="AE13" t="n">
        <v>88004.81809891676</v>
      </c>
      <c r="AF13" t="n">
        <v>8.165236330776637e-06</v>
      </c>
      <c r="AG13" t="n">
        <v>0.39125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10.6377</v>
      </c>
      <c r="E14" t="n">
        <v>9.4</v>
      </c>
      <c r="F14" t="n">
        <v>7.2</v>
      </c>
      <c r="G14" t="n">
        <v>86.36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61.63</v>
      </c>
      <c r="Q14" t="n">
        <v>189.97</v>
      </c>
      <c r="R14" t="n">
        <v>28.83</v>
      </c>
      <c r="S14" t="n">
        <v>24.3</v>
      </c>
      <c r="T14" t="n">
        <v>1464.25</v>
      </c>
      <c r="U14" t="n">
        <v>0.84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62.08514441633014</v>
      </c>
      <c r="AB14" t="n">
        <v>88.34271663142196</v>
      </c>
      <c r="AC14" t="n">
        <v>80.0672750736048</v>
      </c>
      <c r="AD14" t="n">
        <v>62085.14441633013</v>
      </c>
      <c r="AE14" t="n">
        <v>88342.71663142196</v>
      </c>
      <c r="AF14" t="n">
        <v>8.159713526280437e-06</v>
      </c>
      <c r="AG14" t="n">
        <v>0.3916666666666667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9.073499999999999</v>
      </c>
      <c r="E2" t="n">
        <v>11.02</v>
      </c>
      <c r="F2" t="n">
        <v>8.119999999999999</v>
      </c>
      <c r="G2" t="n">
        <v>9.550000000000001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68.81</v>
      </c>
      <c r="Q2" t="n">
        <v>190.45</v>
      </c>
      <c r="R2" t="n">
        <v>57.69</v>
      </c>
      <c r="S2" t="n">
        <v>24.3</v>
      </c>
      <c r="T2" t="n">
        <v>15664.14</v>
      </c>
      <c r="U2" t="n">
        <v>0.42</v>
      </c>
      <c r="V2" t="n">
        <v>0.77</v>
      </c>
      <c r="W2" t="n">
        <v>3.01</v>
      </c>
      <c r="X2" t="n">
        <v>1</v>
      </c>
      <c r="Y2" t="n">
        <v>2</v>
      </c>
      <c r="Z2" t="n">
        <v>10</v>
      </c>
      <c r="AA2" t="n">
        <v>77.08473538073673</v>
      </c>
      <c r="AB2" t="n">
        <v>109.6860609471341</v>
      </c>
      <c r="AC2" t="n">
        <v>99.41129669154205</v>
      </c>
      <c r="AD2" t="n">
        <v>77084.73538073673</v>
      </c>
      <c r="AE2" t="n">
        <v>109686.0609471341</v>
      </c>
      <c r="AF2" t="n">
        <v>7.913869802955934e-06</v>
      </c>
      <c r="AG2" t="n">
        <v>0.4591666666666667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10.0242</v>
      </c>
      <c r="E3" t="n">
        <v>9.98</v>
      </c>
      <c r="F3" t="n">
        <v>7.58</v>
      </c>
      <c r="G3" t="n">
        <v>18.96</v>
      </c>
      <c r="H3" t="n">
        <v>0.39</v>
      </c>
      <c r="I3" t="n">
        <v>24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62.97</v>
      </c>
      <c r="Q3" t="n">
        <v>190.17</v>
      </c>
      <c r="R3" t="n">
        <v>40.91</v>
      </c>
      <c r="S3" t="n">
        <v>24.3</v>
      </c>
      <c r="T3" t="n">
        <v>7409.31</v>
      </c>
      <c r="U3" t="n">
        <v>0.59</v>
      </c>
      <c r="V3" t="n">
        <v>0.83</v>
      </c>
      <c r="W3" t="n">
        <v>2.98</v>
      </c>
      <c r="X3" t="n">
        <v>0.47</v>
      </c>
      <c r="Y3" t="n">
        <v>2</v>
      </c>
      <c r="Z3" t="n">
        <v>10</v>
      </c>
      <c r="AA3" t="n">
        <v>64.81480769429471</v>
      </c>
      <c r="AB3" t="n">
        <v>92.22683209465092</v>
      </c>
      <c r="AC3" t="n">
        <v>83.58754876531863</v>
      </c>
      <c r="AD3" t="n">
        <v>64814.80769429472</v>
      </c>
      <c r="AE3" t="n">
        <v>92226.83209465092</v>
      </c>
      <c r="AF3" t="n">
        <v>8.743066476970395e-06</v>
      </c>
      <c r="AG3" t="n">
        <v>0.4158333333333333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10.3496</v>
      </c>
      <c r="E4" t="n">
        <v>9.66</v>
      </c>
      <c r="F4" t="n">
        <v>7.42</v>
      </c>
      <c r="G4" t="n">
        <v>27.82</v>
      </c>
      <c r="H4" t="n">
        <v>0.57</v>
      </c>
      <c r="I4" t="n">
        <v>16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60.21</v>
      </c>
      <c r="Q4" t="n">
        <v>190.07</v>
      </c>
      <c r="R4" t="n">
        <v>35.89</v>
      </c>
      <c r="S4" t="n">
        <v>24.3</v>
      </c>
      <c r="T4" t="n">
        <v>4938.58</v>
      </c>
      <c r="U4" t="n">
        <v>0.68</v>
      </c>
      <c r="V4" t="n">
        <v>0.84</v>
      </c>
      <c r="W4" t="n">
        <v>2.97</v>
      </c>
      <c r="X4" t="n">
        <v>0.31</v>
      </c>
      <c r="Y4" t="n">
        <v>2</v>
      </c>
      <c r="Z4" t="n">
        <v>10</v>
      </c>
      <c r="AA4" t="n">
        <v>60.7572900802655</v>
      </c>
      <c r="AB4" t="n">
        <v>86.45327495513206</v>
      </c>
      <c r="AC4" t="n">
        <v>78.3548255112683</v>
      </c>
      <c r="AD4" t="n">
        <v>60757.2900802655</v>
      </c>
      <c r="AE4" t="n">
        <v>86453.27495513206</v>
      </c>
      <c r="AF4" t="n">
        <v>9.02687903374362e-06</v>
      </c>
      <c r="AG4" t="n">
        <v>0.4025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10.5322</v>
      </c>
      <c r="E5" t="n">
        <v>9.49</v>
      </c>
      <c r="F5" t="n">
        <v>7.33</v>
      </c>
      <c r="G5" t="n">
        <v>36.64</v>
      </c>
      <c r="H5" t="n">
        <v>0.75</v>
      </c>
      <c r="I5" t="n">
        <v>12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57.89</v>
      </c>
      <c r="Q5" t="n">
        <v>190</v>
      </c>
      <c r="R5" t="n">
        <v>33.15</v>
      </c>
      <c r="S5" t="n">
        <v>24.3</v>
      </c>
      <c r="T5" t="n">
        <v>3585.5</v>
      </c>
      <c r="U5" t="n">
        <v>0.73</v>
      </c>
      <c r="V5" t="n">
        <v>0.85</v>
      </c>
      <c r="W5" t="n">
        <v>2.96</v>
      </c>
      <c r="X5" t="n">
        <v>0.22</v>
      </c>
      <c r="Y5" t="n">
        <v>2</v>
      </c>
      <c r="Z5" t="n">
        <v>10</v>
      </c>
      <c r="AA5" t="n">
        <v>58.1499225797886</v>
      </c>
      <c r="AB5" t="n">
        <v>82.74317762969395</v>
      </c>
      <c r="AC5" t="n">
        <v>74.99226893124842</v>
      </c>
      <c r="AD5" t="n">
        <v>58149.9225797886</v>
      </c>
      <c r="AE5" t="n">
        <v>82743.17762969395</v>
      </c>
      <c r="AF5" t="n">
        <v>9.186142011207637e-06</v>
      </c>
      <c r="AG5" t="n">
        <v>0.3954166666666667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10.6645</v>
      </c>
      <c r="E6" t="n">
        <v>9.380000000000001</v>
      </c>
      <c r="F6" t="n">
        <v>7.27</v>
      </c>
      <c r="G6" t="n">
        <v>48.45</v>
      </c>
      <c r="H6" t="n">
        <v>0.93</v>
      </c>
      <c r="I6" t="n">
        <v>9</v>
      </c>
      <c r="J6" t="n">
        <v>94.79000000000001</v>
      </c>
      <c r="K6" t="n">
        <v>37.55</v>
      </c>
      <c r="L6" t="n">
        <v>5</v>
      </c>
      <c r="M6" t="n">
        <v>7</v>
      </c>
      <c r="N6" t="n">
        <v>12.23</v>
      </c>
      <c r="O6" t="n">
        <v>11924.18</v>
      </c>
      <c r="P6" t="n">
        <v>55.7</v>
      </c>
      <c r="Q6" t="n">
        <v>190.03</v>
      </c>
      <c r="R6" t="n">
        <v>31.12</v>
      </c>
      <c r="S6" t="n">
        <v>24.3</v>
      </c>
      <c r="T6" t="n">
        <v>2586.31</v>
      </c>
      <c r="U6" t="n">
        <v>0.78</v>
      </c>
      <c r="V6" t="n">
        <v>0.86</v>
      </c>
      <c r="W6" t="n">
        <v>2.96</v>
      </c>
      <c r="X6" t="n">
        <v>0.16</v>
      </c>
      <c r="Y6" t="n">
        <v>2</v>
      </c>
      <c r="Z6" t="n">
        <v>10</v>
      </c>
      <c r="AA6" t="n">
        <v>56.04773219732015</v>
      </c>
      <c r="AB6" t="n">
        <v>79.75191118408111</v>
      </c>
      <c r="AC6" t="n">
        <v>72.28120725630964</v>
      </c>
      <c r="AD6" t="n">
        <v>56047.73219732015</v>
      </c>
      <c r="AE6" t="n">
        <v>79751.91118408111</v>
      </c>
      <c r="AF6" t="n">
        <v>9.301533533214698e-06</v>
      </c>
      <c r="AG6" t="n">
        <v>0.3908333333333334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10.7223</v>
      </c>
      <c r="E7" t="n">
        <v>9.33</v>
      </c>
      <c r="F7" t="n">
        <v>7.24</v>
      </c>
      <c r="G7" t="n">
        <v>54.26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54.15</v>
      </c>
      <c r="Q7" t="n">
        <v>190.04</v>
      </c>
      <c r="R7" t="n">
        <v>30.19</v>
      </c>
      <c r="S7" t="n">
        <v>24.3</v>
      </c>
      <c r="T7" t="n">
        <v>2128.66</v>
      </c>
      <c r="U7" t="n">
        <v>0.8</v>
      </c>
      <c r="V7" t="n">
        <v>0.87</v>
      </c>
      <c r="W7" t="n">
        <v>2.95</v>
      </c>
      <c r="X7" t="n">
        <v>0.13</v>
      </c>
      <c r="Y7" t="n">
        <v>2</v>
      </c>
      <c r="Z7" t="n">
        <v>10</v>
      </c>
      <c r="AA7" t="n">
        <v>54.80171800075167</v>
      </c>
      <c r="AB7" t="n">
        <v>77.97892216841642</v>
      </c>
      <c r="AC7" t="n">
        <v>70.6743017338993</v>
      </c>
      <c r="AD7" t="n">
        <v>54801.71800075167</v>
      </c>
      <c r="AE7" t="n">
        <v>77978.92216841642</v>
      </c>
      <c r="AF7" t="n">
        <v>9.351946458173188e-06</v>
      </c>
      <c r="AG7" t="n">
        <v>0.38875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10.7565</v>
      </c>
      <c r="E8" t="n">
        <v>9.300000000000001</v>
      </c>
      <c r="F8" t="n">
        <v>7.22</v>
      </c>
      <c r="G8" t="n">
        <v>61.92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5</v>
      </c>
      <c r="N8" t="n">
        <v>12.71</v>
      </c>
      <c r="O8" t="n">
        <v>12229.54</v>
      </c>
      <c r="P8" t="n">
        <v>52.48</v>
      </c>
      <c r="Q8" t="n">
        <v>189.96</v>
      </c>
      <c r="R8" t="n">
        <v>29.89</v>
      </c>
      <c r="S8" t="n">
        <v>24.3</v>
      </c>
      <c r="T8" t="n">
        <v>1983.17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53.64378245525105</v>
      </c>
      <c r="AB8" t="n">
        <v>76.33126276880904</v>
      </c>
      <c r="AC8" t="n">
        <v>69.18098566431958</v>
      </c>
      <c r="AD8" t="n">
        <v>53643.78245525105</v>
      </c>
      <c r="AE8" t="n">
        <v>76331.26276880904</v>
      </c>
      <c r="AF8" t="n">
        <v>9.381775559100182e-06</v>
      </c>
      <c r="AG8" t="n">
        <v>0.3875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10.7949</v>
      </c>
      <c r="E9" t="n">
        <v>9.26</v>
      </c>
      <c r="F9" t="n">
        <v>7.21</v>
      </c>
      <c r="G9" t="n">
        <v>72.09999999999999</v>
      </c>
      <c r="H9" t="n">
        <v>1.43</v>
      </c>
      <c r="I9" t="n">
        <v>6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51.41</v>
      </c>
      <c r="Q9" t="n">
        <v>190.08</v>
      </c>
      <c r="R9" t="n">
        <v>29.17</v>
      </c>
      <c r="S9" t="n">
        <v>24.3</v>
      </c>
      <c r="T9" t="n">
        <v>1629.65</v>
      </c>
      <c r="U9" t="n">
        <v>0.83</v>
      </c>
      <c r="V9" t="n">
        <v>0.87</v>
      </c>
      <c r="W9" t="n">
        <v>2.96</v>
      </c>
      <c r="X9" t="n">
        <v>0.1</v>
      </c>
      <c r="Y9" t="n">
        <v>2</v>
      </c>
      <c r="Z9" t="n">
        <v>10</v>
      </c>
      <c r="AA9" t="n">
        <v>52.83139381127895</v>
      </c>
      <c r="AB9" t="n">
        <v>75.17529187684005</v>
      </c>
      <c r="AC9" t="n">
        <v>68.13329952885069</v>
      </c>
      <c r="AD9" t="n">
        <v>52831.39381127895</v>
      </c>
      <c r="AE9" t="n">
        <v>75175.29187684006</v>
      </c>
      <c r="AF9" t="n">
        <v>9.415267882948038e-06</v>
      </c>
      <c r="AG9" t="n">
        <v>0.3858333333333333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9.073499999999999</v>
      </c>
      <c r="E34" t="n">
        <v>11.02</v>
      </c>
      <c r="F34" t="n">
        <v>8.119999999999999</v>
      </c>
      <c r="G34" t="n">
        <v>9.550000000000001</v>
      </c>
      <c r="H34" t="n">
        <v>0.2</v>
      </c>
      <c r="I34" t="n">
        <v>51</v>
      </c>
      <c r="J34" t="n">
        <v>89.87</v>
      </c>
      <c r="K34" t="n">
        <v>37.55</v>
      </c>
      <c r="L34" t="n">
        <v>1</v>
      </c>
      <c r="M34" t="n">
        <v>49</v>
      </c>
      <c r="N34" t="n">
        <v>11.32</v>
      </c>
      <c r="O34" t="n">
        <v>11317.98</v>
      </c>
      <c r="P34" t="n">
        <v>68.81</v>
      </c>
      <c r="Q34" t="n">
        <v>190.45</v>
      </c>
      <c r="R34" t="n">
        <v>57.69</v>
      </c>
      <c r="S34" t="n">
        <v>24.3</v>
      </c>
      <c r="T34" t="n">
        <v>15664.14</v>
      </c>
      <c r="U34" t="n">
        <v>0.42</v>
      </c>
      <c r="V34" t="n">
        <v>0.77</v>
      </c>
      <c r="W34" t="n">
        <v>3.01</v>
      </c>
      <c r="X34" t="n">
        <v>1</v>
      </c>
      <c r="Y34" t="n">
        <v>2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10.0242</v>
      </c>
      <c r="E35" t="n">
        <v>9.98</v>
      </c>
      <c r="F35" t="n">
        <v>7.58</v>
      </c>
      <c r="G35" t="n">
        <v>18.96</v>
      </c>
      <c r="H35" t="n">
        <v>0.39</v>
      </c>
      <c r="I35" t="n">
        <v>24</v>
      </c>
      <c r="J35" t="n">
        <v>91.09999999999999</v>
      </c>
      <c r="K35" t="n">
        <v>37.55</v>
      </c>
      <c r="L35" t="n">
        <v>2</v>
      </c>
      <c r="M35" t="n">
        <v>22</v>
      </c>
      <c r="N35" t="n">
        <v>11.54</v>
      </c>
      <c r="O35" t="n">
        <v>11468.97</v>
      </c>
      <c r="P35" t="n">
        <v>62.97</v>
      </c>
      <c r="Q35" t="n">
        <v>190.17</v>
      </c>
      <c r="R35" t="n">
        <v>40.91</v>
      </c>
      <c r="S35" t="n">
        <v>24.3</v>
      </c>
      <c r="T35" t="n">
        <v>7409.31</v>
      </c>
      <c r="U35" t="n">
        <v>0.59</v>
      </c>
      <c r="V35" t="n">
        <v>0.83</v>
      </c>
      <c r="W35" t="n">
        <v>2.98</v>
      </c>
      <c r="X35" t="n">
        <v>0.47</v>
      </c>
      <c r="Y35" t="n">
        <v>2</v>
      </c>
      <c r="Z35" t="n">
        <v>10</v>
      </c>
    </row>
    <row r="36">
      <c r="A36" t="n">
        <v>2</v>
      </c>
      <c r="B36" t="n">
        <v>40</v>
      </c>
      <c r="C36" t="inlineStr">
        <is>
          <t xml:space="preserve">CONCLUIDO	</t>
        </is>
      </c>
      <c r="D36" t="n">
        <v>10.3496</v>
      </c>
      <c r="E36" t="n">
        <v>9.66</v>
      </c>
      <c r="F36" t="n">
        <v>7.42</v>
      </c>
      <c r="G36" t="n">
        <v>27.82</v>
      </c>
      <c r="H36" t="n">
        <v>0.57</v>
      </c>
      <c r="I36" t="n">
        <v>16</v>
      </c>
      <c r="J36" t="n">
        <v>92.31999999999999</v>
      </c>
      <c r="K36" t="n">
        <v>37.55</v>
      </c>
      <c r="L36" t="n">
        <v>3</v>
      </c>
      <c r="M36" t="n">
        <v>14</v>
      </c>
      <c r="N36" t="n">
        <v>11.77</v>
      </c>
      <c r="O36" t="n">
        <v>11620.34</v>
      </c>
      <c r="P36" t="n">
        <v>60.21</v>
      </c>
      <c r="Q36" t="n">
        <v>190.07</v>
      </c>
      <c r="R36" t="n">
        <v>35.89</v>
      </c>
      <c r="S36" t="n">
        <v>24.3</v>
      </c>
      <c r="T36" t="n">
        <v>4938.58</v>
      </c>
      <c r="U36" t="n">
        <v>0.68</v>
      </c>
      <c r="V36" t="n">
        <v>0.84</v>
      </c>
      <c r="W36" t="n">
        <v>2.97</v>
      </c>
      <c r="X36" t="n">
        <v>0.31</v>
      </c>
      <c r="Y36" t="n">
        <v>2</v>
      </c>
      <c r="Z36" t="n">
        <v>10</v>
      </c>
    </row>
    <row r="37">
      <c r="A37" t="n">
        <v>3</v>
      </c>
      <c r="B37" t="n">
        <v>40</v>
      </c>
      <c r="C37" t="inlineStr">
        <is>
          <t xml:space="preserve">CONCLUIDO	</t>
        </is>
      </c>
      <c r="D37" t="n">
        <v>10.5322</v>
      </c>
      <c r="E37" t="n">
        <v>9.49</v>
      </c>
      <c r="F37" t="n">
        <v>7.33</v>
      </c>
      <c r="G37" t="n">
        <v>36.64</v>
      </c>
      <c r="H37" t="n">
        <v>0.75</v>
      </c>
      <c r="I37" t="n">
        <v>12</v>
      </c>
      <c r="J37" t="n">
        <v>93.55</v>
      </c>
      <c r="K37" t="n">
        <v>37.55</v>
      </c>
      <c r="L37" t="n">
        <v>4</v>
      </c>
      <c r="M37" t="n">
        <v>10</v>
      </c>
      <c r="N37" t="n">
        <v>12</v>
      </c>
      <c r="O37" t="n">
        <v>11772.07</v>
      </c>
      <c r="P37" t="n">
        <v>57.89</v>
      </c>
      <c r="Q37" t="n">
        <v>190</v>
      </c>
      <c r="R37" t="n">
        <v>33.15</v>
      </c>
      <c r="S37" t="n">
        <v>24.3</v>
      </c>
      <c r="T37" t="n">
        <v>3585.5</v>
      </c>
      <c r="U37" t="n">
        <v>0.73</v>
      </c>
      <c r="V37" t="n">
        <v>0.85</v>
      </c>
      <c r="W37" t="n">
        <v>2.96</v>
      </c>
      <c r="X37" t="n">
        <v>0.22</v>
      </c>
      <c r="Y37" t="n">
        <v>2</v>
      </c>
      <c r="Z37" t="n">
        <v>10</v>
      </c>
    </row>
    <row r="38">
      <c r="A38" t="n">
        <v>4</v>
      </c>
      <c r="B38" t="n">
        <v>40</v>
      </c>
      <c r="C38" t="inlineStr">
        <is>
          <t xml:space="preserve">CONCLUIDO	</t>
        </is>
      </c>
      <c r="D38" t="n">
        <v>10.6645</v>
      </c>
      <c r="E38" t="n">
        <v>9.380000000000001</v>
      </c>
      <c r="F38" t="n">
        <v>7.27</v>
      </c>
      <c r="G38" t="n">
        <v>48.45</v>
      </c>
      <c r="H38" t="n">
        <v>0.93</v>
      </c>
      <c r="I38" t="n">
        <v>9</v>
      </c>
      <c r="J38" t="n">
        <v>94.79000000000001</v>
      </c>
      <c r="K38" t="n">
        <v>37.55</v>
      </c>
      <c r="L38" t="n">
        <v>5</v>
      </c>
      <c r="M38" t="n">
        <v>7</v>
      </c>
      <c r="N38" t="n">
        <v>12.23</v>
      </c>
      <c r="O38" t="n">
        <v>11924.18</v>
      </c>
      <c r="P38" t="n">
        <v>55.7</v>
      </c>
      <c r="Q38" t="n">
        <v>190.03</v>
      </c>
      <c r="R38" t="n">
        <v>31.12</v>
      </c>
      <c r="S38" t="n">
        <v>24.3</v>
      </c>
      <c r="T38" t="n">
        <v>2586.31</v>
      </c>
      <c r="U38" t="n">
        <v>0.78</v>
      </c>
      <c r="V38" t="n">
        <v>0.86</v>
      </c>
      <c r="W38" t="n">
        <v>2.96</v>
      </c>
      <c r="X38" t="n">
        <v>0.16</v>
      </c>
      <c r="Y38" t="n">
        <v>2</v>
      </c>
      <c r="Z38" t="n">
        <v>10</v>
      </c>
    </row>
    <row r="39">
      <c r="A39" t="n">
        <v>5</v>
      </c>
      <c r="B39" t="n">
        <v>40</v>
      </c>
      <c r="C39" t="inlineStr">
        <is>
          <t xml:space="preserve">CONCLUIDO	</t>
        </is>
      </c>
      <c r="D39" t="n">
        <v>10.7223</v>
      </c>
      <c r="E39" t="n">
        <v>9.33</v>
      </c>
      <c r="F39" t="n">
        <v>7.24</v>
      </c>
      <c r="G39" t="n">
        <v>54.26</v>
      </c>
      <c r="H39" t="n">
        <v>1.1</v>
      </c>
      <c r="I39" t="n">
        <v>8</v>
      </c>
      <c r="J39" t="n">
        <v>96.02</v>
      </c>
      <c r="K39" t="n">
        <v>37.55</v>
      </c>
      <c r="L39" t="n">
        <v>6</v>
      </c>
      <c r="M39" t="n">
        <v>6</v>
      </c>
      <c r="N39" t="n">
        <v>12.47</v>
      </c>
      <c r="O39" t="n">
        <v>12076.67</v>
      </c>
      <c r="P39" t="n">
        <v>54.15</v>
      </c>
      <c r="Q39" t="n">
        <v>190.04</v>
      </c>
      <c r="R39" t="n">
        <v>30.19</v>
      </c>
      <c r="S39" t="n">
        <v>24.3</v>
      </c>
      <c r="T39" t="n">
        <v>2128.66</v>
      </c>
      <c r="U39" t="n">
        <v>0.8</v>
      </c>
      <c r="V39" t="n">
        <v>0.87</v>
      </c>
      <c r="W39" t="n">
        <v>2.95</v>
      </c>
      <c r="X39" t="n">
        <v>0.13</v>
      </c>
      <c r="Y39" t="n">
        <v>2</v>
      </c>
      <c r="Z39" t="n">
        <v>10</v>
      </c>
    </row>
    <row r="40">
      <c r="A40" t="n">
        <v>6</v>
      </c>
      <c r="B40" t="n">
        <v>40</v>
      </c>
      <c r="C40" t="inlineStr">
        <is>
          <t xml:space="preserve">CONCLUIDO	</t>
        </is>
      </c>
      <c r="D40" t="n">
        <v>10.7565</v>
      </c>
      <c r="E40" t="n">
        <v>9.300000000000001</v>
      </c>
      <c r="F40" t="n">
        <v>7.22</v>
      </c>
      <c r="G40" t="n">
        <v>61.92</v>
      </c>
      <c r="H40" t="n">
        <v>1.27</v>
      </c>
      <c r="I40" t="n">
        <v>7</v>
      </c>
      <c r="J40" t="n">
        <v>97.26000000000001</v>
      </c>
      <c r="K40" t="n">
        <v>37.55</v>
      </c>
      <c r="L40" t="n">
        <v>7</v>
      </c>
      <c r="M40" t="n">
        <v>5</v>
      </c>
      <c r="N40" t="n">
        <v>12.71</v>
      </c>
      <c r="O40" t="n">
        <v>12229.54</v>
      </c>
      <c r="P40" t="n">
        <v>52.48</v>
      </c>
      <c r="Q40" t="n">
        <v>189.96</v>
      </c>
      <c r="R40" t="n">
        <v>29.89</v>
      </c>
      <c r="S40" t="n">
        <v>24.3</v>
      </c>
      <c r="T40" t="n">
        <v>1983.17</v>
      </c>
      <c r="U40" t="n">
        <v>0.8100000000000001</v>
      </c>
      <c r="V40" t="n">
        <v>0.87</v>
      </c>
      <c r="W40" t="n">
        <v>2.95</v>
      </c>
      <c r="X40" t="n">
        <v>0.12</v>
      </c>
      <c r="Y40" t="n">
        <v>2</v>
      </c>
      <c r="Z40" t="n">
        <v>10</v>
      </c>
    </row>
    <row r="41">
      <c r="A41" t="n">
        <v>7</v>
      </c>
      <c r="B41" t="n">
        <v>40</v>
      </c>
      <c r="C41" t="inlineStr">
        <is>
          <t xml:space="preserve">CONCLUIDO	</t>
        </is>
      </c>
      <c r="D41" t="n">
        <v>10.7949</v>
      </c>
      <c r="E41" t="n">
        <v>9.26</v>
      </c>
      <c r="F41" t="n">
        <v>7.21</v>
      </c>
      <c r="G41" t="n">
        <v>72.09999999999999</v>
      </c>
      <c r="H41" t="n">
        <v>1.43</v>
      </c>
      <c r="I41" t="n">
        <v>6</v>
      </c>
      <c r="J41" t="n">
        <v>98.5</v>
      </c>
      <c r="K41" t="n">
        <v>37.55</v>
      </c>
      <c r="L41" t="n">
        <v>8</v>
      </c>
      <c r="M41" t="n">
        <v>0</v>
      </c>
      <c r="N41" t="n">
        <v>12.95</v>
      </c>
      <c r="O41" t="n">
        <v>12382.79</v>
      </c>
      <c r="P41" t="n">
        <v>51.41</v>
      </c>
      <c r="Q41" t="n">
        <v>190.08</v>
      </c>
      <c r="R41" t="n">
        <v>29.17</v>
      </c>
      <c r="S41" t="n">
        <v>24.3</v>
      </c>
      <c r="T41" t="n">
        <v>1629.65</v>
      </c>
      <c r="U41" t="n">
        <v>0.83</v>
      </c>
      <c r="V41" t="n">
        <v>0.87</v>
      </c>
      <c r="W41" t="n">
        <v>2.96</v>
      </c>
      <c r="X41" t="n">
        <v>0.1</v>
      </c>
      <c r="Y41" t="n">
        <v>2</v>
      </c>
      <c r="Z41" t="n">
        <v>10</v>
      </c>
    </row>
    <row r="42">
      <c r="A42" t="n">
        <v>0</v>
      </c>
      <c r="B42" t="n">
        <v>30</v>
      </c>
      <c r="C42" t="inlineStr">
        <is>
          <t xml:space="preserve">CONCLUIDO	</t>
        </is>
      </c>
      <c r="D42" t="n">
        <v>9.582599999999999</v>
      </c>
      <c r="E42" t="n">
        <v>10.44</v>
      </c>
      <c r="F42" t="n">
        <v>7.94</v>
      </c>
      <c r="G42" t="n">
        <v>11.34</v>
      </c>
      <c r="H42" t="n">
        <v>0.24</v>
      </c>
      <c r="I42" t="n">
        <v>42</v>
      </c>
      <c r="J42" t="n">
        <v>71.52</v>
      </c>
      <c r="K42" t="n">
        <v>32.27</v>
      </c>
      <c r="L42" t="n">
        <v>1</v>
      </c>
      <c r="M42" t="n">
        <v>40</v>
      </c>
      <c r="N42" t="n">
        <v>8.25</v>
      </c>
      <c r="O42" t="n">
        <v>9054.6</v>
      </c>
      <c r="P42" t="n">
        <v>57.03</v>
      </c>
      <c r="Q42" t="n">
        <v>190.33</v>
      </c>
      <c r="R42" t="n">
        <v>51.85</v>
      </c>
      <c r="S42" t="n">
        <v>24.3</v>
      </c>
      <c r="T42" t="n">
        <v>12789.18</v>
      </c>
      <c r="U42" t="n">
        <v>0.47</v>
      </c>
      <c r="V42" t="n">
        <v>0.79</v>
      </c>
      <c r="W42" t="n">
        <v>3.01</v>
      </c>
      <c r="X42" t="n">
        <v>0.83</v>
      </c>
      <c r="Y42" t="n">
        <v>2</v>
      </c>
      <c r="Z42" t="n">
        <v>10</v>
      </c>
    </row>
    <row r="43">
      <c r="A43" t="n">
        <v>1</v>
      </c>
      <c r="B43" t="n">
        <v>30</v>
      </c>
      <c r="C43" t="inlineStr">
        <is>
          <t xml:space="preserve">CONCLUIDO	</t>
        </is>
      </c>
      <c r="D43" t="n">
        <v>10.3758</v>
      </c>
      <c r="E43" t="n">
        <v>9.640000000000001</v>
      </c>
      <c r="F43" t="n">
        <v>7.48</v>
      </c>
      <c r="G43" t="n">
        <v>22.45</v>
      </c>
      <c r="H43" t="n">
        <v>0.48</v>
      </c>
      <c r="I43" t="n">
        <v>20</v>
      </c>
      <c r="J43" t="n">
        <v>72.7</v>
      </c>
      <c r="K43" t="n">
        <v>32.27</v>
      </c>
      <c r="L43" t="n">
        <v>2</v>
      </c>
      <c r="M43" t="n">
        <v>18</v>
      </c>
      <c r="N43" t="n">
        <v>8.43</v>
      </c>
      <c r="O43" t="n">
        <v>9200.25</v>
      </c>
      <c r="P43" t="n">
        <v>52.03</v>
      </c>
      <c r="Q43" t="n">
        <v>190.13</v>
      </c>
      <c r="R43" t="n">
        <v>37.93</v>
      </c>
      <c r="S43" t="n">
        <v>24.3</v>
      </c>
      <c r="T43" t="n">
        <v>5934.96</v>
      </c>
      <c r="U43" t="n">
        <v>0.64</v>
      </c>
      <c r="V43" t="n">
        <v>0.84</v>
      </c>
      <c r="W43" t="n">
        <v>2.97</v>
      </c>
      <c r="X43" t="n">
        <v>0.37</v>
      </c>
      <c r="Y43" t="n">
        <v>2</v>
      </c>
      <c r="Z43" t="n">
        <v>10</v>
      </c>
    </row>
    <row r="44">
      <c r="A44" t="n">
        <v>2</v>
      </c>
      <c r="B44" t="n">
        <v>30</v>
      </c>
      <c r="C44" t="inlineStr">
        <is>
          <t xml:space="preserve">CONCLUIDO	</t>
        </is>
      </c>
      <c r="D44" t="n">
        <v>10.6367</v>
      </c>
      <c r="E44" t="n">
        <v>9.4</v>
      </c>
      <c r="F44" t="n">
        <v>7.36</v>
      </c>
      <c r="G44" t="n">
        <v>33.95</v>
      </c>
      <c r="H44" t="n">
        <v>0.71</v>
      </c>
      <c r="I44" t="n">
        <v>13</v>
      </c>
      <c r="J44" t="n">
        <v>73.88</v>
      </c>
      <c r="K44" t="n">
        <v>32.27</v>
      </c>
      <c r="L44" t="n">
        <v>3</v>
      </c>
      <c r="M44" t="n">
        <v>11</v>
      </c>
      <c r="N44" t="n">
        <v>8.609999999999999</v>
      </c>
      <c r="O44" t="n">
        <v>9346.23</v>
      </c>
      <c r="P44" t="n">
        <v>49.31</v>
      </c>
      <c r="Q44" t="n">
        <v>190.03</v>
      </c>
      <c r="R44" t="n">
        <v>34.03</v>
      </c>
      <c r="S44" t="n">
        <v>24.3</v>
      </c>
      <c r="T44" t="n">
        <v>4022.29</v>
      </c>
      <c r="U44" t="n">
        <v>0.71</v>
      </c>
      <c r="V44" t="n">
        <v>0.85</v>
      </c>
      <c r="W44" t="n">
        <v>2.96</v>
      </c>
      <c r="X44" t="n">
        <v>0.25</v>
      </c>
      <c r="Y44" t="n">
        <v>2</v>
      </c>
      <c r="Z44" t="n">
        <v>10</v>
      </c>
    </row>
    <row r="45">
      <c r="A45" t="n">
        <v>3</v>
      </c>
      <c r="B45" t="n">
        <v>30</v>
      </c>
      <c r="C45" t="inlineStr">
        <is>
          <t xml:space="preserve">CONCLUIDO	</t>
        </is>
      </c>
      <c r="D45" t="n">
        <v>10.7688</v>
      </c>
      <c r="E45" t="n">
        <v>9.289999999999999</v>
      </c>
      <c r="F45" t="n">
        <v>7.29</v>
      </c>
      <c r="G45" t="n">
        <v>43.72</v>
      </c>
      <c r="H45" t="n">
        <v>0.93</v>
      </c>
      <c r="I45" t="n">
        <v>10</v>
      </c>
      <c r="J45" t="n">
        <v>75.06999999999999</v>
      </c>
      <c r="K45" t="n">
        <v>32.27</v>
      </c>
      <c r="L45" t="n">
        <v>4</v>
      </c>
      <c r="M45" t="n">
        <v>8</v>
      </c>
      <c r="N45" t="n">
        <v>8.800000000000001</v>
      </c>
      <c r="O45" t="n">
        <v>9492.549999999999</v>
      </c>
      <c r="P45" t="n">
        <v>46.66</v>
      </c>
      <c r="Q45" t="n">
        <v>190.05</v>
      </c>
      <c r="R45" t="n">
        <v>31.75</v>
      </c>
      <c r="S45" t="n">
        <v>24.3</v>
      </c>
      <c r="T45" t="n">
        <v>2899.64</v>
      </c>
      <c r="U45" t="n">
        <v>0.77</v>
      </c>
      <c r="V45" t="n">
        <v>0.86</v>
      </c>
      <c r="W45" t="n">
        <v>2.95</v>
      </c>
      <c r="X45" t="n">
        <v>0.18</v>
      </c>
      <c r="Y45" t="n">
        <v>2</v>
      </c>
      <c r="Z45" t="n">
        <v>10</v>
      </c>
    </row>
    <row r="46">
      <c r="A46" t="n">
        <v>4</v>
      </c>
      <c r="B46" t="n">
        <v>30</v>
      </c>
      <c r="C46" t="inlineStr">
        <is>
          <t xml:space="preserve">CONCLUIDO	</t>
        </is>
      </c>
      <c r="D46" t="n">
        <v>10.847</v>
      </c>
      <c r="E46" t="n">
        <v>9.220000000000001</v>
      </c>
      <c r="F46" t="n">
        <v>7.25</v>
      </c>
      <c r="G46" t="n">
        <v>54.38</v>
      </c>
      <c r="H46" t="n">
        <v>1.15</v>
      </c>
      <c r="I46" t="n">
        <v>8</v>
      </c>
      <c r="J46" t="n">
        <v>76.26000000000001</v>
      </c>
      <c r="K46" t="n">
        <v>32.27</v>
      </c>
      <c r="L46" t="n">
        <v>5</v>
      </c>
      <c r="M46" t="n">
        <v>2</v>
      </c>
      <c r="N46" t="n">
        <v>8.99</v>
      </c>
      <c r="O46" t="n">
        <v>9639.200000000001</v>
      </c>
      <c r="P46" t="n">
        <v>44.75</v>
      </c>
      <c r="Q46" t="n">
        <v>190.07</v>
      </c>
      <c r="R46" t="n">
        <v>30.41</v>
      </c>
      <c r="S46" t="n">
        <v>24.3</v>
      </c>
      <c r="T46" t="n">
        <v>2239.15</v>
      </c>
      <c r="U46" t="n">
        <v>0.8</v>
      </c>
      <c r="V46" t="n">
        <v>0.86</v>
      </c>
      <c r="W46" t="n">
        <v>2.96</v>
      </c>
      <c r="X46" t="n">
        <v>0.14</v>
      </c>
      <c r="Y46" t="n">
        <v>2</v>
      </c>
      <c r="Z46" t="n">
        <v>10</v>
      </c>
    </row>
    <row r="47">
      <c r="A47" t="n">
        <v>5</v>
      </c>
      <c r="B47" t="n">
        <v>30</v>
      </c>
      <c r="C47" t="inlineStr">
        <is>
          <t xml:space="preserve">CONCLUIDO	</t>
        </is>
      </c>
      <c r="D47" t="n">
        <v>10.8535</v>
      </c>
      <c r="E47" t="n">
        <v>9.210000000000001</v>
      </c>
      <c r="F47" t="n">
        <v>7.25</v>
      </c>
      <c r="G47" t="n">
        <v>54.34</v>
      </c>
      <c r="H47" t="n">
        <v>1.36</v>
      </c>
      <c r="I47" t="n">
        <v>8</v>
      </c>
      <c r="J47" t="n">
        <v>77.45</v>
      </c>
      <c r="K47" t="n">
        <v>32.27</v>
      </c>
      <c r="L47" t="n">
        <v>6</v>
      </c>
      <c r="M47" t="n">
        <v>0</v>
      </c>
      <c r="N47" t="n">
        <v>9.18</v>
      </c>
      <c r="O47" t="n">
        <v>9786.190000000001</v>
      </c>
      <c r="P47" t="n">
        <v>44.96</v>
      </c>
      <c r="Q47" t="n">
        <v>190.05</v>
      </c>
      <c r="R47" t="n">
        <v>30.23</v>
      </c>
      <c r="S47" t="n">
        <v>24.3</v>
      </c>
      <c r="T47" t="n">
        <v>2148.96</v>
      </c>
      <c r="U47" t="n">
        <v>0.8</v>
      </c>
      <c r="V47" t="n">
        <v>0.86</v>
      </c>
      <c r="W47" t="n">
        <v>2.96</v>
      </c>
      <c r="X47" t="n">
        <v>0.14</v>
      </c>
      <c r="Y47" t="n">
        <v>2</v>
      </c>
      <c r="Z47" t="n">
        <v>10</v>
      </c>
    </row>
    <row r="48">
      <c r="A48" t="n">
        <v>0</v>
      </c>
      <c r="B48" t="n">
        <v>15</v>
      </c>
      <c r="C48" t="inlineStr">
        <is>
          <t xml:space="preserve">CONCLUIDO	</t>
        </is>
      </c>
      <c r="D48" t="n">
        <v>10.4466</v>
      </c>
      <c r="E48" t="n">
        <v>9.57</v>
      </c>
      <c r="F48" t="n">
        <v>7.6</v>
      </c>
      <c r="G48" t="n">
        <v>18.23</v>
      </c>
      <c r="H48" t="n">
        <v>0.43</v>
      </c>
      <c r="I48" t="n">
        <v>25</v>
      </c>
      <c r="J48" t="n">
        <v>39.78</v>
      </c>
      <c r="K48" t="n">
        <v>19.54</v>
      </c>
      <c r="L48" t="n">
        <v>1</v>
      </c>
      <c r="M48" t="n">
        <v>23</v>
      </c>
      <c r="N48" t="n">
        <v>4.24</v>
      </c>
      <c r="O48" t="n">
        <v>5140</v>
      </c>
      <c r="P48" t="n">
        <v>33.44</v>
      </c>
      <c r="Q48" t="n">
        <v>190.11</v>
      </c>
      <c r="R48" t="n">
        <v>41.34</v>
      </c>
      <c r="S48" t="n">
        <v>24.3</v>
      </c>
      <c r="T48" t="n">
        <v>7615.66</v>
      </c>
      <c r="U48" t="n">
        <v>0.59</v>
      </c>
      <c r="V48" t="n">
        <v>0.82</v>
      </c>
      <c r="W48" t="n">
        <v>2.98</v>
      </c>
      <c r="X48" t="n">
        <v>0.49</v>
      </c>
      <c r="Y48" t="n">
        <v>2</v>
      </c>
      <c r="Z48" t="n">
        <v>10</v>
      </c>
    </row>
    <row r="49">
      <c r="A49" t="n">
        <v>1</v>
      </c>
      <c r="B49" t="n">
        <v>15</v>
      </c>
      <c r="C49" t="inlineStr">
        <is>
          <t xml:space="preserve">CONCLUIDO	</t>
        </is>
      </c>
      <c r="D49" t="n">
        <v>10.8398</v>
      </c>
      <c r="E49" t="n">
        <v>9.23</v>
      </c>
      <c r="F49" t="n">
        <v>7.37</v>
      </c>
      <c r="G49" t="n">
        <v>31.59</v>
      </c>
      <c r="H49" t="n">
        <v>0.84</v>
      </c>
      <c r="I49" t="n">
        <v>14</v>
      </c>
      <c r="J49" t="n">
        <v>40.89</v>
      </c>
      <c r="K49" t="n">
        <v>19.54</v>
      </c>
      <c r="L49" t="n">
        <v>2</v>
      </c>
      <c r="M49" t="n">
        <v>0</v>
      </c>
      <c r="N49" t="n">
        <v>4.35</v>
      </c>
      <c r="O49" t="n">
        <v>5277.26</v>
      </c>
      <c r="P49" t="n">
        <v>30.04</v>
      </c>
      <c r="Q49" t="n">
        <v>190.05</v>
      </c>
      <c r="R49" t="n">
        <v>33.81</v>
      </c>
      <c r="S49" t="n">
        <v>24.3</v>
      </c>
      <c r="T49" t="n">
        <v>3906.23</v>
      </c>
      <c r="U49" t="n">
        <v>0.72</v>
      </c>
      <c r="V49" t="n">
        <v>0.85</v>
      </c>
      <c r="W49" t="n">
        <v>2.98</v>
      </c>
      <c r="X49" t="n">
        <v>0.26</v>
      </c>
      <c r="Y49" t="n">
        <v>2</v>
      </c>
      <c r="Z49" t="n">
        <v>10</v>
      </c>
    </row>
    <row r="50">
      <c r="A50" t="n">
        <v>0</v>
      </c>
      <c r="B50" t="n">
        <v>70</v>
      </c>
      <c r="C50" t="inlineStr">
        <is>
          <t xml:space="preserve">CONCLUIDO	</t>
        </is>
      </c>
      <c r="D50" t="n">
        <v>7.7725</v>
      </c>
      <c r="E50" t="n">
        <v>12.87</v>
      </c>
      <c r="F50" t="n">
        <v>8.56</v>
      </c>
      <c r="G50" t="n">
        <v>7.13</v>
      </c>
      <c r="H50" t="n">
        <v>0.12</v>
      </c>
      <c r="I50" t="n">
        <v>72</v>
      </c>
      <c r="J50" t="n">
        <v>141.81</v>
      </c>
      <c r="K50" t="n">
        <v>47.83</v>
      </c>
      <c r="L50" t="n">
        <v>1</v>
      </c>
      <c r="M50" t="n">
        <v>70</v>
      </c>
      <c r="N50" t="n">
        <v>22.98</v>
      </c>
      <c r="O50" t="n">
        <v>17723.39</v>
      </c>
      <c r="P50" t="n">
        <v>98.81</v>
      </c>
      <c r="Q50" t="n">
        <v>190.73</v>
      </c>
      <c r="R50" t="n">
        <v>71.11</v>
      </c>
      <c r="S50" t="n">
        <v>24.3</v>
      </c>
      <c r="T50" t="n">
        <v>22265.84</v>
      </c>
      <c r="U50" t="n">
        <v>0.34</v>
      </c>
      <c r="V50" t="n">
        <v>0.73</v>
      </c>
      <c r="W50" t="n">
        <v>3.05</v>
      </c>
      <c r="X50" t="n">
        <v>1.44</v>
      </c>
      <c r="Y50" t="n">
        <v>2</v>
      </c>
      <c r="Z50" t="n">
        <v>10</v>
      </c>
    </row>
    <row r="51">
      <c r="A51" t="n">
        <v>1</v>
      </c>
      <c r="B51" t="n">
        <v>70</v>
      </c>
      <c r="C51" t="inlineStr">
        <is>
          <t xml:space="preserve">CONCLUIDO	</t>
        </is>
      </c>
      <c r="D51" t="n">
        <v>9.1389</v>
      </c>
      <c r="E51" t="n">
        <v>10.94</v>
      </c>
      <c r="F51" t="n">
        <v>7.76</v>
      </c>
      <c r="G51" t="n">
        <v>14.11</v>
      </c>
      <c r="H51" t="n">
        <v>0.25</v>
      </c>
      <c r="I51" t="n">
        <v>33</v>
      </c>
      <c r="J51" t="n">
        <v>143.17</v>
      </c>
      <c r="K51" t="n">
        <v>47.83</v>
      </c>
      <c r="L51" t="n">
        <v>2</v>
      </c>
      <c r="M51" t="n">
        <v>31</v>
      </c>
      <c r="N51" t="n">
        <v>23.34</v>
      </c>
      <c r="O51" t="n">
        <v>17891.86</v>
      </c>
      <c r="P51" t="n">
        <v>88.95999999999999</v>
      </c>
      <c r="Q51" t="n">
        <v>190.27</v>
      </c>
      <c r="R51" t="n">
        <v>46.21</v>
      </c>
      <c r="S51" t="n">
        <v>24.3</v>
      </c>
      <c r="T51" t="n">
        <v>10011.48</v>
      </c>
      <c r="U51" t="n">
        <v>0.53</v>
      </c>
      <c r="V51" t="n">
        <v>0.8100000000000001</v>
      </c>
      <c r="W51" t="n">
        <v>3</v>
      </c>
      <c r="X51" t="n">
        <v>0.65</v>
      </c>
      <c r="Y51" t="n">
        <v>2</v>
      </c>
      <c r="Z51" t="n">
        <v>10</v>
      </c>
    </row>
    <row r="52">
      <c r="A52" t="n">
        <v>2</v>
      </c>
      <c r="B52" t="n">
        <v>70</v>
      </c>
      <c r="C52" t="inlineStr">
        <is>
          <t xml:space="preserve">CONCLUIDO	</t>
        </is>
      </c>
      <c r="D52" t="n">
        <v>9.616400000000001</v>
      </c>
      <c r="E52" t="n">
        <v>10.4</v>
      </c>
      <c r="F52" t="n">
        <v>7.54</v>
      </c>
      <c r="G52" t="n">
        <v>20.55</v>
      </c>
      <c r="H52" t="n">
        <v>0.37</v>
      </c>
      <c r="I52" t="n">
        <v>22</v>
      </c>
      <c r="J52" t="n">
        <v>144.54</v>
      </c>
      <c r="K52" t="n">
        <v>47.83</v>
      </c>
      <c r="L52" t="n">
        <v>3</v>
      </c>
      <c r="M52" t="n">
        <v>20</v>
      </c>
      <c r="N52" t="n">
        <v>23.71</v>
      </c>
      <c r="O52" t="n">
        <v>18060.85</v>
      </c>
      <c r="P52" t="n">
        <v>85.61</v>
      </c>
      <c r="Q52" t="n">
        <v>190.11</v>
      </c>
      <c r="R52" t="n">
        <v>39.39</v>
      </c>
      <c r="S52" t="n">
        <v>24.3</v>
      </c>
      <c r="T52" t="n">
        <v>6657.43</v>
      </c>
      <c r="U52" t="n">
        <v>0.62</v>
      </c>
      <c r="V52" t="n">
        <v>0.83</v>
      </c>
      <c r="W52" t="n">
        <v>2.98</v>
      </c>
      <c r="X52" t="n">
        <v>0.43</v>
      </c>
      <c r="Y52" t="n">
        <v>2</v>
      </c>
      <c r="Z52" t="n">
        <v>10</v>
      </c>
    </row>
    <row r="53">
      <c r="A53" t="n">
        <v>3</v>
      </c>
      <c r="B53" t="n">
        <v>70</v>
      </c>
      <c r="C53" t="inlineStr">
        <is>
          <t xml:space="preserve">CONCLUIDO	</t>
        </is>
      </c>
      <c r="D53" t="n">
        <v>9.8947</v>
      </c>
      <c r="E53" t="n">
        <v>10.11</v>
      </c>
      <c r="F53" t="n">
        <v>7.42</v>
      </c>
      <c r="G53" t="n">
        <v>27.81</v>
      </c>
      <c r="H53" t="n">
        <v>0.49</v>
      </c>
      <c r="I53" t="n">
        <v>16</v>
      </c>
      <c r="J53" t="n">
        <v>145.92</v>
      </c>
      <c r="K53" t="n">
        <v>47.83</v>
      </c>
      <c r="L53" t="n">
        <v>4</v>
      </c>
      <c r="M53" t="n">
        <v>14</v>
      </c>
      <c r="N53" t="n">
        <v>24.09</v>
      </c>
      <c r="O53" t="n">
        <v>18230.35</v>
      </c>
      <c r="P53" t="n">
        <v>83.45999999999999</v>
      </c>
      <c r="Q53" t="n">
        <v>190.04</v>
      </c>
      <c r="R53" t="n">
        <v>35.63</v>
      </c>
      <c r="S53" t="n">
        <v>24.3</v>
      </c>
      <c r="T53" t="n">
        <v>4809.65</v>
      </c>
      <c r="U53" t="n">
        <v>0.68</v>
      </c>
      <c r="V53" t="n">
        <v>0.84</v>
      </c>
      <c r="W53" t="n">
        <v>2.97</v>
      </c>
      <c r="X53" t="n">
        <v>0.31</v>
      </c>
      <c r="Y53" t="n">
        <v>2</v>
      </c>
      <c r="Z53" t="n">
        <v>10</v>
      </c>
    </row>
    <row r="54">
      <c r="A54" t="n">
        <v>4</v>
      </c>
      <c r="B54" t="n">
        <v>70</v>
      </c>
      <c r="C54" t="inlineStr">
        <is>
          <t xml:space="preserve">CONCLUIDO	</t>
        </is>
      </c>
      <c r="D54" t="n">
        <v>10.0399</v>
      </c>
      <c r="E54" t="n">
        <v>9.960000000000001</v>
      </c>
      <c r="F54" t="n">
        <v>7.36</v>
      </c>
      <c r="G54" t="n">
        <v>33.95</v>
      </c>
      <c r="H54" t="n">
        <v>0.6</v>
      </c>
      <c r="I54" t="n">
        <v>13</v>
      </c>
      <c r="J54" t="n">
        <v>147.3</v>
      </c>
      <c r="K54" t="n">
        <v>47.83</v>
      </c>
      <c r="L54" t="n">
        <v>5</v>
      </c>
      <c r="M54" t="n">
        <v>11</v>
      </c>
      <c r="N54" t="n">
        <v>24.47</v>
      </c>
      <c r="O54" t="n">
        <v>18400.38</v>
      </c>
      <c r="P54" t="n">
        <v>82.13</v>
      </c>
      <c r="Q54" t="n">
        <v>190.09</v>
      </c>
      <c r="R54" t="n">
        <v>33.99</v>
      </c>
      <c r="S54" t="n">
        <v>24.3</v>
      </c>
      <c r="T54" t="n">
        <v>4000.29</v>
      </c>
      <c r="U54" t="n">
        <v>0.71</v>
      </c>
      <c r="V54" t="n">
        <v>0.85</v>
      </c>
      <c r="W54" t="n">
        <v>2.96</v>
      </c>
      <c r="X54" t="n">
        <v>0.25</v>
      </c>
      <c r="Y54" t="n">
        <v>2</v>
      </c>
      <c r="Z54" t="n">
        <v>10</v>
      </c>
    </row>
    <row r="55">
      <c r="A55" t="n">
        <v>5</v>
      </c>
      <c r="B55" t="n">
        <v>70</v>
      </c>
      <c r="C55" t="inlineStr">
        <is>
          <t xml:space="preserve">CONCLUIDO	</t>
        </is>
      </c>
      <c r="D55" t="n">
        <v>10.1514</v>
      </c>
      <c r="E55" t="n">
        <v>9.85</v>
      </c>
      <c r="F55" t="n">
        <v>7.3</v>
      </c>
      <c r="G55" t="n">
        <v>39.84</v>
      </c>
      <c r="H55" t="n">
        <v>0.71</v>
      </c>
      <c r="I55" t="n">
        <v>11</v>
      </c>
      <c r="J55" t="n">
        <v>148.68</v>
      </c>
      <c r="K55" t="n">
        <v>47.83</v>
      </c>
      <c r="L55" t="n">
        <v>6</v>
      </c>
      <c r="M55" t="n">
        <v>9</v>
      </c>
      <c r="N55" t="n">
        <v>24.85</v>
      </c>
      <c r="O55" t="n">
        <v>18570.94</v>
      </c>
      <c r="P55" t="n">
        <v>80.53</v>
      </c>
      <c r="Q55" t="n">
        <v>190.03</v>
      </c>
      <c r="R55" t="n">
        <v>32.32</v>
      </c>
      <c r="S55" t="n">
        <v>24.3</v>
      </c>
      <c r="T55" t="n">
        <v>3175.58</v>
      </c>
      <c r="U55" t="n">
        <v>0.75</v>
      </c>
      <c r="V55" t="n">
        <v>0.86</v>
      </c>
      <c r="W55" t="n">
        <v>2.96</v>
      </c>
      <c r="X55" t="n">
        <v>0.2</v>
      </c>
      <c r="Y55" t="n">
        <v>2</v>
      </c>
      <c r="Z55" t="n">
        <v>10</v>
      </c>
    </row>
    <row r="56">
      <c r="A56" t="n">
        <v>6</v>
      </c>
      <c r="B56" t="n">
        <v>70</v>
      </c>
      <c r="C56" t="inlineStr">
        <is>
          <t xml:space="preserve">CONCLUIDO	</t>
        </is>
      </c>
      <c r="D56" t="n">
        <v>10.2009</v>
      </c>
      <c r="E56" t="n">
        <v>9.800000000000001</v>
      </c>
      <c r="F56" t="n">
        <v>7.29</v>
      </c>
      <c r="G56" t="n">
        <v>43.72</v>
      </c>
      <c r="H56" t="n">
        <v>0.83</v>
      </c>
      <c r="I56" t="n">
        <v>10</v>
      </c>
      <c r="J56" t="n">
        <v>150.07</v>
      </c>
      <c r="K56" t="n">
        <v>47.83</v>
      </c>
      <c r="L56" t="n">
        <v>7</v>
      </c>
      <c r="M56" t="n">
        <v>8</v>
      </c>
      <c r="N56" t="n">
        <v>25.24</v>
      </c>
      <c r="O56" t="n">
        <v>18742.03</v>
      </c>
      <c r="P56" t="n">
        <v>79.45999999999999</v>
      </c>
      <c r="Q56" t="n">
        <v>190.06</v>
      </c>
      <c r="R56" t="n">
        <v>31.77</v>
      </c>
      <c r="S56" t="n">
        <v>24.3</v>
      </c>
      <c r="T56" t="n">
        <v>2905.19</v>
      </c>
      <c r="U56" t="n">
        <v>0.76</v>
      </c>
      <c r="V56" t="n">
        <v>0.86</v>
      </c>
      <c r="W56" t="n">
        <v>2.95</v>
      </c>
      <c r="X56" t="n">
        <v>0.18</v>
      </c>
      <c r="Y56" t="n">
        <v>2</v>
      </c>
      <c r="Z56" t="n">
        <v>10</v>
      </c>
    </row>
    <row r="57">
      <c r="A57" t="n">
        <v>7</v>
      </c>
      <c r="B57" t="n">
        <v>70</v>
      </c>
      <c r="C57" t="inlineStr">
        <is>
          <t xml:space="preserve">CONCLUIDO	</t>
        </is>
      </c>
      <c r="D57" t="n">
        <v>10.301</v>
      </c>
      <c r="E57" t="n">
        <v>9.710000000000001</v>
      </c>
      <c r="F57" t="n">
        <v>7.25</v>
      </c>
      <c r="G57" t="n">
        <v>54.36</v>
      </c>
      <c r="H57" t="n">
        <v>0.9399999999999999</v>
      </c>
      <c r="I57" t="n">
        <v>8</v>
      </c>
      <c r="J57" t="n">
        <v>151.46</v>
      </c>
      <c r="K57" t="n">
        <v>47.83</v>
      </c>
      <c r="L57" t="n">
        <v>8</v>
      </c>
      <c r="M57" t="n">
        <v>6</v>
      </c>
      <c r="N57" t="n">
        <v>25.63</v>
      </c>
      <c r="O57" t="n">
        <v>18913.66</v>
      </c>
      <c r="P57" t="n">
        <v>78.20999999999999</v>
      </c>
      <c r="Q57" t="n">
        <v>190.03</v>
      </c>
      <c r="R57" t="n">
        <v>30.52</v>
      </c>
      <c r="S57" t="n">
        <v>24.3</v>
      </c>
      <c r="T57" t="n">
        <v>2293.89</v>
      </c>
      <c r="U57" t="n">
        <v>0.8</v>
      </c>
      <c r="V57" t="n">
        <v>0.86</v>
      </c>
      <c r="W57" t="n">
        <v>2.95</v>
      </c>
      <c r="X57" t="n">
        <v>0.14</v>
      </c>
      <c r="Y57" t="n">
        <v>2</v>
      </c>
      <c r="Z57" t="n">
        <v>10</v>
      </c>
    </row>
    <row r="58">
      <c r="A58" t="n">
        <v>8</v>
      </c>
      <c r="B58" t="n">
        <v>70</v>
      </c>
      <c r="C58" t="inlineStr">
        <is>
          <t xml:space="preserve">CONCLUIDO	</t>
        </is>
      </c>
      <c r="D58" t="n">
        <v>10.3078</v>
      </c>
      <c r="E58" t="n">
        <v>9.699999999999999</v>
      </c>
      <c r="F58" t="n">
        <v>7.24</v>
      </c>
      <c r="G58" t="n">
        <v>54.31</v>
      </c>
      <c r="H58" t="n">
        <v>1.04</v>
      </c>
      <c r="I58" t="n">
        <v>8</v>
      </c>
      <c r="J58" t="n">
        <v>152.85</v>
      </c>
      <c r="K58" t="n">
        <v>47.83</v>
      </c>
      <c r="L58" t="n">
        <v>9</v>
      </c>
      <c r="M58" t="n">
        <v>6</v>
      </c>
      <c r="N58" t="n">
        <v>26.03</v>
      </c>
      <c r="O58" t="n">
        <v>19085.83</v>
      </c>
      <c r="P58" t="n">
        <v>77.41</v>
      </c>
      <c r="Q58" t="n">
        <v>190.02</v>
      </c>
      <c r="R58" t="n">
        <v>30.32</v>
      </c>
      <c r="S58" t="n">
        <v>24.3</v>
      </c>
      <c r="T58" t="n">
        <v>2192.77</v>
      </c>
      <c r="U58" t="n">
        <v>0.8</v>
      </c>
      <c r="V58" t="n">
        <v>0.86</v>
      </c>
      <c r="W58" t="n">
        <v>2.95</v>
      </c>
      <c r="X58" t="n">
        <v>0.13</v>
      </c>
      <c r="Y58" t="n">
        <v>2</v>
      </c>
      <c r="Z58" t="n">
        <v>10</v>
      </c>
    </row>
    <row r="59">
      <c r="A59" t="n">
        <v>9</v>
      </c>
      <c r="B59" t="n">
        <v>70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7.23</v>
      </c>
      <c r="G59" t="n">
        <v>61.96</v>
      </c>
      <c r="H59" t="n">
        <v>1.15</v>
      </c>
      <c r="I59" t="n">
        <v>7</v>
      </c>
      <c r="J59" t="n">
        <v>154.25</v>
      </c>
      <c r="K59" t="n">
        <v>47.83</v>
      </c>
      <c r="L59" t="n">
        <v>10</v>
      </c>
      <c r="M59" t="n">
        <v>5</v>
      </c>
      <c r="N59" t="n">
        <v>26.43</v>
      </c>
      <c r="O59" t="n">
        <v>19258.55</v>
      </c>
      <c r="P59" t="n">
        <v>76.81</v>
      </c>
      <c r="Q59" t="n">
        <v>190</v>
      </c>
      <c r="R59" t="n">
        <v>29.99</v>
      </c>
      <c r="S59" t="n">
        <v>24.3</v>
      </c>
      <c r="T59" t="n">
        <v>2034.17</v>
      </c>
      <c r="U59" t="n">
        <v>0.8100000000000001</v>
      </c>
      <c r="V59" t="n">
        <v>0.87</v>
      </c>
      <c r="W59" t="n">
        <v>2.95</v>
      </c>
      <c r="X59" t="n">
        <v>0.12</v>
      </c>
      <c r="Y59" t="n">
        <v>2</v>
      </c>
      <c r="Z59" t="n">
        <v>10</v>
      </c>
    </row>
    <row r="60">
      <c r="A60" t="n">
        <v>10</v>
      </c>
      <c r="B60" t="n">
        <v>70</v>
      </c>
      <c r="C60" t="inlineStr">
        <is>
          <t xml:space="preserve">CONCLUIDO	</t>
        </is>
      </c>
      <c r="D60" t="n">
        <v>10.4179</v>
      </c>
      <c r="E60" t="n">
        <v>9.6</v>
      </c>
      <c r="F60" t="n">
        <v>7.2</v>
      </c>
      <c r="G60" t="n">
        <v>71.97</v>
      </c>
      <c r="H60" t="n">
        <v>1.25</v>
      </c>
      <c r="I60" t="n">
        <v>6</v>
      </c>
      <c r="J60" t="n">
        <v>155.66</v>
      </c>
      <c r="K60" t="n">
        <v>47.83</v>
      </c>
      <c r="L60" t="n">
        <v>11</v>
      </c>
      <c r="M60" t="n">
        <v>4</v>
      </c>
      <c r="N60" t="n">
        <v>26.83</v>
      </c>
      <c r="O60" t="n">
        <v>19431.82</v>
      </c>
      <c r="P60" t="n">
        <v>75.08</v>
      </c>
      <c r="Q60" t="n">
        <v>189.97</v>
      </c>
      <c r="R60" t="n">
        <v>29.02</v>
      </c>
      <c r="S60" t="n">
        <v>24.3</v>
      </c>
      <c r="T60" t="n">
        <v>1552.1</v>
      </c>
      <c r="U60" t="n">
        <v>0.84</v>
      </c>
      <c r="V60" t="n">
        <v>0.87</v>
      </c>
      <c r="W60" t="n">
        <v>2.95</v>
      </c>
      <c r="X60" t="n">
        <v>0.09</v>
      </c>
      <c r="Y60" t="n">
        <v>2</v>
      </c>
      <c r="Z60" t="n">
        <v>10</v>
      </c>
    </row>
    <row r="61">
      <c r="A61" t="n">
        <v>11</v>
      </c>
      <c r="B61" t="n">
        <v>70</v>
      </c>
      <c r="C61" t="inlineStr">
        <is>
          <t xml:space="preserve">CONCLUIDO	</t>
        </is>
      </c>
      <c r="D61" t="n">
        <v>10.4115</v>
      </c>
      <c r="E61" t="n">
        <v>9.6</v>
      </c>
      <c r="F61" t="n">
        <v>7.2</v>
      </c>
      <c r="G61" t="n">
        <v>72.03</v>
      </c>
      <c r="H61" t="n">
        <v>1.35</v>
      </c>
      <c r="I61" t="n">
        <v>6</v>
      </c>
      <c r="J61" t="n">
        <v>157.07</v>
      </c>
      <c r="K61" t="n">
        <v>47.83</v>
      </c>
      <c r="L61" t="n">
        <v>12</v>
      </c>
      <c r="M61" t="n">
        <v>4</v>
      </c>
      <c r="N61" t="n">
        <v>27.24</v>
      </c>
      <c r="O61" t="n">
        <v>19605.66</v>
      </c>
      <c r="P61" t="n">
        <v>74.89</v>
      </c>
      <c r="Q61" t="n">
        <v>190</v>
      </c>
      <c r="R61" t="n">
        <v>29.29</v>
      </c>
      <c r="S61" t="n">
        <v>24.3</v>
      </c>
      <c r="T61" t="n">
        <v>1687.39</v>
      </c>
      <c r="U61" t="n">
        <v>0.83</v>
      </c>
      <c r="V61" t="n">
        <v>0.87</v>
      </c>
      <c r="W61" t="n">
        <v>2.95</v>
      </c>
      <c r="X61" t="n">
        <v>0.1</v>
      </c>
      <c r="Y61" t="n">
        <v>2</v>
      </c>
      <c r="Z61" t="n">
        <v>10</v>
      </c>
    </row>
    <row r="62">
      <c r="A62" t="n">
        <v>12</v>
      </c>
      <c r="B62" t="n">
        <v>70</v>
      </c>
      <c r="C62" t="inlineStr">
        <is>
          <t xml:space="preserve">CONCLUIDO	</t>
        </is>
      </c>
      <c r="D62" t="n">
        <v>10.4016</v>
      </c>
      <c r="E62" t="n">
        <v>9.609999999999999</v>
      </c>
      <c r="F62" t="n">
        <v>7.21</v>
      </c>
      <c r="G62" t="n">
        <v>72.12</v>
      </c>
      <c r="H62" t="n">
        <v>1.45</v>
      </c>
      <c r="I62" t="n">
        <v>6</v>
      </c>
      <c r="J62" t="n">
        <v>158.48</v>
      </c>
      <c r="K62" t="n">
        <v>47.83</v>
      </c>
      <c r="L62" t="n">
        <v>13</v>
      </c>
      <c r="M62" t="n">
        <v>4</v>
      </c>
      <c r="N62" t="n">
        <v>27.65</v>
      </c>
      <c r="O62" t="n">
        <v>19780.06</v>
      </c>
      <c r="P62" t="n">
        <v>73.3</v>
      </c>
      <c r="Q62" t="n">
        <v>189.99</v>
      </c>
      <c r="R62" t="n">
        <v>29.47</v>
      </c>
      <c r="S62" t="n">
        <v>24.3</v>
      </c>
      <c r="T62" t="n">
        <v>1779.77</v>
      </c>
      <c r="U62" t="n">
        <v>0.82</v>
      </c>
      <c r="V62" t="n">
        <v>0.87</v>
      </c>
      <c r="W62" t="n">
        <v>2.95</v>
      </c>
      <c r="X62" t="n">
        <v>0.1</v>
      </c>
      <c r="Y62" t="n">
        <v>2</v>
      </c>
      <c r="Z62" t="n">
        <v>10</v>
      </c>
    </row>
    <row r="63">
      <c r="A63" t="n">
        <v>13</v>
      </c>
      <c r="B63" t="n">
        <v>70</v>
      </c>
      <c r="C63" t="inlineStr">
        <is>
          <t xml:space="preserve">CONCLUIDO	</t>
        </is>
      </c>
      <c r="D63" t="n">
        <v>10.463</v>
      </c>
      <c r="E63" t="n">
        <v>9.56</v>
      </c>
      <c r="F63" t="n">
        <v>7.18</v>
      </c>
      <c r="G63" t="n">
        <v>86.22</v>
      </c>
      <c r="H63" t="n">
        <v>1.55</v>
      </c>
      <c r="I63" t="n">
        <v>5</v>
      </c>
      <c r="J63" t="n">
        <v>159.9</v>
      </c>
      <c r="K63" t="n">
        <v>47.83</v>
      </c>
      <c r="L63" t="n">
        <v>14</v>
      </c>
      <c r="M63" t="n">
        <v>3</v>
      </c>
      <c r="N63" t="n">
        <v>28.07</v>
      </c>
      <c r="O63" t="n">
        <v>19955.16</v>
      </c>
      <c r="P63" t="n">
        <v>72.94</v>
      </c>
      <c r="Q63" t="n">
        <v>190.03</v>
      </c>
      <c r="R63" t="n">
        <v>28.63</v>
      </c>
      <c r="S63" t="n">
        <v>24.3</v>
      </c>
      <c r="T63" t="n">
        <v>1362.12</v>
      </c>
      <c r="U63" t="n">
        <v>0.85</v>
      </c>
      <c r="V63" t="n">
        <v>0.87</v>
      </c>
      <c r="W63" t="n">
        <v>2.95</v>
      </c>
      <c r="X63" t="n">
        <v>0.08</v>
      </c>
      <c r="Y63" t="n">
        <v>2</v>
      </c>
      <c r="Z63" t="n">
        <v>10</v>
      </c>
    </row>
    <row r="64">
      <c r="A64" t="n">
        <v>14</v>
      </c>
      <c r="B64" t="n">
        <v>70</v>
      </c>
      <c r="C64" t="inlineStr">
        <is>
          <t xml:space="preserve">CONCLUIDO	</t>
        </is>
      </c>
      <c r="D64" t="n">
        <v>10.4666</v>
      </c>
      <c r="E64" t="n">
        <v>9.550000000000001</v>
      </c>
      <c r="F64" t="n">
        <v>7.18</v>
      </c>
      <c r="G64" t="n">
        <v>86.18000000000001</v>
      </c>
      <c r="H64" t="n">
        <v>1.65</v>
      </c>
      <c r="I64" t="n">
        <v>5</v>
      </c>
      <c r="J64" t="n">
        <v>161.32</v>
      </c>
      <c r="K64" t="n">
        <v>47.83</v>
      </c>
      <c r="L64" t="n">
        <v>15</v>
      </c>
      <c r="M64" t="n">
        <v>3</v>
      </c>
      <c r="N64" t="n">
        <v>28.5</v>
      </c>
      <c r="O64" t="n">
        <v>20130.71</v>
      </c>
      <c r="P64" t="n">
        <v>72.12</v>
      </c>
      <c r="Q64" t="n">
        <v>189.99</v>
      </c>
      <c r="R64" t="n">
        <v>28.48</v>
      </c>
      <c r="S64" t="n">
        <v>24.3</v>
      </c>
      <c r="T64" t="n">
        <v>1289.39</v>
      </c>
      <c r="U64" t="n">
        <v>0.85</v>
      </c>
      <c r="V64" t="n">
        <v>0.87</v>
      </c>
      <c r="W64" t="n">
        <v>2.95</v>
      </c>
      <c r="X64" t="n">
        <v>0.07000000000000001</v>
      </c>
      <c r="Y64" t="n">
        <v>2</v>
      </c>
      <c r="Z64" t="n">
        <v>10</v>
      </c>
    </row>
    <row r="65">
      <c r="A65" t="n">
        <v>15</v>
      </c>
      <c r="B65" t="n">
        <v>70</v>
      </c>
      <c r="C65" t="inlineStr">
        <is>
          <t xml:space="preserve">CONCLUIDO	</t>
        </is>
      </c>
      <c r="D65" t="n">
        <v>10.4612</v>
      </c>
      <c r="E65" t="n">
        <v>9.56</v>
      </c>
      <c r="F65" t="n">
        <v>7.19</v>
      </c>
      <c r="G65" t="n">
        <v>86.23999999999999</v>
      </c>
      <c r="H65" t="n">
        <v>1.74</v>
      </c>
      <c r="I65" t="n">
        <v>5</v>
      </c>
      <c r="J65" t="n">
        <v>162.75</v>
      </c>
      <c r="K65" t="n">
        <v>47.83</v>
      </c>
      <c r="L65" t="n">
        <v>16</v>
      </c>
      <c r="M65" t="n">
        <v>3</v>
      </c>
      <c r="N65" t="n">
        <v>28.92</v>
      </c>
      <c r="O65" t="n">
        <v>20306.85</v>
      </c>
      <c r="P65" t="n">
        <v>70.48999999999999</v>
      </c>
      <c r="Q65" t="n">
        <v>189.98</v>
      </c>
      <c r="R65" t="n">
        <v>28.69</v>
      </c>
      <c r="S65" t="n">
        <v>24.3</v>
      </c>
      <c r="T65" t="n">
        <v>1391.63</v>
      </c>
      <c r="U65" t="n">
        <v>0.85</v>
      </c>
      <c r="V65" t="n">
        <v>0.87</v>
      </c>
      <c r="W65" t="n">
        <v>2.95</v>
      </c>
      <c r="X65" t="n">
        <v>0.08</v>
      </c>
      <c r="Y65" t="n">
        <v>2</v>
      </c>
      <c r="Z65" t="n">
        <v>10</v>
      </c>
    </row>
    <row r="66">
      <c r="A66" t="n">
        <v>16</v>
      </c>
      <c r="B66" t="n">
        <v>70</v>
      </c>
      <c r="C66" t="inlineStr">
        <is>
          <t xml:space="preserve">CONCLUIDO	</t>
        </is>
      </c>
      <c r="D66" t="n">
        <v>10.5217</v>
      </c>
      <c r="E66" t="n">
        <v>9.5</v>
      </c>
      <c r="F66" t="n">
        <v>7.16</v>
      </c>
      <c r="G66" t="n">
        <v>107.4</v>
      </c>
      <c r="H66" t="n">
        <v>1.83</v>
      </c>
      <c r="I66" t="n">
        <v>4</v>
      </c>
      <c r="J66" t="n">
        <v>164.19</v>
      </c>
      <c r="K66" t="n">
        <v>47.83</v>
      </c>
      <c r="L66" t="n">
        <v>17</v>
      </c>
      <c r="M66" t="n">
        <v>1</v>
      </c>
      <c r="N66" t="n">
        <v>29.36</v>
      </c>
      <c r="O66" t="n">
        <v>20483.57</v>
      </c>
      <c r="P66" t="n">
        <v>69.44</v>
      </c>
      <c r="Q66" t="n">
        <v>189.97</v>
      </c>
      <c r="R66" t="n">
        <v>27.84</v>
      </c>
      <c r="S66" t="n">
        <v>24.3</v>
      </c>
      <c r="T66" t="n">
        <v>970.6</v>
      </c>
      <c r="U66" t="n">
        <v>0.87</v>
      </c>
      <c r="V66" t="n">
        <v>0.87</v>
      </c>
      <c r="W66" t="n">
        <v>2.95</v>
      </c>
      <c r="X66" t="n">
        <v>0.05</v>
      </c>
      <c r="Y66" t="n">
        <v>2</v>
      </c>
      <c r="Z66" t="n">
        <v>10</v>
      </c>
    </row>
    <row r="67">
      <c r="A67" t="n">
        <v>17</v>
      </c>
      <c r="B67" t="n">
        <v>70</v>
      </c>
      <c r="C67" t="inlineStr">
        <is>
          <t xml:space="preserve">CONCLUIDO	</t>
        </is>
      </c>
      <c r="D67" t="n">
        <v>10.5137</v>
      </c>
      <c r="E67" t="n">
        <v>9.51</v>
      </c>
      <c r="F67" t="n">
        <v>7.17</v>
      </c>
      <c r="G67" t="n">
        <v>107.51</v>
      </c>
      <c r="H67" t="n">
        <v>1.93</v>
      </c>
      <c r="I67" t="n">
        <v>4</v>
      </c>
      <c r="J67" t="n">
        <v>165.62</v>
      </c>
      <c r="K67" t="n">
        <v>47.83</v>
      </c>
      <c r="L67" t="n">
        <v>18</v>
      </c>
      <c r="M67" t="n">
        <v>0</v>
      </c>
      <c r="N67" t="n">
        <v>29.8</v>
      </c>
      <c r="O67" t="n">
        <v>20660.89</v>
      </c>
      <c r="P67" t="n">
        <v>69.89</v>
      </c>
      <c r="Q67" t="n">
        <v>189.97</v>
      </c>
      <c r="R67" t="n">
        <v>28</v>
      </c>
      <c r="S67" t="n">
        <v>24.3</v>
      </c>
      <c r="T67" t="n">
        <v>1054.55</v>
      </c>
      <c r="U67" t="n">
        <v>0.87</v>
      </c>
      <c r="V67" t="n">
        <v>0.87</v>
      </c>
      <c r="W67" t="n">
        <v>2.95</v>
      </c>
      <c r="X67" t="n">
        <v>0.06</v>
      </c>
      <c r="Y67" t="n">
        <v>2</v>
      </c>
      <c r="Z67" t="n">
        <v>10</v>
      </c>
    </row>
    <row r="68">
      <c r="A68" t="n">
        <v>0</v>
      </c>
      <c r="B68" t="n">
        <v>90</v>
      </c>
      <c r="C68" t="inlineStr">
        <is>
          <t xml:space="preserve">CONCLUIDO	</t>
        </is>
      </c>
      <c r="D68" t="n">
        <v>6.9628</v>
      </c>
      <c r="E68" t="n">
        <v>14.36</v>
      </c>
      <c r="F68" t="n">
        <v>8.880000000000001</v>
      </c>
      <c r="G68" t="n">
        <v>6.2</v>
      </c>
      <c r="H68" t="n">
        <v>0.1</v>
      </c>
      <c r="I68" t="n">
        <v>86</v>
      </c>
      <c r="J68" t="n">
        <v>176.73</v>
      </c>
      <c r="K68" t="n">
        <v>52.44</v>
      </c>
      <c r="L68" t="n">
        <v>1</v>
      </c>
      <c r="M68" t="n">
        <v>84</v>
      </c>
      <c r="N68" t="n">
        <v>33.29</v>
      </c>
      <c r="O68" t="n">
        <v>22031.19</v>
      </c>
      <c r="P68" t="n">
        <v>118.29</v>
      </c>
      <c r="Q68" t="n">
        <v>190.62</v>
      </c>
      <c r="R68" t="n">
        <v>81.12</v>
      </c>
      <c r="S68" t="n">
        <v>24.3</v>
      </c>
      <c r="T68" t="n">
        <v>27202.1</v>
      </c>
      <c r="U68" t="n">
        <v>0.3</v>
      </c>
      <c r="V68" t="n">
        <v>0.71</v>
      </c>
      <c r="W68" t="n">
        <v>3.08</v>
      </c>
      <c r="X68" t="n">
        <v>1.77</v>
      </c>
      <c r="Y68" t="n">
        <v>2</v>
      </c>
      <c r="Z68" t="n">
        <v>10</v>
      </c>
    </row>
    <row r="69">
      <c r="A69" t="n">
        <v>1</v>
      </c>
      <c r="B69" t="n">
        <v>90</v>
      </c>
      <c r="C69" t="inlineStr">
        <is>
          <t xml:space="preserve">CONCLUIDO	</t>
        </is>
      </c>
      <c r="D69" t="n">
        <v>8.5557</v>
      </c>
      <c r="E69" t="n">
        <v>11.69</v>
      </c>
      <c r="F69" t="n">
        <v>7.88</v>
      </c>
      <c r="G69" t="n">
        <v>12.12</v>
      </c>
      <c r="H69" t="n">
        <v>0.2</v>
      </c>
      <c r="I69" t="n">
        <v>39</v>
      </c>
      <c r="J69" t="n">
        <v>178.21</v>
      </c>
      <c r="K69" t="n">
        <v>52.44</v>
      </c>
      <c r="L69" t="n">
        <v>2</v>
      </c>
      <c r="M69" t="n">
        <v>37</v>
      </c>
      <c r="N69" t="n">
        <v>33.77</v>
      </c>
      <c r="O69" t="n">
        <v>22213.89</v>
      </c>
      <c r="P69" t="n">
        <v>104.49</v>
      </c>
      <c r="Q69" t="n">
        <v>190.27</v>
      </c>
      <c r="R69" t="n">
        <v>50.12</v>
      </c>
      <c r="S69" t="n">
        <v>24.3</v>
      </c>
      <c r="T69" t="n">
        <v>11938.15</v>
      </c>
      <c r="U69" t="n">
        <v>0.48</v>
      </c>
      <c r="V69" t="n">
        <v>0.79</v>
      </c>
      <c r="W69" t="n">
        <v>3</v>
      </c>
      <c r="X69" t="n">
        <v>0.77</v>
      </c>
      <c r="Y69" t="n">
        <v>2</v>
      </c>
      <c r="Z69" t="n">
        <v>10</v>
      </c>
    </row>
    <row r="70">
      <c r="A70" t="n">
        <v>2</v>
      </c>
      <c r="B70" t="n">
        <v>90</v>
      </c>
      <c r="C70" t="inlineStr">
        <is>
          <t xml:space="preserve">CONCLUIDO	</t>
        </is>
      </c>
      <c r="D70" t="n">
        <v>9.1738</v>
      </c>
      <c r="E70" t="n">
        <v>10.9</v>
      </c>
      <c r="F70" t="n">
        <v>7.59</v>
      </c>
      <c r="G70" t="n">
        <v>18.22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23</v>
      </c>
      <c r="N70" t="n">
        <v>34.26</v>
      </c>
      <c r="O70" t="n">
        <v>22397.24</v>
      </c>
      <c r="P70" t="n">
        <v>100.1</v>
      </c>
      <c r="Q70" t="n">
        <v>190.04</v>
      </c>
      <c r="R70" t="n">
        <v>41.31</v>
      </c>
      <c r="S70" t="n">
        <v>24.3</v>
      </c>
      <c r="T70" t="n">
        <v>7600.06</v>
      </c>
      <c r="U70" t="n">
        <v>0.59</v>
      </c>
      <c r="V70" t="n">
        <v>0.82</v>
      </c>
      <c r="W70" t="n">
        <v>2.98</v>
      </c>
      <c r="X70" t="n">
        <v>0.48</v>
      </c>
      <c r="Y70" t="n">
        <v>2</v>
      </c>
      <c r="Z70" t="n">
        <v>10</v>
      </c>
    </row>
    <row r="71">
      <c r="A71" t="n">
        <v>3</v>
      </c>
      <c r="B71" t="n">
        <v>90</v>
      </c>
      <c r="C71" t="inlineStr">
        <is>
          <t xml:space="preserve">CONCLUIDO	</t>
        </is>
      </c>
      <c r="D71" t="n">
        <v>9.459</v>
      </c>
      <c r="E71" t="n">
        <v>10.57</v>
      </c>
      <c r="F71" t="n">
        <v>7.48</v>
      </c>
      <c r="G71" t="n">
        <v>23.61</v>
      </c>
      <c r="H71" t="n">
        <v>0.39</v>
      </c>
      <c r="I71" t="n">
        <v>19</v>
      </c>
      <c r="J71" t="n">
        <v>181.19</v>
      </c>
      <c r="K71" t="n">
        <v>52.44</v>
      </c>
      <c r="L71" t="n">
        <v>4</v>
      </c>
      <c r="M71" t="n">
        <v>17</v>
      </c>
      <c r="N71" t="n">
        <v>34.75</v>
      </c>
      <c r="O71" t="n">
        <v>22581.25</v>
      </c>
      <c r="P71" t="n">
        <v>98.09999999999999</v>
      </c>
      <c r="Q71" t="n">
        <v>190.13</v>
      </c>
      <c r="R71" t="n">
        <v>37.65</v>
      </c>
      <c r="S71" t="n">
        <v>24.3</v>
      </c>
      <c r="T71" t="n">
        <v>5802.42</v>
      </c>
      <c r="U71" t="n">
        <v>0.65</v>
      </c>
      <c r="V71" t="n">
        <v>0.84</v>
      </c>
      <c r="W71" t="n">
        <v>2.97</v>
      </c>
      <c r="X71" t="n">
        <v>0.37</v>
      </c>
      <c r="Y71" t="n">
        <v>2</v>
      </c>
      <c r="Z71" t="n">
        <v>10</v>
      </c>
    </row>
    <row r="72">
      <c r="A72" t="n">
        <v>4</v>
      </c>
      <c r="B72" t="n">
        <v>90</v>
      </c>
      <c r="C72" t="inlineStr">
        <is>
          <t xml:space="preserve">CONCLUIDO	</t>
        </is>
      </c>
      <c r="D72" t="n">
        <v>9.666499999999999</v>
      </c>
      <c r="E72" t="n">
        <v>10.34</v>
      </c>
      <c r="F72" t="n">
        <v>7.39</v>
      </c>
      <c r="G72" t="n">
        <v>29.56</v>
      </c>
      <c r="H72" t="n">
        <v>0.49</v>
      </c>
      <c r="I72" t="n">
        <v>15</v>
      </c>
      <c r="J72" t="n">
        <v>182.69</v>
      </c>
      <c r="K72" t="n">
        <v>52.44</v>
      </c>
      <c r="L72" t="n">
        <v>5</v>
      </c>
      <c r="M72" t="n">
        <v>13</v>
      </c>
      <c r="N72" t="n">
        <v>35.25</v>
      </c>
      <c r="O72" t="n">
        <v>22766.06</v>
      </c>
      <c r="P72" t="n">
        <v>96.42</v>
      </c>
      <c r="Q72" t="n">
        <v>190.05</v>
      </c>
      <c r="R72" t="n">
        <v>35.09</v>
      </c>
      <c r="S72" t="n">
        <v>24.3</v>
      </c>
      <c r="T72" t="n">
        <v>4543.99</v>
      </c>
      <c r="U72" t="n">
        <v>0.6899999999999999</v>
      </c>
      <c r="V72" t="n">
        <v>0.85</v>
      </c>
      <c r="W72" t="n">
        <v>2.96</v>
      </c>
      <c r="X72" t="n">
        <v>0.28</v>
      </c>
      <c r="Y72" t="n">
        <v>2</v>
      </c>
      <c r="Z72" t="n">
        <v>10</v>
      </c>
    </row>
    <row r="73">
      <c r="A73" t="n">
        <v>5</v>
      </c>
      <c r="B73" t="n">
        <v>90</v>
      </c>
      <c r="C73" t="inlineStr">
        <is>
          <t xml:space="preserve">CONCLUIDO	</t>
        </is>
      </c>
      <c r="D73" t="n">
        <v>9.786300000000001</v>
      </c>
      <c r="E73" t="n">
        <v>10.22</v>
      </c>
      <c r="F73" t="n">
        <v>7.34</v>
      </c>
      <c r="G73" t="n">
        <v>33.86</v>
      </c>
      <c r="H73" t="n">
        <v>0.58</v>
      </c>
      <c r="I73" t="n">
        <v>13</v>
      </c>
      <c r="J73" t="n">
        <v>184.19</v>
      </c>
      <c r="K73" t="n">
        <v>52.44</v>
      </c>
      <c r="L73" t="n">
        <v>6</v>
      </c>
      <c r="M73" t="n">
        <v>11</v>
      </c>
      <c r="N73" t="n">
        <v>35.75</v>
      </c>
      <c r="O73" t="n">
        <v>22951.43</v>
      </c>
      <c r="P73" t="n">
        <v>95.16</v>
      </c>
      <c r="Q73" t="n">
        <v>190</v>
      </c>
      <c r="R73" t="n">
        <v>33.38</v>
      </c>
      <c r="S73" t="n">
        <v>24.3</v>
      </c>
      <c r="T73" t="n">
        <v>3695.65</v>
      </c>
      <c r="U73" t="n">
        <v>0.73</v>
      </c>
      <c r="V73" t="n">
        <v>0.85</v>
      </c>
      <c r="W73" t="n">
        <v>2.96</v>
      </c>
      <c r="X73" t="n">
        <v>0.23</v>
      </c>
      <c r="Y73" t="n">
        <v>2</v>
      </c>
      <c r="Z73" t="n">
        <v>10</v>
      </c>
    </row>
    <row r="74">
      <c r="A74" t="n">
        <v>6</v>
      </c>
      <c r="B74" t="n">
        <v>90</v>
      </c>
      <c r="C74" t="inlineStr">
        <is>
          <t xml:space="preserve">CONCLUIDO	</t>
        </is>
      </c>
      <c r="D74" t="n">
        <v>9.882</v>
      </c>
      <c r="E74" t="n">
        <v>10.12</v>
      </c>
      <c r="F74" t="n">
        <v>7.31</v>
      </c>
      <c r="G74" t="n">
        <v>39.86</v>
      </c>
      <c r="H74" t="n">
        <v>0.67</v>
      </c>
      <c r="I74" t="n">
        <v>11</v>
      </c>
      <c r="J74" t="n">
        <v>185.7</v>
      </c>
      <c r="K74" t="n">
        <v>52.44</v>
      </c>
      <c r="L74" t="n">
        <v>7</v>
      </c>
      <c r="M74" t="n">
        <v>9</v>
      </c>
      <c r="N74" t="n">
        <v>36.26</v>
      </c>
      <c r="O74" t="n">
        <v>23137.49</v>
      </c>
      <c r="P74" t="n">
        <v>94.09</v>
      </c>
      <c r="Q74" t="n">
        <v>190.04</v>
      </c>
      <c r="R74" t="n">
        <v>32.32</v>
      </c>
      <c r="S74" t="n">
        <v>24.3</v>
      </c>
      <c r="T74" t="n">
        <v>3176.51</v>
      </c>
      <c r="U74" t="n">
        <v>0.75</v>
      </c>
      <c r="V74" t="n">
        <v>0.86</v>
      </c>
      <c r="W74" t="n">
        <v>2.96</v>
      </c>
      <c r="X74" t="n">
        <v>0.2</v>
      </c>
      <c r="Y74" t="n">
        <v>2</v>
      </c>
      <c r="Z74" t="n">
        <v>10</v>
      </c>
    </row>
    <row r="75">
      <c r="A75" t="n">
        <v>7</v>
      </c>
      <c r="B75" t="n">
        <v>90</v>
      </c>
      <c r="C75" t="inlineStr">
        <is>
          <t xml:space="preserve">CONCLUIDO	</t>
        </is>
      </c>
      <c r="D75" t="n">
        <v>9.9415</v>
      </c>
      <c r="E75" t="n">
        <v>10.06</v>
      </c>
      <c r="F75" t="n">
        <v>7.28</v>
      </c>
      <c r="G75" t="n">
        <v>43.7</v>
      </c>
      <c r="H75" t="n">
        <v>0.76</v>
      </c>
      <c r="I75" t="n">
        <v>10</v>
      </c>
      <c r="J75" t="n">
        <v>187.22</v>
      </c>
      <c r="K75" t="n">
        <v>52.44</v>
      </c>
      <c r="L75" t="n">
        <v>8</v>
      </c>
      <c r="M75" t="n">
        <v>8</v>
      </c>
      <c r="N75" t="n">
        <v>36.78</v>
      </c>
      <c r="O75" t="n">
        <v>23324.24</v>
      </c>
      <c r="P75" t="n">
        <v>93.33</v>
      </c>
      <c r="Q75" t="n">
        <v>189.96</v>
      </c>
      <c r="R75" t="n">
        <v>31.66</v>
      </c>
      <c r="S75" t="n">
        <v>24.3</v>
      </c>
      <c r="T75" t="n">
        <v>2853.04</v>
      </c>
      <c r="U75" t="n">
        <v>0.77</v>
      </c>
      <c r="V75" t="n">
        <v>0.86</v>
      </c>
      <c r="W75" t="n">
        <v>2.95</v>
      </c>
      <c r="X75" t="n">
        <v>0.17</v>
      </c>
      <c r="Y75" t="n">
        <v>2</v>
      </c>
      <c r="Z75" t="n">
        <v>10</v>
      </c>
    </row>
    <row r="76">
      <c r="A76" t="n">
        <v>8</v>
      </c>
      <c r="B76" t="n">
        <v>90</v>
      </c>
      <c r="C76" t="inlineStr">
        <is>
          <t xml:space="preserve">CONCLUIDO	</t>
        </is>
      </c>
      <c r="D76" t="n">
        <v>9.988300000000001</v>
      </c>
      <c r="E76" t="n">
        <v>10.01</v>
      </c>
      <c r="F76" t="n">
        <v>7.27</v>
      </c>
      <c r="G76" t="n">
        <v>48.47</v>
      </c>
      <c r="H76" t="n">
        <v>0.85</v>
      </c>
      <c r="I76" t="n">
        <v>9</v>
      </c>
      <c r="J76" t="n">
        <v>188.74</v>
      </c>
      <c r="K76" t="n">
        <v>52.44</v>
      </c>
      <c r="L76" t="n">
        <v>9</v>
      </c>
      <c r="M76" t="n">
        <v>7</v>
      </c>
      <c r="N76" t="n">
        <v>37.3</v>
      </c>
      <c r="O76" t="n">
        <v>23511.69</v>
      </c>
      <c r="P76" t="n">
        <v>92.56</v>
      </c>
      <c r="Q76" t="n">
        <v>189.99</v>
      </c>
      <c r="R76" t="n">
        <v>31.29</v>
      </c>
      <c r="S76" t="n">
        <v>24.3</v>
      </c>
      <c r="T76" t="n">
        <v>2671.35</v>
      </c>
      <c r="U76" t="n">
        <v>0.78</v>
      </c>
      <c r="V76" t="n">
        <v>0.86</v>
      </c>
      <c r="W76" t="n">
        <v>2.95</v>
      </c>
      <c r="X76" t="n">
        <v>0.16</v>
      </c>
      <c r="Y76" t="n">
        <v>2</v>
      </c>
      <c r="Z76" t="n">
        <v>10</v>
      </c>
    </row>
    <row r="77">
      <c r="A77" t="n">
        <v>9</v>
      </c>
      <c r="B77" t="n">
        <v>90</v>
      </c>
      <c r="C77" t="inlineStr">
        <is>
          <t xml:space="preserve">CONCLUIDO	</t>
        </is>
      </c>
      <c r="D77" t="n">
        <v>10.0503</v>
      </c>
      <c r="E77" t="n">
        <v>9.949999999999999</v>
      </c>
      <c r="F77" t="n">
        <v>7.25</v>
      </c>
      <c r="G77" t="n">
        <v>54.34</v>
      </c>
      <c r="H77" t="n">
        <v>0.93</v>
      </c>
      <c r="I77" t="n">
        <v>8</v>
      </c>
      <c r="J77" t="n">
        <v>190.26</v>
      </c>
      <c r="K77" t="n">
        <v>52.44</v>
      </c>
      <c r="L77" t="n">
        <v>10</v>
      </c>
      <c r="M77" t="n">
        <v>6</v>
      </c>
      <c r="N77" t="n">
        <v>37.82</v>
      </c>
      <c r="O77" t="n">
        <v>23699.85</v>
      </c>
      <c r="P77" t="n">
        <v>91.83</v>
      </c>
      <c r="Q77" t="n">
        <v>190.01</v>
      </c>
      <c r="R77" t="n">
        <v>30.41</v>
      </c>
      <c r="S77" t="n">
        <v>24.3</v>
      </c>
      <c r="T77" t="n">
        <v>2237.96</v>
      </c>
      <c r="U77" t="n">
        <v>0.8</v>
      </c>
      <c r="V77" t="n">
        <v>0.86</v>
      </c>
      <c r="W77" t="n">
        <v>2.95</v>
      </c>
      <c r="X77" t="n">
        <v>0.14</v>
      </c>
      <c r="Y77" t="n">
        <v>2</v>
      </c>
      <c r="Z77" t="n">
        <v>10</v>
      </c>
    </row>
    <row r="78">
      <c r="A78" t="n">
        <v>10</v>
      </c>
      <c r="B78" t="n">
        <v>90</v>
      </c>
      <c r="C78" t="inlineStr">
        <is>
          <t xml:space="preserve">CONCLUIDO	</t>
        </is>
      </c>
      <c r="D78" t="n">
        <v>10.1072</v>
      </c>
      <c r="E78" t="n">
        <v>9.890000000000001</v>
      </c>
      <c r="F78" t="n">
        <v>7.22</v>
      </c>
      <c r="G78" t="n">
        <v>61.92</v>
      </c>
      <c r="H78" t="n">
        <v>1.02</v>
      </c>
      <c r="I78" t="n">
        <v>7</v>
      </c>
      <c r="J78" t="n">
        <v>191.79</v>
      </c>
      <c r="K78" t="n">
        <v>52.44</v>
      </c>
      <c r="L78" t="n">
        <v>11</v>
      </c>
      <c r="M78" t="n">
        <v>5</v>
      </c>
      <c r="N78" t="n">
        <v>38.35</v>
      </c>
      <c r="O78" t="n">
        <v>23888.73</v>
      </c>
      <c r="P78" t="n">
        <v>90.89</v>
      </c>
      <c r="Q78" t="n">
        <v>190</v>
      </c>
      <c r="R78" t="n">
        <v>29.81</v>
      </c>
      <c r="S78" t="n">
        <v>24.3</v>
      </c>
      <c r="T78" t="n">
        <v>1940.7</v>
      </c>
      <c r="U78" t="n">
        <v>0.82</v>
      </c>
      <c r="V78" t="n">
        <v>0.87</v>
      </c>
      <c r="W78" t="n">
        <v>2.95</v>
      </c>
      <c r="X78" t="n">
        <v>0.12</v>
      </c>
      <c r="Y78" t="n">
        <v>2</v>
      </c>
      <c r="Z78" t="n">
        <v>10</v>
      </c>
    </row>
    <row r="79">
      <c r="A79" t="n">
        <v>11</v>
      </c>
      <c r="B79" t="n">
        <v>90</v>
      </c>
      <c r="C79" t="inlineStr">
        <is>
          <t xml:space="preserve">CONCLUIDO	</t>
        </is>
      </c>
      <c r="D79" t="n">
        <v>10.1053</v>
      </c>
      <c r="E79" t="n">
        <v>9.9</v>
      </c>
      <c r="F79" t="n">
        <v>7.23</v>
      </c>
      <c r="G79" t="n">
        <v>61.94</v>
      </c>
      <c r="H79" t="n">
        <v>1.1</v>
      </c>
      <c r="I79" t="n">
        <v>7</v>
      </c>
      <c r="J79" t="n">
        <v>193.33</v>
      </c>
      <c r="K79" t="n">
        <v>52.44</v>
      </c>
      <c r="L79" t="n">
        <v>12</v>
      </c>
      <c r="M79" t="n">
        <v>5</v>
      </c>
      <c r="N79" t="n">
        <v>38.89</v>
      </c>
      <c r="O79" t="n">
        <v>24078.33</v>
      </c>
      <c r="P79" t="n">
        <v>90.45</v>
      </c>
      <c r="Q79" t="n">
        <v>189.96</v>
      </c>
      <c r="R79" t="n">
        <v>29.92</v>
      </c>
      <c r="S79" t="n">
        <v>24.3</v>
      </c>
      <c r="T79" t="n">
        <v>1995.12</v>
      </c>
      <c r="U79" t="n">
        <v>0.8100000000000001</v>
      </c>
      <c r="V79" t="n">
        <v>0.87</v>
      </c>
      <c r="W79" t="n">
        <v>2.95</v>
      </c>
      <c r="X79" t="n">
        <v>0.12</v>
      </c>
      <c r="Y79" t="n">
        <v>2</v>
      </c>
      <c r="Z79" t="n">
        <v>10</v>
      </c>
    </row>
    <row r="80">
      <c r="A80" t="n">
        <v>12</v>
      </c>
      <c r="B80" t="n">
        <v>90</v>
      </c>
      <c r="C80" t="inlineStr">
        <is>
          <t xml:space="preserve">CONCLUIDO	</t>
        </is>
      </c>
      <c r="D80" t="n">
        <v>10.1678</v>
      </c>
      <c r="E80" t="n">
        <v>9.84</v>
      </c>
      <c r="F80" t="n">
        <v>7.2</v>
      </c>
      <c r="G80" t="n">
        <v>72.01000000000001</v>
      </c>
      <c r="H80" t="n">
        <v>1.18</v>
      </c>
      <c r="I80" t="n">
        <v>6</v>
      </c>
      <c r="J80" t="n">
        <v>194.88</v>
      </c>
      <c r="K80" t="n">
        <v>52.44</v>
      </c>
      <c r="L80" t="n">
        <v>13</v>
      </c>
      <c r="M80" t="n">
        <v>4</v>
      </c>
      <c r="N80" t="n">
        <v>39.43</v>
      </c>
      <c r="O80" t="n">
        <v>24268.67</v>
      </c>
      <c r="P80" t="n">
        <v>89.15000000000001</v>
      </c>
      <c r="Q80" t="n">
        <v>189.98</v>
      </c>
      <c r="R80" t="n">
        <v>29.1</v>
      </c>
      <c r="S80" t="n">
        <v>24.3</v>
      </c>
      <c r="T80" t="n">
        <v>1593.05</v>
      </c>
      <c r="U80" t="n">
        <v>0.83</v>
      </c>
      <c r="V80" t="n">
        <v>0.87</v>
      </c>
      <c r="W80" t="n">
        <v>2.95</v>
      </c>
      <c r="X80" t="n">
        <v>0.09</v>
      </c>
      <c r="Y80" t="n">
        <v>2</v>
      </c>
      <c r="Z80" t="n">
        <v>10</v>
      </c>
    </row>
    <row r="81">
      <c r="A81" t="n">
        <v>13</v>
      </c>
      <c r="B81" t="n">
        <v>90</v>
      </c>
      <c r="C81" t="inlineStr">
        <is>
          <t xml:space="preserve">CONCLUIDO	</t>
        </is>
      </c>
      <c r="D81" t="n">
        <v>10.1683</v>
      </c>
      <c r="E81" t="n">
        <v>9.83</v>
      </c>
      <c r="F81" t="n">
        <v>7.2</v>
      </c>
      <c r="G81" t="n">
        <v>72.01000000000001</v>
      </c>
      <c r="H81" t="n">
        <v>1.27</v>
      </c>
      <c r="I81" t="n">
        <v>6</v>
      </c>
      <c r="J81" t="n">
        <v>196.42</v>
      </c>
      <c r="K81" t="n">
        <v>52.44</v>
      </c>
      <c r="L81" t="n">
        <v>14</v>
      </c>
      <c r="M81" t="n">
        <v>4</v>
      </c>
      <c r="N81" t="n">
        <v>39.98</v>
      </c>
      <c r="O81" t="n">
        <v>24459.75</v>
      </c>
      <c r="P81" t="n">
        <v>89.22</v>
      </c>
      <c r="Q81" t="n">
        <v>190</v>
      </c>
      <c r="R81" t="n">
        <v>29.1</v>
      </c>
      <c r="S81" t="n">
        <v>24.3</v>
      </c>
      <c r="T81" t="n">
        <v>1590.43</v>
      </c>
      <c r="U81" t="n">
        <v>0.84</v>
      </c>
      <c r="V81" t="n">
        <v>0.87</v>
      </c>
      <c r="W81" t="n">
        <v>2.95</v>
      </c>
      <c r="X81" t="n">
        <v>0.09</v>
      </c>
      <c r="Y81" t="n">
        <v>2</v>
      </c>
      <c r="Z81" t="n">
        <v>10</v>
      </c>
    </row>
    <row r="82">
      <c r="A82" t="n">
        <v>14</v>
      </c>
      <c r="B82" t="n">
        <v>90</v>
      </c>
      <c r="C82" t="inlineStr">
        <is>
          <t xml:space="preserve">CONCLUIDO	</t>
        </is>
      </c>
      <c r="D82" t="n">
        <v>10.166</v>
      </c>
      <c r="E82" t="n">
        <v>9.84</v>
      </c>
      <c r="F82" t="n">
        <v>7.2</v>
      </c>
      <c r="G82" t="n">
        <v>72.03</v>
      </c>
      <c r="H82" t="n">
        <v>1.35</v>
      </c>
      <c r="I82" t="n">
        <v>6</v>
      </c>
      <c r="J82" t="n">
        <v>197.98</v>
      </c>
      <c r="K82" t="n">
        <v>52.44</v>
      </c>
      <c r="L82" t="n">
        <v>15</v>
      </c>
      <c r="M82" t="n">
        <v>4</v>
      </c>
      <c r="N82" t="n">
        <v>40.54</v>
      </c>
      <c r="O82" t="n">
        <v>24651.58</v>
      </c>
      <c r="P82" t="n">
        <v>88.37</v>
      </c>
      <c r="Q82" t="n">
        <v>189.98</v>
      </c>
      <c r="R82" t="n">
        <v>29.22</v>
      </c>
      <c r="S82" t="n">
        <v>24.3</v>
      </c>
      <c r="T82" t="n">
        <v>1653.73</v>
      </c>
      <c r="U82" t="n">
        <v>0.83</v>
      </c>
      <c r="V82" t="n">
        <v>0.87</v>
      </c>
      <c r="W82" t="n">
        <v>2.95</v>
      </c>
      <c r="X82" t="n">
        <v>0.1</v>
      </c>
      <c r="Y82" t="n">
        <v>2</v>
      </c>
      <c r="Z82" t="n">
        <v>10</v>
      </c>
    </row>
    <row r="83">
      <c r="A83" t="n">
        <v>15</v>
      </c>
      <c r="B83" t="n">
        <v>90</v>
      </c>
      <c r="C83" t="inlineStr">
        <is>
          <t xml:space="preserve">CONCLUIDO	</t>
        </is>
      </c>
      <c r="D83" t="n">
        <v>10.2081</v>
      </c>
      <c r="E83" t="n">
        <v>9.800000000000001</v>
      </c>
      <c r="F83" t="n">
        <v>7.2</v>
      </c>
      <c r="G83" t="n">
        <v>86.37</v>
      </c>
      <c r="H83" t="n">
        <v>1.42</v>
      </c>
      <c r="I83" t="n">
        <v>5</v>
      </c>
      <c r="J83" t="n">
        <v>199.54</v>
      </c>
      <c r="K83" t="n">
        <v>52.44</v>
      </c>
      <c r="L83" t="n">
        <v>16</v>
      </c>
      <c r="M83" t="n">
        <v>3</v>
      </c>
      <c r="N83" t="n">
        <v>41.1</v>
      </c>
      <c r="O83" t="n">
        <v>24844.17</v>
      </c>
      <c r="P83" t="n">
        <v>87.63</v>
      </c>
      <c r="Q83" t="n">
        <v>189.96</v>
      </c>
      <c r="R83" t="n">
        <v>28.99</v>
      </c>
      <c r="S83" t="n">
        <v>24.3</v>
      </c>
      <c r="T83" t="n">
        <v>1543.59</v>
      </c>
      <c r="U83" t="n">
        <v>0.84</v>
      </c>
      <c r="V83" t="n">
        <v>0.87</v>
      </c>
      <c r="W83" t="n">
        <v>2.95</v>
      </c>
      <c r="X83" t="n">
        <v>0.09</v>
      </c>
      <c r="Y83" t="n">
        <v>2</v>
      </c>
      <c r="Z83" t="n">
        <v>10</v>
      </c>
    </row>
    <row r="84">
      <c r="A84" t="n">
        <v>16</v>
      </c>
      <c r="B84" t="n">
        <v>90</v>
      </c>
      <c r="C84" t="inlineStr">
        <is>
          <t xml:space="preserve">CONCLUIDO	</t>
        </is>
      </c>
      <c r="D84" t="n">
        <v>10.222</v>
      </c>
      <c r="E84" t="n">
        <v>9.779999999999999</v>
      </c>
      <c r="F84" t="n">
        <v>7.18</v>
      </c>
      <c r="G84" t="n">
        <v>86.20999999999999</v>
      </c>
      <c r="H84" t="n">
        <v>1.5</v>
      </c>
      <c r="I84" t="n">
        <v>5</v>
      </c>
      <c r="J84" t="n">
        <v>201.11</v>
      </c>
      <c r="K84" t="n">
        <v>52.44</v>
      </c>
      <c r="L84" t="n">
        <v>17</v>
      </c>
      <c r="M84" t="n">
        <v>3</v>
      </c>
      <c r="N84" t="n">
        <v>41.67</v>
      </c>
      <c r="O84" t="n">
        <v>25037.53</v>
      </c>
      <c r="P84" t="n">
        <v>87.39</v>
      </c>
      <c r="Q84" t="n">
        <v>189.96</v>
      </c>
      <c r="R84" t="n">
        <v>28.64</v>
      </c>
      <c r="S84" t="n">
        <v>24.3</v>
      </c>
      <c r="T84" t="n">
        <v>1368.11</v>
      </c>
      <c r="U84" t="n">
        <v>0.85</v>
      </c>
      <c r="V84" t="n">
        <v>0.87</v>
      </c>
      <c r="W84" t="n">
        <v>2.95</v>
      </c>
      <c r="X84" t="n">
        <v>0.08</v>
      </c>
      <c r="Y84" t="n">
        <v>2</v>
      </c>
      <c r="Z84" t="n">
        <v>10</v>
      </c>
    </row>
    <row r="85">
      <c r="A85" t="n">
        <v>17</v>
      </c>
      <c r="B85" t="n">
        <v>90</v>
      </c>
      <c r="C85" t="inlineStr">
        <is>
          <t xml:space="preserve">CONCLUIDO	</t>
        </is>
      </c>
      <c r="D85" t="n">
        <v>10.2218</v>
      </c>
      <c r="E85" t="n">
        <v>9.779999999999999</v>
      </c>
      <c r="F85" t="n">
        <v>7.18</v>
      </c>
      <c r="G85" t="n">
        <v>86.22</v>
      </c>
      <c r="H85" t="n">
        <v>1.58</v>
      </c>
      <c r="I85" t="n">
        <v>5</v>
      </c>
      <c r="J85" t="n">
        <v>202.68</v>
      </c>
      <c r="K85" t="n">
        <v>52.44</v>
      </c>
      <c r="L85" t="n">
        <v>18</v>
      </c>
      <c r="M85" t="n">
        <v>3</v>
      </c>
      <c r="N85" t="n">
        <v>42.24</v>
      </c>
      <c r="O85" t="n">
        <v>25231.66</v>
      </c>
      <c r="P85" t="n">
        <v>86.87</v>
      </c>
      <c r="Q85" t="n">
        <v>189.96</v>
      </c>
      <c r="R85" t="n">
        <v>28.65</v>
      </c>
      <c r="S85" t="n">
        <v>24.3</v>
      </c>
      <c r="T85" t="n">
        <v>1372.07</v>
      </c>
      <c r="U85" t="n">
        <v>0.85</v>
      </c>
      <c r="V85" t="n">
        <v>0.87</v>
      </c>
      <c r="W85" t="n">
        <v>2.95</v>
      </c>
      <c r="X85" t="n">
        <v>0.08</v>
      </c>
      <c r="Y85" t="n">
        <v>2</v>
      </c>
      <c r="Z85" t="n">
        <v>10</v>
      </c>
    </row>
    <row r="86">
      <c r="A86" t="n">
        <v>18</v>
      </c>
      <c r="B86" t="n">
        <v>90</v>
      </c>
      <c r="C86" t="inlineStr">
        <is>
          <t xml:space="preserve">CONCLUIDO	</t>
        </is>
      </c>
      <c r="D86" t="n">
        <v>10.2279</v>
      </c>
      <c r="E86" t="n">
        <v>9.779999999999999</v>
      </c>
      <c r="F86" t="n">
        <v>7.18</v>
      </c>
      <c r="G86" t="n">
        <v>86.15000000000001</v>
      </c>
      <c r="H86" t="n">
        <v>1.65</v>
      </c>
      <c r="I86" t="n">
        <v>5</v>
      </c>
      <c r="J86" t="n">
        <v>204.26</v>
      </c>
      <c r="K86" t="n">
        <v>52.44</v>
      </c>
      <c r="L86" t="n">
        <v>19</v>
      </c>
      <c r="M86" t="n">
        <v>3</v>
      </c>
      <c r="N86" t="n">
        <v>42.82</v>
      </c>
      <c r="O86" t="n">
        <v>25426.72</v>
      </c>
      <c r="P86" t="n">
        <v>85.55</v>
      </c>
      <c r="Q86" t="n">
        <v>189.96</v>
      </c>
      <c r="R86" t="n">
        <v>28.4</v>
      </c>
      <c r="S86" t="n">
        <v>24.3</v>
      </c>
      <c r="T86" t="n">
        <v>1249.42</v>
      </c>
      <c r="U86" t="n">
        <v>0.86</v>
      </c>
      <c r="V86" t="n">
        <v>0.87</v>
      </c>
      <c r="W86" t="n">
        <v>2.95</v>
      </c>
      <c r="X86" t="n">
        <v>0.07000000000000001</v>
      </c>
      <c r="Y86" t="n">
        <v>2</v>
      </c>
      <c r="Z86" t="n">
        <v>10</v>
      </c>
    </row>
    <row r="87">
      <c r="A87" t="n">
        <v>19</v>
      </c>
      <c r="B87" t="n">
        <v>90</v>
      </c>
      <c r="C87" t="inlineStr">
        <is>
          <t xml:space="preserve">CONCLUIDO	</t>
        </is>
      </c>
      <c r="D87" t="n">
        <v>10.2212</v>
      </c>
      <c r="E87" t="n">
        <v>9.779999999999999</v>
      </c>
      <c r="F87" t="n">
        <v>7.19</v>
      </c>
      <c r="G87" t="n">
        <v>86.22</v>
      </c>
      <c r="H87" t="n">
        <v>1.73</v>
      </c>
      <c r="I87" t="n">
        <v>5</v>
      </c>
      <c r="J87" t="n">
        <v>205.85</v>
      </c>
      <c r="K87" t="n">
        <v>52.44</v>
      </c>
      <c r="L87" t="n">
        <v>20</v>
      </c>
      <c r="M87" t="n">
        <v>3</v>
      </c>
      <c r="N87" t="n">
        <v>43.41</v>
      </c>
      <c r="O87" t="n">
        <v>25622.45</v>
      </c>
      <c r="P87" t="n">
        <v>84.45</v>
      </c>
      <c r="Q87" t="n">
        <v>189.98</v>
      </c>
      <c r="R87" t="n">
        <v>28.6</v>
      </c>
      <c r="S87" t="n">
        <v>24.3</v>
      </c>
      <c r="T87" t="n">
        <v>1348.57</v>
      </c>
      <c r="U87" t="n">
        <v>0.85</v>
      </c>
      <c r="V87" t="n">
        <v>0.87</v>
      </c>
      <c r="W87" t="n">
        <v>2.95</v>
      </c>
      <c r="X87" t="n">
        <v>0.08</v>
      </c>
      <c r="Y87" t="n">
        <v>2</v>
      </c>
      <c r="Z87" t="n">
        <v>10</v>
      </c>
    </row>
    <row r="88">
      <c r="A88" t="n">
        <v>20</v>
      </c>
      <c r="B88" t="n">
        <v>90</v>
      </c>
      <c r="C88" t="inlineStr">
        <is>
          <t xml:space="preserve">CONCLUIDO	</t>
        </is>
      </c>
      <c r="D88" t="n">
        <v>10.284</v>
      </c>
      <c r="E88" t="n">
        <v>9.720000000000001</v>
      </c>
      <c r="F88" t="n">
        <v>7.16</v>
      </c>
      <c r="G88" t="n">
        <v>107.42</v>
      </c>
      <c r="H88" t="n">
        <v>1.8</v>
      </c>
      <c r="I88" t="n">
        <v>4</v>
      </c>
      <c r="J88" t="n">
        <v>207.45</v>
      </c>
      <c r="K88" t="n">
        <v>52.44</v>
      </c>
      <c r="L88" t="n">
        <v>21</v>
      </c>
      <c r="M88" t="n">
        <v>2</v>
      </c>
      <c r="N88" t="n">
        <v>44</v>
      </c>
      <c r="O88" t="n">
        <v>25818.99</v>
      </c>
      <c r="P88" t="n">
        <v>84.5</v>
      </c>
      <c r="Q88" t="n">
        <v>189.96</v>
      </c>
      <c r="R88" t="n">
        <v>27.89</v>
      </c>
      <c r="S88" t="n">
        <v>24.3</v>
      </c>
      <c r="T88" t="n">
        <v>998.5700000000001</v>
      </c>
      <c r="U88" t="n">
        <v>0.87</v>
      </c>
      <c r="V88" t="n">
        <v>0.87</v>
      </c>
      <c r="W88" t="n">
        <v>2.94</v>
      </c>
      <c r="X88" t="n">
        <v>0.05</v>
      </c>
      <c r="Y88" t="n">
        <v>2</v>
      </c>
      <c r="Z88" t="n">
        <v>10</v>
      </c>
    </row>
    <row r="89">
      <c r="A89" t="n">
        <v>21</v>
      </c>
      <c r="B89" t="n">
        <v>90</v>
      </c>
      <c r="C89" t="inlineStr">
        <is>
          <t xml:space="preserve">CONCLUIDO	</t>
        </is>
      </c>
      <c r="D89" t="n">
        <v>10.2834</v>
      </c>
      <c r="E89" t="n">
        <v>9.720000000000001</v>
      </c>
      <c r="F89" t="n">
        <v>7.16</v>
      </c>
      <c r="G89" t="n">
        <v>107.42</v>
      </c>
      <c r="H89" t="n">
        <v>1.87</v>
      </c>
      <c r="I89" t="n">
        <v>4</v>
      </c>
      <c r="J89" t="n">
        <v>209.05</v>
      </c>
      <c r="K89" t="n">
        <v>52.44</v>
      </c>
      <c r="L89" t="n">
        <v>22</v>
      </c>
      <c r="M89" t="n">
        <v>2</v>
      </c>
      <c r="N89" t="n">
        <v>44.6</v>
      </c>
      <c r="O89" t="n">
        <v>26016.35</v>
      </c>
      <c r="P89" t="n">
        <v>84.23999999999999</v>
      </c>
      <c r="Q89" t="n">
        <v>189.97</v>
      </c>
      <c r="R89" t="n">
        <v>27.88</v>
      </c>
      <c r="S89" t="n">
        <v>24.3</v>
      </c>
      <c r="T89" t="n">
        <v>991.5</v>
      </c>
      <c r="U89" t="n">
        <v>0.87</v>
      </c>
      <c r="V89" t="n">
        <v>0.87</v>
      </c>
      <c r="W89" t="n">
        <v>2.95</v>
      </c>
      <c r="X89" t="n">
        <v>0.05</v>
      </c>
      <c r="Y89" t="n">
        <v>2</v>
      </c>
      <c r="Z89" t="n">
        <v>10</v>
      </c>
    </row>
    <row r="90">
      <c r="A90" t="n">
        <v>22</v>
      </c>
      <c r="B90" t="n">
        <v>90</v>
      </c>
      <c r="C90" t="inlineStr">
        <is>
          <t xml:space="preserve">CONCLUIDO	</t>
        </is>
      </c>
      <c r="D90" t="n">
        <v>10.2857</v>
      </c>
      <c r="E90" t="n">
        <v>9.720000000000001</v>
      </c>
      <c r="F90" t="n">
        <v>7.16</v>
      </c>
      <c r="G90" t="n">
        <v>107.39</v>
      </c>
      <c r="H90" t="n">
        <v>1.94</v>
      </c>
      <c r="I90" t="n">
        <v>4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83.84999999999999</v>
      </c>
      <c r="Q90" t="n">
        <v>189.96</v>
      </c>
      <c r="R90" t="n">
        <v>27.84</v>
      </c>
      <c r="S90" t="n">
        <v>24.3</v>
      </c>
      <c r="T90" t="n">
        <v>974.3</v>
      </c>
      <c r="U90" t="n">
        <v>0.87</v>
      </c>
      <c r="V90" t="n">
        <v>0.87</v>
      </c>
      <c r="W90" t="n">
        <v>2.94</v>
      </c>
      <c r="X90" t="n">
        <v>0.05</v>
      </c>
      <c r="Y90" t="n">
        <v>2</v>
      </c>
      <c r="Z90" t="n">
        <v>10</v>
      </c>
    </row>
    <row r="91">
      <c r="A91" t="n">
        <v>23</v>
      </c>
      <c r="B91" t="n">
        <v>90</v>
      </c>
      <c r="C91" t="inlineStr">
        <is>
          <t xml:space="preserve">CONCLUIDO	</t>
        </is>
      </c>
      <c r="D91" t="n">
        <v>10.2851</v>
      </c>
      <c r="E91" t="n">
        <v>9.720000000000001</v>
      </c>
      <c r="F91" t="n">
        <v>7.16</v>
      </c>
      <c r="G91" t="n">
        <v>107.4</v>
      </c>
      <c r="H91" t="n">
        <v>2.01</v>
      </c>
      <c r="I91" t="n">
        <v>4</v>
      </c>
      <c r="J91" t="n">
        <v>212.27</v>
      </c>
      <c r="K91" t="n">
        <v>52.44</v>
      </c>
      <c r="L91" t="n">
        <v>24</v>
      </c>
      <c r="M91" t="n">
        <v>2</v>
      </c>
      <c r="N91" t="n">
        <v>45.82</v>
      </c>
      <c r="O91" t="n">
        <v>26413.56</v>
      </c>
      <c r="P91" t="n">
        <v>83.14</v>
      </c>
      <c r="Q91" t="n">
        <v>189.96</v>
      </c>
      <c r="R91" t="n">
        <v>27.91</v>
      </c>
      <c r="S91" t="n">
        <v>24.3</v>
      </c>
      <c r="T91" t="n">
        <v>1007.37</v>
      </c>
      <c r="U91" t="n">
        <v>0.87</v>
      </c>
      <c r="V91" t="n">
        <v>0.87</v>
      </c>
      <c r="W91" t="n">
        <v>2.94</v>
      </c>
      <c r="X91" t="n">
        <v>0.05</v>
      </c>
      <c r="Y91" t="n">
        <v>2</v>
      </c>
      <c r="Z91" t="n">
        <v>10</v>
      </c>
    </row>
    <row r="92">
      <c r="A92" t="n">
        <v>24</v>
      </c>
      <c r="B92" t="n">
        <v>90</v>
      </c>
      <c r="C92" t="inlineStr">
        <is>
          <t xml:space="preserve">CONCLUIDO	</t>
        </is>
      </c>
      <c r="D92" t="n">
        <v>10.2945</v>
      </c>
      <c r="E92" t="n">
        <v>9.710000000000001</v>
      </c>
      <c r="F92" t="n">
        <v>7.15</v>
      </c>
      <c r="G92" t="n">
        <v>107.27</v>
      </c>
      <c r="H92" t="n">
        <v>2.08</v>
      </c>
      <c r="I92" t="n">
        <v>4</v>
      </c>
      <c r="J92" t="n">
        <v>213.89</v>
      </c>
      <c r="K92" t="n">
        <v>52.44</v>
      </c>
      <c r="L92" t="n">
        <v>25</v>
      </c>
      <c r="M92" t="n">
        <v>2</v>
      </c>
      <c r="N92" t="n">
        <v>46.44</v>
      </c>
      <c r="O92" t="n">
        <v>26613.43</v>
      </c>
      <c r="P92" t="n">
        <v>82.06</v>
      </c>
      <c r="Q92" t="n">
        <v>190</v>
      </c>
      <c r="R92" t="n">
        <v>27.51</v>
      </c>
      <c r="S92" t="n">
        <v>24.3</v>
      </c>
      <c r="T92" t="n">
        <v>805.3200000000001</v>
      </c>
      <c r="U92" t="n">
        <v>0.88</v>
      </c>
      <c r="V92" t="n">
        <v>0.88</v>
      </c>
      <c r="W92" t="n">
        <v>2.95</v>
      </c>
      <c r="X92" t="n">
        <v>0.04</v>
      </c>
      <c r="Y92" t="n">
        <v>2</v>
      </c>
      <c r="Z92" t="n">
        <v>10</v>
      </c>
    </row>
    <row r="93">
      <c r="A93" t="n">
        <v>25</v>
      </c>
      <c r="B93" t="n">
        <v>90</v>
      </c>
      <c r="C93" t="inlineStr">
        <is>
          <t xml:space="preserve">CONCLUIDO	</t>
        </is>
      </c>
      <c r="D93" t="n">
        <v>10.2889</v>
      </c>
      <c r="E93" t="n">
        <v>9.720000000000001</v>
      </c>
      <c r="F93" t="n">
        <v>7.16</v>
      </c>
      <c r="G93" t="n">
        <v>107.35</v>
      </c>
      <c r="H93" t="n">
        <v>2.14</v>
      </c>
      <c r="I93" t="n">
        <v>4</v>
      </c>
      <c r="J93" t="n">
        <v>215.51</v>
      </c>
      <c r="K93" t="n">
        <v>52.44</v>
      </c>
      <c r="L93" t="n">
        <v>26</v>
      </c>
      <c r="M93" t="n">
        <v>2</v>
      </c>
      <c r="N93" t="n">
        <v>47.07</v>
      </c>
      <c r="O93" t="n">
        <v>26814.17</v>
      </c>
      <c r="P93" t="n">
        <v>80.88</v>
      </c>
      <c r="Q93" t="n">
        <v>190.01</v>
      </c>
      <c r="R93" t="n">
        <v>27.71</v>
      </c>
      <c r="S93" t="n">
        <v>24.3</v>
      </c>
      <c r="T93" t="n">
        <v>907.66</v>
      </c>
      <c r="U93" t="n">
        <v>0.88</v>
      </c>
      <c r="V93" t="n">
        <v>0.87</v>
      </c>
      <c r="W93" t="n">
        <v>2.94</v>
      </c>
      <c r="X93" t="n">
        <v>0.05</v>
      </c>
      <c r="Y93" t="n">
        <v>2</v>
      </c>
      <c r="Z93" t="n">
        <v>10</v>
      </c>
    </row>
    <row r="94">
      <c r="A94" t="n">
        <v>26</v>
      </c>
      <c r="B94" t="n">
        <v>90</v>
      </c>
      <c r="C94" t="inlineStr">
        <is>
          <t xml:space="preserve">CONCLUIDO	</t>
        </is>
      </c>
      <c r="D94" t="n">
        <v>10.2904</v>
      </c>
      <c r="E94" t="n">
        <v>9.720000000000001</v>
      </c>
      <c r="F94" t="n">
        <v>7.16</v>
      </c>
      <c r="G94" t="n">
        <v>107.33</v>
      </c>
      <c r="H94" t="n">
        <v>2.21</v>
      </c>
      <c r="I94" t="n">
        <v>4</v>
      </c>
      <c r="J94" t="n">
        <v>217.15</v>
      </c>
      <c r="K94" t="n">
        <v>52.44</v>
      </c>
      <c r="L94" t="n">
        <v>27</v>
      </c>
      <c r="M94" t="n">
        <v>1</v>
      </c>
      <c r="N94" t="n">
        <v>47.71</v>
      </c>
      <c r="O94" t="n">
        <v>27015.77</v>
      </c>
      <c r="P94" t="n">
        <v>80.2</v>
      </c>
      <c r="Q94" t="n">
        <v>189.97</v>
      </c>
      <c r="R94" t="n">
        <v>27.58</v>
      </c>
      <c r="S94" t="n">
        <v>24.3</v>
      </c>
      <c r="T94" t="n">
        <v>840.87</v>
      </c>
      <c r="U94" t="n">
        <v>0.88</v>
      </c>
      <c r="V94" t="n">
        <v>0.87</v>
      </c>
      <c r="W94" t="n">
        <v>2.95</v>
      </c>
      <c r="X94" t="n">
        <v>0.05</v>
      </c>
      <c r="Y94" t="n">
        <v>2</v>
      </c>
      <c r="Z94" t="n">
        <v>10</v>
      </c>
    </row>
    <row r="95">
      <c r="A95" t="n">
        <v>27</v>
      </c>
      <c r="B95" t="n">
        <v>90</v>
      </c>
      <c r="C95" t="inlineStr">
        <is>
          <t xml:space="preserve">CONCLUIDO	</t>
        </is>
      </c>
      <c r="D95" t="n">
        <v>10.2907</v>
      </c>
      <c r="E95" t="n">
        <v>9.720000000000001</v>
      </c>
      <c r="F95" t="n">
        <v>7.15</v>
      </c>
      <c r="G95" t="n">
        <v>107.32</v>
      </c>
      <c r="H95" t="n">
        <v>2.27</v>
      </c>
      <c r="I95" t="n">
        <v>4</v>
      </c>
      <c r="J95" t="n">
        <v>218.79</v>
      </c>
      <c r="K95" t="n">
        <v>52.44</v>
      </c>
      <c r="L95" t="n">
        <v>28</v>
      </c>
      <c r="M95" t="n">
        <v>0</v>
      </c>
      <c r="N95" t="n">
        <v>48.35</v>
      </c>
      <c r="O95" t="n">
        <v>27218.26</v>
      </c>
      <c r="P95" t="n">
        <v>80.73</v>
      </c>
      <c r="Q95" t="n">
        <v>189.97</v>
      </c>
      <c r="R95" t="n">
        <v>27.57</v>
      </c>
      <c r="S95" t="n">
        <v>24.3</v>
      </c>
      <c r="T95" t="n">
        <v>837.52</v>
      </c>
      <c r="U95" t="n">
        <v>0.88</v>
      </c>
      <c r="V95" t="n">
        <v>0.87</v>
      </c>
      <c r="W95" t="n">
        <v>2.95</v>
      </c>
      <c r="X95" t="n">
        <v>0.05</v>
      </c>
      <c r="Y95" t="n">
        <v>2</v>
      </c>
      <c r="Z95" t="n">
        <v>10</v>
      </c>
    </row>
    <row r="96">
      <c r="A96" t="n">
        <v>0</v>
      </c>
      <c r="B96" t="n">
        <v>10</v>
      </c>
      <c r="C96" t="inlineStr">
        <is>
          <t xml:space="preserve">CONCLUIDO	</t>
        </is>
      </c>
      <c r="D96" t="n">
        <v>10.6173</v>
      </c>
      <c r="E96" t="n">
        <v>9.42</v>
      </c>
      <c r="F96" t="n">
        <v>7.54</v>
      </c>
      <c r="G96" t="n">
        <v>21.54</v>
      </c>
      <c r="H96" t="n">
        <v>0.64</v>
      </c>
      <c r="I96" t="n">
        <v>21</v>
      </c>
      <c r="J96" t="n">
        <v>26.11</v>
      </c>
      <c r="K96" t="n">
        <v>12.1</v>
      </c>
      <c r="L96" t="n">
        <v>1</v>
      </c>
      <c r="M96" t="n">
        <v>0</v>
      </c>
      <c r="N96" t="n">
        <v>3.01</v>
      </c>
      <c r="O96" t="n">
        <v>3454.41</v>
      </c>
      <c r="P96" t="n">
        <v>21.87</v>
      </c>
      <c r="Q96" t="n">
        <v>190.31</v>
      </c>
      <c r="R96" t="n">
        <v>38.61</v>
      </c>
      <c r="S96" t="n">
        <v>24.3</v>
      </c>
      <c r="T96" t="n">
        <v>6273.96</v>
      </c>
      <c r="U96" t="n">
        <v>0.63</v>
      </c>
      <c r="V96" t="n">
        <v>0.83</v>
      </c>
      <c r="W96" t="n">
        <v>3</v>
      </c>
      <c r="X96" t="n">
        <v>0.43</v>
      </c>
      <c r="Y96" t="n">
        <v>2</v>
      </c>
      <c r="Z96" t="n">
        <v>10</v>
      </c>
    </row>
    <row r="97">
      <c r="A97" t="n">
        <v>0</v>
      </c>
      <c r="B97" t="n">
        <v>45</v>
      </c>
      <c r="C97" t="inlineStr">
        <is>
          <t xml:space="preserve">CONCLUIDO	</t>
        </is>
      </c>
      <c r="D97" t="n">
        <v>8.8292</v>
      </c>
      <c r="E97" t="n">
        <v>11.33</v>
      </c>
      <c r="F97" t="n">
        <v>8.210000000000001</v>
      </c>
      <c r="G97" t="n">
        <v>8.949999999999999</v>
      </c>
      <c r="H97" t="n">
        <v>0.18</v>
      </c>
      <c r="I97" t="n">
        <v>55</v>
      </c>
      <c r="J97" t="n">
        <v>98.70999999999999</v>
      </c>
      <c r="K97" t="n">
        <v>39.72</v>
      </c>
      <c r="L97" t="n">
        <v>1</v>
      </c>
      <c r="M97" t="n">
        <v>53</v>
      </c>
      <c r="N97" t="n">
        <v>12.99</v>
      </c>
      <c r="O97" t="n">
        <v>12407.75</v>
      </c>
      <c r="P97" t="n">
        <v>74.31</v>
      </c>
      <c r="Q97" t="n">
        <v>190.3</v>
      </c>
      <c r="R97" t="n">
        <v>60.38</v>
      </c>
      <c r="S97" t="n">
        <v>24.3</v>
      </c>
      <c r="T97" t="n">
        <v>16985.83</v>
      </c>
      <c r="U97" t="n">
        <v>0.4</v>
      </c>
      <c r="V97" t="n">
        <v>0.76</v>
      </c>
      <c r="W97" t="n">
        <v>3.03</v>
      </c>
      <c r="X97" t="n">
        <v>1.09</v>
      </c>
      <c r="Y97" t="n">
        <v>2</v>
      </c>
      <c r="Z97" t="n">
        <v>10</v>
      </c>
    </row>
    <row r="98">
      <c r="A98" t="n">
        <v>1</v>
      </c>
      <c r="B98" t="n">
        <v>45</v>
      </c>
      <c r="C98" t="inlineStr">
        <is>
          <t xml:space="preserve">CONCLUIDO	</t>
        </is>
      </c>
      <c r="D98" t="n">
        <v>9.871700000000001</v>
      </c>
      <c r="E98" t="n">
        <v>10.13</v>
      </c>
      <c r="F98" t="n">
        <v>7.61</v>
      </c>
      <c r="G98" t="n">
        <v>17.56</v>
      </c>
      <c r="H98" t="n">
        <v>0.35</v>
      </c>
      <c r="I98" t="n">
        <v>26</v>
      </c>
      <c r="J98" t="n">
        <v>99.95</v>
      </c>
      <c r="K98" t="n">
        <v>39.72</v>
      </c>
      <c r="L98" t="n">
        <v>2</v>
      </c>
      <c r="M98" t="n">
        <v>24</v>
      </c>
      <c r="N98" t="n">
        <v>13.24</v>
      </c>
      <c r="O98" t="n">
        <v>12561.45</v>
      </c>
      <c r="P98" t="n">
        <v>67.68000000000001</v>
      </c>
      <c r="Q98" t="n">
        <v>190.1</v>
      </c>
      <c r="R98" t="n">
        <v>41.84</v>
      </c>
      <c r="S98" t="n">
        <v>24.3</v>
      </c>
      <c r="T98" t="n">
        <v>7863.73</v>
      </c>
      <c r="U98" t="n">
        <v>0.58</v>
      </c>
      <c r="V98" t="n">
        <v>0.82</v>
      </c>
      <c r="W98" t="n">
        <v>2.98</v>
      </c>
      <c r="X98" t="n">
        <v>0.5</v>
      </c>
      <c r="Y98" t="n">
        <v>2</v>
      </c>
      <c r="Z98" t="n">
        <v>10</v>
      </c>
    </row>
    <row r="99">
      <c r="A99" t="n">
        <v>2</v>
      </c>
      <c r="B99" t="n">
        <v>45</v>
      </c>
      <c r="C99" t="inlineStr">
        <is>
          <t xml:space="preserve">CONCLUIDO	</t>
        </is>
      </c>
      <c r="D99" t="n">
        <v>10.2203</v>
      </c>
      <c r="E99" t="n">
        <v>9.779999999999999</v>
      </c>
      <c r="F99" t="n">
        <v>7.45</v>
      </c>
      <c r="G99" t="n">
        <v>26.28</v>
      </c>
      <c r="H99" t="n">
        <v>0.52</v>
      </c>
      <c r="I99" t="n">
        <v>17</v>
      </c>
      <c r="J99" t="n">
        <v>101.2</v>
      </c>
      <c r="K99" t="n">
        <v>39.72</v>
      </c>
      <c r="L99" t="n">
        <v>3</v>
      </c>
      <c r="M99" t="n">
        <v>15</v>
      </c>
      <c r="N99" t="n">
        <v>13.49</v>
      </c>
      <c r="O99" t="n">
        <v>12715.54</v>
      </c>
      <c r="P99" t="n">
        <v>64.98</v>
      </c>
      <c r="Q99" t="n">
        <v>190.08</v>
      </c>
      <c r="R99" t="n">
        <v>36.82</v>
      </c>
      <c r="S99" t="n">
        <v>24.3</v>
      </c>
      <c r="T99" t="n">
        <v>5396.17</v>
      </c>
      <c r="U99" t="n">
        <v>0.66</v>
      </c>
      <c r="V99" t="n">
        <v>0.84</v>
      </c>
      <c r="W99" t="n">
        <v>2.97</v>
      </c>
      <c r="X99" t="n">
        <v>0.34</v>
      </c>
      <c r="Y99" t="n">
        <v>2</v>
      </c>
      <c r="Z99" t="n">
        <v>10</v>
      </c>
    </row>
    <row r="100">
      <c r="A100" t="n">
        <v>3</v>
      </c>
      <c r="B100" t="n">
        <v>45</v>
      </c>
      <c r="C100" t="inlineStr">
        <is>
          <t xml:space="preserve">CONCLUIDO	</t>
        </is>
      </c>
      <c r="D100" t="n">
        <v>10.4109</v>
      </c>
      <c r="E100" t="n">
        <v>9.609999999999999</v>
      </c>
      <c r="F100" t="n">
        <v>7.35</v>
      </c>
      <c r="G100" t="n">
        <v>33.92</v>
      </c>
      <c r="H100" t="n">
        <v>0.6899999999999999</v>
      </c>
      <c r="I100" t="n">
        <v>13</v>
      </c>
      <c r="J100" t="n">
        <v>102.45</v>
      </c>
      <c r="K100" t="n">
        <v>39.72</v>
      </c>
      <c r="L100" t="n">
        <v>4</v>
      </c>
      <c r="M100" t="n">
        <v>11</v>
      </c>
      <c r="N100" t="n">
        <v>13.74</v>
      </c>
      <c r="O100" t="n">
        <v>12870.03</v>
      </c>
      <c r="P100" t="n">
        <v>62.89</v>
      </c>
      <c r="Q100" t="n">
        <v>190.04</v>
      </c>
      <c r="R100" t="n">
        <v>33.74</v>
      </c>
      <c r="S100" t="n">
        <v>24.3</v>
      </c>
      <c r="T100" t="n">
        <v>3875.5</v>
      </c>
      <c r="U100" t="n">
        <v>0.72</v>
      </c>
      <c r="V100" t="n">
        <v>0.85</v>
      </c>
      <c r="W100" t="n">
        <v>2.96</v>
      </c>
      <c r="X100" t="n">
        <v>0.24</v>
      </c>
      <c r="Y100" t="n">
        <v>2</v>
      </c>
      <c r="Z100" t="n">
        <v>10</v>
      </c>
    </row>
    <row r="101">
      <c r="A101" t="n">
        <v>4</v>
      </c>
      <c r="B101" t="n">
        <v>45</v>
      </c>
      <c r="C101" t="inlineStr">
        <is>
          <t xml:space="preserve">CONCLUIDO	</t>
        </is>
      </c>
      <c r="D101" t="n">
        <v>10.5578</v>
      </c>
      <c r="E101" t="n">
        <v>9.470000000000001</v>
      </c>
      <c r="F101" t="n">
        <v>7.28</v>
      </c>
      <c r="G101" t="n">
        <v>43.67</v>
      </c>
      <c r="H101" t="n">
        <v>0.85</v>
      </c>
      <c r="I101" t="n">
        <v>10</v>
      </c>
      <c r="J101" t="n">
        <v>103.71</v>
      </c>
      <c r="K101" t="n">
        <v>39.72</v>
      </c>
      <c r="L101" t="n">
        <v>5</v>
      </c>
      <c r="M101" t="n">
        <v>8</v>
      </c>
      <c r="N101" t="n">
        <v>14</v>
      </c>
      <c r="O101" t="n">
        <v>13024.91</v>
      </c>
      <c r="P101" t="n">
        <v>61.02</v>
      </c>
      <c r="Q101" t="n">
        <v>190</v>
      </c>
      <c r="R101" t="n">
        <v>31.52</v>
      </c>
      <c r="S101" t="n">
        <v>24.3</v>
      </c>
      <c r="T101" t="n">
        <v>2780.4</v>
      </c>
      <c r="U101" t="n">
        <v>0.77</v>
      </c>
      <c r="V101" t="n">
        <v>0.86</v>
      </c>
      <c r="W101" t="n">
        <v>2.95</v>
      </c>
      <c r="X101" t="n">
        <v>0.17</v>
      </c>
      <c r="Y101" t="n">
        <v>2</v>
      </c>
      <c r="Z101" t="n">
        <v>10</v>
      </c>
    </row>
    <row r="102">
      <c r="A102" t="n">
        <v>5</v>
      </c>
      <c r="B102" t="n">
        <v>45</v>
      </c>
      <c r="C102" t="inlineStr">
        <is>
          <t xml:space="preserve">CONCLUIDO	</t>
        </is>
      </c>
      <c r="D102" t="n">
        <v>10.5951</v>
      </c>
      <c r="E102" t="n">
        <v>9.44</v>
      </c>
      <c r="F102" t="n">
        <v>7.27</v>
      </c>
      <c r="G102" t="n">
        <v>48.44</v>
      </c>
      <c r="H102" t="n">
        <v>1.01</v>
      </c>
      <c r="I102" t="n">
        <v>9</v>
      </c>
      <c r="J102" t="n">
        <v>104.97</v>
      </c>
      <c r="K102" t="n">
        <v>39.72</v>
      </c>
      <c r="L102" t="n">
        <v>6</v>
      </c>
      <c r="M102" t="n">
        <v>7</v>
      </c>
      <c r="N102" t="n">
        <v>14.25</v>
      </c>
      <c r="O102" t="n">
        <v>13180.19</v>
      </c>
      <c r="P102" t="n">
        <v>59.34</v>
      </c>
      <c r="Q102" t="n">
        <v>190.01</v>
      </c>
      <c r="R102" t="n">
        <v>31.04</v>
      </c>
      <c r="S102" t="n">
        <v>24.3</v>
      </c>
      <c r="T102" t="n">
        <v>2546.84</v>
      </c>
      <c r="U102" t="n">
        <v>0.78</v>
      </c>
      <c r="V102" t="n">
        <v>0.86</v>
      </c>
      <c r="W102" t="n">
        <v>2.95</v>
      </c>
      <c r="X102" t="n">
        <v>0.16</v>
      </c>
      <c r="Y102" t="n">
        <v>2</v>
      </c>
      <c r="Z102" t="n">
        <v>10</v>
      </c>
    </row>
    <row r="103">
      <c r="A103" t="n">
        <v>6</v>
      </c>
      <c r="B103" t="n">
        <v>45</v>
      </c>
      <c r="C103" t="inlineStr">
        <is>
          <t xml:space="preserve">CONCLUIDO	</t>
        </is>
      </c>
      <c r="D103" t="n">
        <v>10.6866</v>
      </c>
      <c r="E103" t="n">
        <v>9.359999999999999</v>
      </c>
      <c r="F103" t="n">
        <v>7.23</v>
      </c>
      <c r="G103" t="n">
        <v>61.93</v>
      </c>
      <c r="H103" t="n">
        <v>1.16</v>
      </c>
      <c r="I103" t="n">
        <v>7</v>
      </c>
      <c r="J103" t="n">
        <v>106.23</v>
      </c>
      <c r="K103" t="n">
        <v>39.72</v>
      </c>
      <c r="L103" t="n">
        <v>7</v>
      </c>
      <c r="M103" t="n">
        <v>5</v>
      </c>
      <c r="N103" t="n">
        <v>14.52</v>
      </c>
      <c r="O103" t="n">
        <v>13335.87</v>
      </c>
      <c r="P103" t="n">
        <v>57.81</v>
      </c>
      <c r="Q103" t="n">
        <v>189.97</v>
      </c>
      <c r="R103" t="n">
        <v>29.91</v>
      </c>
      <c r="S103" t="n">
        <v>24.3</v>
      </c>
      <c r="T103" t="n">
        <v>1990.19</v>
      </c>
      <c r="U103" t="n">
        <v>0.8100000000000001</v>
      </c>
      <c r="V103" t="n">
        <v>0.87</v>
      </c>
      <c r="W103" t="n">
        <v>2.95</v>
      </c>
      <c r="X103" t="n">
        <v>0.12</v>
      </c>
      <c r="Y103" t="n">
        <v>2</v>
      </c>
      <c r="Z103" t="n">
        <v>10</v>
      </c>
    </row>
    <row r="104">
      <c r="A104" t="n">
        <v>7</v>
      </c>
      <c r="B104" t="n">
        <v>45</v>
      </c>
      <c r="C104" t="inlineStr">
        <is>
          <t xml:space="preserve">CONCLUIDO	</t>
        </is>
      </c>
      <c r="D104" t="n">
        <v>10.7315</v>
      </c>
      <c r="E104" t="n">
        <v>9.32</v>
      </c>
      <c r="F104" t="n">
        <v>7.21</v>
      </c>
      <c r="G104" t="n">
        <v>72.06999999999999</v>
      </c>
      <c r="H104" t="n">
        <v>1.31</v>
      </c>
      <c r="I104" t="n">
        <v>6</v>
      </c>
      <c r="J104" t="n">
        <v>107.5</v>
      </c>
      <c r="K104" t="n">
        <v>39.72</v>
      </c>
      <c r="L104" t="n">
        <v>8</v>
      </c>
      <c r="M104" t="n">
        <v>4</v>
      </c>
      <c r="N104" t="n">
        <v>14.78</v>
      </c>
      <c r="O104" t="n">
        <v>13491.96</v>
      </c>
      <c r="P104" t="n">
        <v>55.63</v>
      </c>
      <c r="Q104" t="n">
        <v>189.96</v>
      </c>
      <c r="R104" t="n">
        <v>29.31</v>
      </c>
      <c r="S104" t="n">
        <v>24.3</v>
      </c>
      <c r="T104" t="n">
        <v>1696.66</v>
      </c>
      <c r="U104" t="n">
        <v>0.83</v>
      </c>
      <c r="V104" t="n">
        <v>0.87</v>
      </c>
      <c r="W104" t="n">
        <v>2.95</v>
      </c>
      <c r="X104" t="n">
        <v>0.1</v>
      </c>
      <c r="Y104" t="n">
        <v>2</v>
      </c>
      <c r="Z104" t="n">
        <v>10</v>
      </c>
    </row>
    <row r="105">
      <c r="A105" t="n">
        <v>8</v>
      </c>
      <c r="B105" t="n">
        <v>45</v>
      </c>
      <c r="C105" t="inlineStr">
        <is>
          <t xml:space="preserve">CONCLUIDO	</t>
        </is>
      </c>
      <c r="D105" t="n">
        <v>10.7379</v>
      </c>
      <c r="E105" t="n">
        <v>9.31</v>
      </c>
      <c r="F105" t="n">
        <v>7.2</v>
      </c>
      <c r="G105" t="n">
        <v>72.01000000000001</v>
      </c>
      <c r="H105" t="n">
        <v>1.46</v>
      </c>
      <c r="I105" t="n">
        <v>6</v>
      </c>
      <c r="J105" t="n">
        <v>108.77</v>
      </c>
      <c r="K105" t="n">
        <v>39.72</v>
      </c>
      <c r="L105" t="n">
        <v>9</v>
      </c>
      <c r="M105" t="n">
        <v>2</v>
      </c>
      <c r="N105" t="n">
        <v>15.05</v>
      </c>
      <c r="O105" t="n">
        <v>13648.58</v>
      </c>
      <c r="P105" t="n">
        <v>55.18</v>
      </c>
      <c r="Q105" t="n">
        <v>189.99</v>
      </c>
      <c r="R105" t="n">
        <v>29.08</v>
      </c>
      <c r="S105" t="n">
        <v>24.3</v>
      </c>
      <c r="T105" t="n">
        <v>1582.35</v>
      </c>
      <c r="U105" t="n">
        <v>0.84</v>
      </c>
      <c r="V105" t="n">
        <v>0.87</v>
      </c>
      <c r="W105" t="n">
        <v>2.95</v>
      </c>
      <c r="X105" t="n">
        <v>0.09</v>
      </c>
      <c r="Y105" t="n">
        <v>2</v>
      </c>
      <c r="Z105" t="n">
        <v>10</v>
      </c>
    </row>
    <row r="106">
      <c r="A106" t="n">
        <v>9</v>
      </c>
      <c r="B106" t="n">
        <v>45</v>
      </c>
      <c r="C106" t="inlineStr">
        <is>
          <t xml:space="preserve">CONCLUIDO	</t>
        </is>
      </c>
      <c r="D106" t="n">
        <v>10.7363</v>
      </c>
      <c r="E106" t="n">
        <v>9.31</v>
      </c>
      <c r="F106" t="n">
        <v>7.2</v>
      </c>
      <c r="G106" t="n">
        <v>72.03</v>
      </c>
      <c r="H106" t="n">
        <v>1.6</v>
      </c>
      <c r="I106" t="n">
        <v>6</v>
      </c>
      <c r="J106" t="n">
        <v>110.04</v>
      </c>
      <c r="K106" t="n">
        <v>39.72</v>
      </c>
      <c r="L106" t="n">
        <v>10</v>
      </c>
      <c r="M106" t="n">
        <v>0</v>
      </c>
      <c r="N106" t="n">
        <v>15.32</v>
      </c>
      <c r="O106" t="n">
        <v>13805.5</v>
      </c>
      <c r="P106" t="n">
        <v>54.93</v>
      </c>
      <c r="Q106" t="n">
        <v>190</v>
      </c>
      <c r="R106" t="n">
        <v>29.03</v>
      </c>
      <c r="S106" t="n">
        <v>24.3</v>
      </c>
      <c r="T106" t="n">
        <v>1558.66</v>
      </c>
      <c r="U106" t="n">
        <v>0.84</v>
      </c>
      <c r="V106" t="n">
        <v>0.87</v>
      </c>
      <c r="W106" t="n">
        <v>2.95</v>
      </c>
      <c r="X106" t="n">
        <v>0.09</v>
      </c>
      <c r="Y106" t="n">
        <v>2</v>
      </c>
      <c r="Z106" t="n">
        <v>10</v>
      </c>
    </row>
    <row r="107">
      <c r="A107" t="n">
        <v>0</v>
      </c>
      <c r="B107" t="n">
        <v>60</v>
      </c>
      <c r="C107" t="inlineStr">
        <is>
          <t xml:space="preserve">CONCLUIDO	</t>
        </is>
      </c>
      <c r="D107" t="n">
        <v>8.1396</v>
      </c>
      <c r="E107" t="n">
        <v>12.29</v>
      </c>
      <c r="F107" t="n">
        <v>8.470000000000001</v>
      </c>
      <c r="G107" t="n">
        <v>7.7</v>
      </c>
      <c r="H107" t="n">
        <v>0.14</v>
      </c>
      <c r="I107" t="n">
        <v>66</v>
      </c>
      <c r="J107" t="n">
        <v>124.63</v>
      </c>
      <c r="K107" t="n">
        <v>45</v>
      </c>
      <c r="L107" t="n">
        <v>1</v>
      </c>
      <c r="M107" t="n">
        <v>64</v>
      </c>
      <c r="N107" t="n">
        <v>18.64</v>
      </c>
      <c r="O107" t="n">
        <v>15605.44</v>
      </c>
      <c r="P107" t="n">
        <v>89.81</v>
      </c>
      <c r="Q107" t="n">
        <v>190.51</v>
      </c>
      <c r="R107" t="n">
        <v>68.20999999999999</v>
      </c>
      <c r="S107" t="n">
        <v>24.3</v>
      </c>
      <c r="T107" t="n">
        <v>20847.23</v>
      </c>
      <c r="U107" t="n">
        <v>0.36</v>
      </c>
      <c r="V107" t="n">
        <v>0.74</v>
      </c>
      <c r="W107" t="n">
        <v>3.05</v>
      </c>
      <c r="X107" t="n">
        <v>1.35</v>
      </c>
      <c r="Y107" t="n">
        <v>2</v>
      </c>
      <c r="Z107" t="n">
        <v>10</v>
      </c>
    </row>
    <row r="108">
      <c r="A108" t="n">
        <v>1</v>
      </c>
      <c r="B108" t="n">
        <v>60</v>
      </c>
      <c r="C108" t="inlineStr">
        <is>
          <t xml:space="preserve">CONCLUIDO	</t>
        </is>
      </c>
      <c r="D108" t="n">
        <v>9.430300000000001</v>
      </c>
      <c r="E108" t="n">
        <v>10.6</v>
      </c>
      <c r="F108" t="n">
        <v>7.71</v>
      </c>
      <c r="G108" t="n">
        <v>15.41</v>
      </c>
      <c r="H108" t="n">
        <v>0.28</v>
      </c>
      <c r="I108" t="n">
        <v>30</v>
      </c>
      <c r="J108" t="n">
        <v>125.95</v>
      </c>
      <c r="K108" t="n">
        <v>45</v>
      </c>
      <c r="L108" t="n">
        <v>2</v>
      </c>
      <c r="M108" t="n">
        <v>28</v>
      </c>
      <c r="N108" t="n">
        <v>18.95</v>
      </c>
      <c r="O108" t="n">
        <v>15767.7</v>
      </c>
      <c r="P108" t="n">
        <v>80.86</v>
      </c>
      <c r="Q108" t="n">
        <v>190.23</v>
      </c>
      <c r="R108" t="n">
        <v>44.83</v>
      </c>
      <c r="S108" t="n">
        <v>24.3</v>
      </c>
      <c r="T108" t="n">
        <v>9338.67</v>
      </c>
      <c r="U108" t="n">
        <v>0.54</v>
      </c>
      <c r="V108" t="n">
        <v>0.8100000000000001</v>
      </c>
      <c r="W108" t="n">
        <v>2.99</v>
      </c>
      <c r="X108" t="n">
        <v>0.59</v>
      </c>
      <c r="Y108" t="n">
        <v>2</v>
      </c>
      <c r="Z108" t="n">
        <v>10</v>
      </c>
    </row>
    <row r="109">
      <c r="A109" t="n">
        <v>2</v>
      </c>
      <c r="B109" t="n">
        <v>60</v>
      </c>
      <c r="C109" t="inlineStr">
        <is>
          <t xml:space="preserve">CONCLUIDO	</t>
        </is>
      </c>
      <c r="D109" t="n">
        <v>9.880100000000001</v>
      </c>
      <c r="E109" t="n">
        <v>10.12</v>
      </c>
      <c r="F109" t="n">
        <v>7.48</v>
      </c>
      <c r="G109" t="n">
        <v>22.43</v>
      </c>
      <c r="H109" t="n">
        <v>0.42</v>
      </c>
      <c r="I109" t="n">
        <v>20</v>
      </c>
      <c r="J109" t="n">
        <v>127.27</v>
      </c>
      <c r="K109" t="n">
        <v>45</v>
      </c>
      <c r="L109" t="n">
        <v>3</v>
      </c>
      <c r="M109" t="n">
        <v>18</v>
      </c>
      <c r="N109" t="n">
        <v>19.27</v>
      </c>
      <c r="O109" t="n">
        <v>15930.42</v>
      </c>
      <c r="P109" t="n">
        <v>77.59999999999999</v>
      </c>
      <c r="Q109" t="n">
        <v>190.05</v>
      </c>
      <c r="R109" t="n">
        <v>37.63</v>
      </c>
      <c r="S109" t="n">
        <v>24.3</v>
      </c>
      <c r="T109" t="n">
        <v>5787.61</v>
      </c>
      <c r="U109" t="n">
        <v>0.65</v>
      </c>
      <c r="V109" t="n">
        <v>0.84</v>
      </c>
      <c r="W109" t="n">
        <v>2.97</v>
      </c>
      <c r="X109" t="n">
        <v>0.37</v>
      </c>
      <c r="Y109" t="n">
        <v>2</v>
      </c>
      <c r="Z109" t="n">
        <v>10</v>
      </c>
    </row>
    <row r="110">
      <c r="A110" t="n">
        <v>3</v>
      </c>
      <c r="B110" t="n">
        <v>60</v>
      </c>
      <c r="C110" t="inlineStr">
        <is>
          <t xml:space="preserve">CONCLUIDO	</t>
        </is>
      </c>
      <c r="D110" t="n">
        <v>10.1004</v>
      </c>
      <c r="E110" t="n">
        <v>9.9</v>
      </c>
      <c r="F110" t="n">
        <v>7.38</v>
      </c>
      <c r="G110" t="n">
        <v>29.54</v>
      </c>
      <c r="H110" t="n">
        <v>0.55</v>
      </c>
      <c r="I110" t="n">
        <v>15</v>
      </c>
      <c r="J110" t="n">
        <v>128.59</v>
      </c>
      <c r="K110" t="n">
        <v>45</v>
      </c>
      <c r="L110" t="n">
        <v>4</v>
      </c>
      <c r="M110" t="n">
        <v>13</v>
      </c>
      <c r="N110" t="n">
        <v>19.59</v>
      </c>
      <c r="O110" t="n">
        <v>16093.6</v>
      </c>
      <c r="P110" t="n">
        <v>75.7</v>
      </c>
      <c r="Q110" t="n">
        <v>190.02</v>
      </c>
      <c r="R110" t="n">
        <v>34.82</v>
      </c>
      <c r="S110" t="n">
        <v>24.3</v>
      </c>
      <c r="T110" t="n">
        <v>4407.57</v>
      </c>
      <c r="U110" t="n">
        <v>0.7</v>
      </c>
      <c r="V110" t="n">
        <v>0.85</v>
      </c>
      <c r="W110" t="n">
        <v>2.96</v>
      </c>
      <c r="X110" t="n">
        <v>0.28</v>
      </c>
      <c r="Y110" t="n">
        <v>2</v>
      </c>
      <c r="Z110" t="n">
        <v>10</v>
      </c>
    </row>
    <row r="111">
      <c r="A111" t="n">
        <v>4</v>
      </c>
      <c r="B111" t="n">
        <v>60</v>
      </c>
      <c r="C111" t="inlineStr">
        <is>
          <t xml:space="preserve">CONCLUIDO	</t>
        </is>
      </c>
      <c r="D111" t="n">
        <v>10.2404</v>
      </c>
      <c r="E111" t="n">
        <v>9.77</v>
      </c>
      <c r="F111" t="n">
        <v>7.33</v>
      </c>
      <c r="G111" t="n">
        <v>36.63</v>
      </c>
      <c r="H111" t="n">
        <v>0.68</v>
      </c>
      <c r="I111" t="n">
        <v>12</v>
      </c>
      <c r="J111" t="n">
        <v>129.92</v>
      </c>
      <c r="K111" t="n">
        <v>45</v>
      </c>
      <c r="L111" t="n">
        <v>5</v>
      </c>
      <c r="M111" t="n">
        <v>10</v>
      </c>
      <c r="N111" t="n">
        <v>19.92</v>
      </c>
      <c r="O111" t="n">
        <v>16257.24</v>
      </c>
      <c r="P111" t="n">
        <v>74.16</v>
      </c>
      <c r="Q111" t="n">
        <v>190.02</v>
      </c>
      <c r="R111" t="n">
        <v>33</v>
      </c>
      <c r="S111" t="n">
        <v>24.3</v>
      </c>
      <c r="T111" t="n">
        <v>3509.84</v>
      </c>
      <c r="U111" t="n">
        <v>0.74</v>
      </c>
      <c r="V111" t="n">
        <v>0.85</v>
      </c>
      <c r="W111" t="n">
        <v>2.96</v>
      </c>
      <c r="X111" t="n">
        <v>0.22</v>
      </c>
      <c r="Y111" t="n">
        <v>2</v>
      </c>
      <c r="Z111" t="n">
        <v>10</v>
      </c>
    </row>
    <row r="112">
      <c r="A112" t="n">
        <v>5</v>
      </c>
      <c r="B112" t="n">
        <v>60</v>
      </c>
      <c r="C112" t="inlineStr">
        <is>
          <t xml:space="preserve">CONCLUIDO	</t>
        </is>
      </c>
      <c r="D112" t="n">
        <v>10.3451</v>
      </c>
      <c r="E112" t="n">
        <v>9.67</v>
      </c>
      <c r="F112" t="n">
        <v>7.28</v>
      </c>
      <c r="G112" t="n">
        <v>43.67</v>
      </c>
      <c r="H112" t="n">
        <v>0.8100000000000001</v>
      </c>
      <c r="I112" t="n">
        <v>10</v>
      </c>
      <c r="J112" t="n">
        <v>131.25</v>
      </c>
      <c r="K112" t="n">
        <v>45</v>
      </c>
      <c r="L112" t="n">
        <v>6</v>
      </c>
      <c r="M112" t="n">
        <v>8</v>
      </c>
      <c r="N112" t="n">
        <v>20.25</v>
      </c>
      <c r="O112" t="n">
        <v>16421.36</v>
      </c>
      <c r="P112" t="n">
        <v>72.73</v>
      </c>
      <c r="Q112" t="n">
        <v>190.02</v>
      </c>
      <c r="R112" t="n">
        <v>31.5</v>
      </c>
      <c r="S112" t="n">
        <v>24.3</v>
      </c>
      <c r="T112" t="n">
        <v>2771.23</v>
      </c>
      <c r="U112" t="n">
        <v>0.77</v>
      </c>
      <c r="V112" t="n">
        <v>0.86</v>
      </c>
      <c r="W112" t="n">
        <v>2.95</v>
      </c>
      <c r="X112" t="n">
        <v>0.17</v>
      </c>
      <c r="Y112" t="n">
        <v>2</v>
      </c>
      <c r="Z112" t="n">
        <v>10</v>
      </c>
    </row>
    <row r="113">
      <c r="A113" t="n">
        <v>6</v>
      </c>
      <c r="B113" t="n">
        <v>60</v>
      </c>
      <c r="C113" t="inlineStr">
        <is>
          <t xml:space="preserve">CONCLUIDO	</t>
        </is>
      </c>
      <c r="D113" t="n">
        <v>10.3863</v>
      </c>
      <c r="E113" t="n">
        <v>9.630000000000001</v>
      </c>
      <c r="F113" t="n">
        <v>7.27</v>
      </c>
      <c r="G113" t="n">
        <v>48.44</v>
      </c>
      <c r="H113" t="n">
        <v>0.93</v>
      </c>
      <c r="I113" t="n">
        <v>9</v>
      </c>
      <c r="J113" t="n">
        <v>132.58</v>
      </c>
      <c r="K113" t="n">
        <v>45</v>
      </c>
      <c r="L113" t="n">
        <v>7</v>
      </c>
      <c r="M113" t="n">
        <v>7</v>
      </c>
      <c r="N113" t="n">
        <v>20.59</v>
      </c>
      <c r="O113" t="n">
        <v>16585.95</v>
      </c>
      <c r="P113" t="n">
        <v>71.48</v>
      </c>
      <c r="Q113" t="n">
        <v>190.03</v>
      </c>
      <c r="R113" t="n">
        <v>31.21</v>
      </c>
      <c r="S113" t="n">
        <v>24.3</v>
      </c>
      <c r="T113" t="n">
        <v>2630.92</v>
      </c>
      <c r="U113" t="n">
        <v>0.78</v>
      </c>
      <c r="V113" t="n">
        <v>0.86</v>
      </c>
      <c r="W113" t="n">
        <v>2.95</v>
      </c>
      <c r="X113" t="n">
        <v>0.16</v>
      </c>
      <c r="Y113" t="n">
        <v>2</v>
      </c>
      <c r="Z113" t="n">
        <v>10</v>
      </c>
    </row>
    <row r="114">
      <c r="A114" t="n">
        <v>7</v>
      </c>
      <c r="B114" t="n">
        <v>60</v>
      </c>
      <c r="C114" t="inlineStr">
        <is>
          <t xml:space="preserve">CONCLUIDO	</t>
        </is>
      </c>
      <c r="D114" t="n">
        <v>10.4293</v>
      </c>
      <c r="E114" t="n">
        <v>9.59</v>
      </c>
      <c r="F114" t="n">
        <v>7.25</v>
      </c>
      <c r="G114" t="n">
        <v>54.39</v>
      </c>
      <c r="H114" t="n">
        <v>1.06</v>
      </c>
      <c r="I114" t="n">
        <v>8</v>
      </c>
      <c r="J114" t="n">
        <v>133.92</v>
      </c>
      <c r="K114" t="n">
        <v>45</v>
      </c>
      <c r="L114" t="n">
        <v>8</v>
      </c>
      <c r="M114" t="n">
        <v>6</v>
      </c>
      <c r="N114" t="n">
        <v>20.93</v>
      </c>
      <c r="O114" t="n">
        <v>16751.02</v>
      </c>
      <c r="P114" t="n">
        <v>70.53</v>
      </c>
      <c r="Q114" t="n">
        <v>190.03</v>
      </c>
      <c r="R114" t="n">
        <v>30.58</v>
      </c>
      <c r="S114" t="n">
        <v>24.3</v>
      </c>
      <c r="T114" t="n">
        <v>2320.68</v>
      </c>
      <c r="U114" t="n">
        <v>0.79</v>
      </c>
      <c r="V114" t="n">
        <v>0.86</v>
      </c>
      <c r="W114" t="n">
        <v>2.96</v>
      </c>
      <c r="X114" t="n">
        <v>0.14</v>
      </c>
      <c r="Y114" t="n">
        <v>2</v>
      </c>
      <c r="Z114" t="n">
        <v>10</v>
      </c>
    </row>
    <row r="115">
      <c r="A115" t="n">
        <v>8</v>
      </c>
      <c r="B115" t="n">
        <v>60</v>
      </c>
      <c r="C115" t="inlineStr">
        <is>
          <t xml:space="preserve">CONCLUIDO	</t>
        </is>
      </c>
      <c r="D115" t="n">
        <v>10.4807</v>
      </c>
      <c r="E115" t="n">
        <v>9.539999999999999</v>
      </c>
      <c r="F115" t="n">
        <v>7.23</v>
      </c>
      <c r="G115" t="n">
        <v>61.97</v>
      </c>
      <c r="H115" t="n">
        <v>1.18</v>
      </c>
      <c r="I115" t="n">
        <v>7</v>
      </c>
      <c r="J115" t="n">
        <v>135.27</v>
      </c>
      <c r="K115" t="n">
        <v>45</v>
      </c>
      <c r="L115" t="n">
        <v>9</v>
      </c>
      <c r="M115" t="n">
        <v>5</v>
      </c>
      <c r="N115" t="n">
        <v>21.27</v>
      </c>
      <c r="O115" t="n">
        <v>16916.71</v>
      </c>
      <c r="P115" t="n">
        <v>69.5</v>
      </c>
      <c r="Q115" t="n">
        <v>189.98</v>
      </c>
      <c r="R115" t="n">
        <v>30.16</v>
      </c>
      <c r="S115" t="n">
        <v>24.3</v>
      </c>
      <c r="T115" t="n">
        <v>2119</v>
      </c>
      <c r="U115" t="n">
        <v>0.8100000000000001</v>
      </c>
      <c r="V115" t="n">
        <v>0.87</v>
      </c>
      <c r="W115" t="n">
        <v>2.95</v>
      </c>
      <c r="X115" t="n">
        <v>0.12</v>
      </c>
      <c r="Y115" t="n">
        <v>2</v>
      </c>
      <c r="Z115" t="n">
        <v>10</v>
      </c>
    </row>
    <row r="116">
      <c r="A116" t="n">
        <v>9</v>
      </c>
      <c r="B116" t="n">
        <v>60</v>
      </c>
      <c r="C116" t="inlineStr">
        <is>
          <t xml:space="preserve">CONCLUIDO	</t>
        </is>
      </c>
      <c r="D116" t="n">
        <v>10.5399</v>
      </c>
      <c r="E116" t="n">
        <v>9.49</v>
      </c>
      <c r="F116" t="n">
        <v>7.2</v>
      </c>
      <c r="G116" t="n">
        <v>72.02</v>
      </c>
      <c r="H116" t="n">
        <v>1.29</v>
      </c>
      <c r="I116" t="n">
        <v>6</v>
      </c>
      <c r="J116" t="n">
        <v>136.61</v>
      </c>
      <c r="K116" t="n">
        <v>45</v>
      </c>
      <c r="L116" t="n">
        <v>10</v>
      </c>
      <c r="M116" t="n">
        <v>4</v>
      </c>
      <c r="N116" t="n">
        <v>21.61</v>
      </c>
      <c r="O116" t="n">
        <v>17082.76</v>
      </c>
      <c r="P116" t="n">
        <v>67.67</v>
      </c>
      <c r="Q116" t="n">
        <v>189.96</v>
      </c>
      <c r="R116" t="n">
        <v>29.19</v>
      </c>
      <c r="S116" t="n">
        <v>24.3</v>
      </c>
      <c r="T116" t="n">
        <v>1636.5</v>
      </c>
      <c r="U116" t="n">
        <v>0.83</v>
      </c>
      <c r="V116" t="n">
        <v>0.87</v>
      </c>
      <c r="W116" t="n">
        <v>2.95</v>
      </c>
      <c r="X116" t="n">
        <v>0.09</v>
      </c>
      <c r="Y116" t="n">
        <v>2</v>
      </c>
      <c r="Z116" t="n">
        <v>10</v>
      </c>
    </row>
    <row r="117">
      <c r="A117" t="n">
        <v>10</v>
      </c>
      <c r="B117" t="n">
        <v>60</v>
      </c>
      <c r="C117" t="inlineStr">
        <is>
          <t xml:space="preserve">CONCLUIDO	</t>
        </is>
      </c>
      <c r="D117" t="n">
        <v>10.5334</v>
      </c>
      <c r="E117" t="n">
        <v>9.49</v>
      </c>
      <c r="F117" t="n">
        <v>7.21</v>
      </c>
      <c r="G117" t="n">
        <v>72.08</v>
      </c>
      <c r="H117" t="n">
        <v>1.41</v>
      </c>
      <c r="I117" t="n">
        <v>6</v>
      </c>
      <c r="J117" t="n">
        <v>137.96</v>
      </c>
      <c r="K117" t="n">
        <v>45</v>
      </c>
      <c r="L117" t="n">
        <v>11</v>
      </c>
      <c r="M117" t="n">
        <v>4</v>
      </c>
      <c r="N117" t="n">
        <v>21.96</v>
      </c>
      <c r="O117" t="n">
        <v>17249.3</v>
      </c>
      <c r="P117" t="n">
        <v>67.18000000000001</v>
      </c>
      <c r="Q117" t="n">
        <v>189.97</v>
      </c>
      <c r="R117" t="n">
        <v>29.29</v>
      </c>
      <c r="S117" t="n">
        <v>24.3</v>
      </c>
      <c r="T117" t="n">
        <v>1688.88</v>
      </c>
      <c r="U117" t="n">
        <v>0.83</v>
      </c>
      <c r="V117" t="n">
        <v>0.87</v>
      </c>
      <c r="W117" t="n">
        <v>2.95</v>
      </c>
      <c r="X117" t="n">
        <v>0.1</v>
      </c>
      <c r="Y117" t="n">
        <v>2</v>
      </c>
      <c r="Z117" t="n">
        <v>10</v>
      </c>
    </row>
    <row r="118">
      <c r="A118" t="n">
        <v>11</v>
      </c>
      <c r="B118" t="n">
        <v>60</v>
      </c>
      <c r="C118" t="inlineStr">
        <is>
          <t xml:space="preserve">CONCLUIDO	</t>
        </is>
      </c>
      <c r="D118" t="n">
        <v>10.5755</v>
      </c>
      <c r="E118" t="n">
        <v>9.460000000000001</v>
      </c>
      <c r="F118" t="n">
        <v>7.2</v>
      </c>
      <c r="G118" t="n">
        <v>86.34999999999999</v>
      </c>
      <c r="H118" t="n">
        <v>1.52</v>
      </c>
      <c r="I118" t="n">
        <v>5</v>
      </c>
      <c r="J118" t="n">
        <v>139.32</v>
      </c>
      <c r="K118" t="n">
        <v>45</v>
      </c>
      <c r="L118" t="n">
        <v>12</v>
      </c>
      <c r="M118" t="n">
        <v>3</v>
      </c>
      <c r="N118" t="n">
        <v>22.32</v>
      </c>
      <c r="O118" t="n">
        <v>17416.34</v>
      </c>
      <c r="P118" t="n">
        <v>65.59</v>
      </c>
      <c r="Q118" t="n">
        <v>189.96</v>
      </c>
      <c r="R118" t="n">
        <v>29.03</v>
      </c>
      <c r="S118" t="n">
        <v>24.3</v>
      </c>
      <c r="T118" t="n">
        <v>1562.92</v>
      </c>
      <c r="U118" t="n">
        <v>0.84</v>
      </c>
      <c r="V118" t="n">
        <v>0.87</v>
      </c>
      <c r="W118" t="n">
        <v>2.95</v>
      </c>
      <c r="X118" t="n">
        <v>0.09</v>
      </c>
      <c r="Y118" t="n">
        <v>2</v>
      </c>
      <c r="Z118" t="n">
        <v>10</v>
      </c>
    </row>
    <row r="119">
      <c r="A119" t="n">
        <v>12</v>
      </c>
      <c r="B119" t="n">
        <v>60</v>
      </c>
      <c r="C119" t="inlineStr">
        <is>
          <t xml:space="preserve">CONCLUIDO	</t>
        </is>
      </c>
      <c r="D119" t="n">
        <v>10.5845</v>
      </c>
      <c r="E119" t="n">
        <v>9.449999999999999</v>
      </c>
      <c r="F119" t="n">
        <v>7.19</v>
      </c>
      <c r="G119" t="n">
        <v>86.25</v>
      </c>
      <c r="H119" t="n">
        <v>1.63</v>
      </c>
      <c r="I119" t="n">
        <v>5</v>
      </c>
      <c r="J119" t="n">
        <v>140.67</v>
      </c>
      <c r="K119" t="n">
        <v>45</v>
      </c>
      <c r="L119" t="n">
        <v>13</v>
      </c>
      <c r="M119" t="n">
        <v>3</v>
      </c>
      <c r="N119" t="n">
        <v>22.68</v>
      </c>
      <c r="O119" t="n">
        <v>17583.88</v>
      </c>
      <c r="P119" t="n">
        <v>65</v>
      </c>
      <c r="Q119" t="n">
        <v>189.96</v>
      </c>
      <c r="R119" t="n">
        <v>28.71</v>
      </c>
      <c r="S119" t="n">
        <v>24.3</v>
      </c>
      <c r="T119" t="n">
        <v>1401.06</v>
      </c>
      <c r="U119" t="n">
        <v>0.85</v>
      </c>
      <c r="V119" t="n">
        <v>0.87</v>
      </c>
      <c r="W119" t="n">
        <v>2.95</v>
      </c>
      <c r="X119" t="n">
        <v>0.08</v>
      </c>
      <c r="Y119" t="n">
        <v>2</v>
      </c>
      <c r="Z119" t="n">
        <v>10</v>
      </c>
    </row>
    <row r="120">
      <c r="A120" t="n">
        <v>13</v>
      </c>
      <c r="B120" t="n">
        <v>60</v>
      </c>
      <c r="C120" t="inlineStr">
        <is>
          <t xml:space="preserve">CONCLUIDO	</t>
        </is>
      </c>
      <c r="D120" t="n">
        <v>10.5942</v>
      </c>
      <c r="E120" t="n">
        <v>9.44</v>
      </c>
      <c r="F120" t="n">
        <v>7.18</v>
      </c>
      <c r="G120" t="n">
        <v>86.15000000000001</v>
      </c>
      <c r="H120" t="n">
        <v>1.74</v>
      </c>
      <c r="I120" t="n">
        <v>5</v>
      </c>
      <c r="J120" t="n">
        <v>142.04</v>
      </c>
      <c r="K120" t="n">
        <v>45</v>
      </c>
      <c r="L120" t="n">
        <v>14</v>
      </c>
      <c r="M120" t="n">
        <v>2</v>
      </c>
      <c r="N120" t="n">
        <v>23.04</v>
      </c>
      <c r="O120" t="n">
        <v>17751.93</v>
      </c>
      <c r="P120" t="n">
        <v>63.75</v>
      </c>
      <c r="Q120" t="n">
        <v>189.96</v>
      </c>
      <c r="R120" t="n">
        <v>28.38</v>
      </c>
      <c r="S120" t="n">
        <v>24.3</v>
      </c>
      <c r="T120" t="n">
        <v>1238.97</v>
      </c>
      <c r="U120" t="n">
        <v>0.86</v>
      </c>
      <c r="V120" t="n">
        <v>0.87</v>
      </c>
      <c r="W120" t="n">
        <v>2.95</v>
      </c>
      <c r="X120" t="n">
        <v>0.07000000000000001</v>
      </c>
      <c r="Y120" t="n">
        <v>2</v>
      </c>
      <c r="Z120" t="n">
        <v>10</v>
      </c>
    </row>
    <row r="121">
      <c r="A121" t="n">
        <v>14</v>
      </c>
      <c r="B121" t="n">
        <v>60</v>
      </c>
      <c r="C121" t="inlineStr">
        <is>
          <t xml:space="preserve">CONCLUIDO	</t>
        </is>
      </c>
      <c r="D121" t="n">
        <v>10.5942</v>
      </c>
      <c r="E121" t="n">
        <v>9.44</v>
      </c>
      <c r="F121" t="n">
        <v>7.18</v>
      </c>
      <c r="G121" t="n">
        <v>86.15000000000001</v>
      </c>
      <c r="H121" t="n">
        <v>1.85</v>
      </c>
      <c r="I121" t="n">
        <v>5</v>
      </c>
      <c r="J121" t="n">
        <v>143.4</v>
      </c>
      <c r="K121" t="n">
        <v>45</v>
      </c>
      <c r="L121" t="n">
        <v>15</v>
      </c>
      <c r="M121" t="n">
        <v>0</v>
      </c>
      <c r="N121" t="n">
        <v>23.41</v>
      </c>
      <c r="O121" t="n">
        <v>17920.49</v>
      </c>
      <c r="P121" t="n">
        <v>63.63</v>
      </c>
      <c r="Q121" t="n">
        <v>189.97</v>
      </c>
      <c r="R121" t="n">
        <v>28.29</v>
      </c>
      <c r="S121" t="n">
        <v>24.3</v>
      </c>
      <c r="T121" t="n">
        <v>1194.42</v>
      </c>
      <c r="U121" t="n">
        <v>0.86</v>
      </c>
      <c r="V121" t="n">
        <v>0.87</v>
      </c>
      <c r="W121" t="n">
        <v>2.95</v>
      </c>
      <c r="X121" t="n">
        <v>0.07000000000000001</v>
      </c>
      <c r="Y121" t="n">
        <v>2</v>
      </c>
      <c r="Z121" t="n">
        <v>10</v>
      </c>
    </row>
    <row r="122">
      <c r="A122" t="n">
        <v>0</v>
      </c>
      <c r="B122" t="n">
        <v>80</v>
      </c>
      <c r="C122" t="inlineStr">
        <is>
          <t xml:space="preserve">CONCLUIDO	</t>
        </is>
      </c>
      <c r="D122" t="n">
        <v>7.3654</v>
      </c>
      <c r="E122" t="n">
        <v>13.58</v>
      </c>
      <c r="F122" t="n">
        <v>8.710000000000001</v>
      </c>
      <c r="G122" t="n">
        <v>6.61</v>
      </c>
      <c r="H122" t="n">
        <v>0.11</v>
      </c>
      <c r="I122" t="n">
        <v>79</v>
      </c>
      <c r="J122" t="n">
        <v>159.12</v>
      </c>
      <c r="K122" t="n">
        <v>50.28</v>
      </c>
      <c r="L122" t="n">
        <v>1</v>
      </c>
      <c r="M122" t="n">
        <v>77</v>
      </c>
      <c r="N122" t="n">
        <v>27.84</v>
      </c>
      <c r="O122" t="n">
        <v>19859.16</v>
      </c>
      <c r="P122" t="n">
        <v>108.38</v>
      </c>
      <c r="Q122" t="n">
        <v>190.69</v>
      </c>
      <c r="R122" t="n">
        <v>75.81999999999999</v>
      </c>
      <c r="S122" t="n">
        <v>24.3</v>
      </c>
      <c r="T122" t="n">
        <v>24587.45</v>
      </c>
      <c r="U122" t="n">
        <v>0.32</v>
      </c>
      <c r="V122" t="n">
        <v>0.72</v>
      </c>
      <c r="W122" t="n">
        <v>3.07</v>
      </c>
      <c r="X122" t="n">
        <v>1.59</v>
      </c>
      <c r="Y122" t="n">
        <v>2</v>
      </c>
      <c r="Z122" t="n">
        <v>10</v>
      </c>
    </row>
    <row r="123">
      <c r="A123" t="n">
        <v>1</v>
      </c>
      <c r="B123" t="n">
        <v>80</v>
      </c>
      <c r="C123" t="inlineStr">
        <is>
          <t xml:space="preserve">CONCLUIDO	</t>
        </is>
      </c>
      <c r="D123" t="n">
        <v>8.8459</v>
      </c>
      <c r="E123" t="n">
        <v>11.3</v>
      </c>
      <c r="F123" t="n">
        <v>7.82</v>
      </c>
      <c r="G123" t="n">
        <v>13.03</v>
      </c>
      <c r="H123" t="n">
        <v>0.22</v>
      </c>
      <c r="I123" t="n">
        <v>36</v>
      </c>
      <c r="J123" t="n">
        <v>160.54</v>
      </c>
      <c r="K123" t="n">
        <v>50.28</v>
      </c>
      <c r="L123" t="n">
        <v>2</v>
      </c>
      <c r="M123" t="n">
        <v>34</v>
      </c>
      <c r="N123" t="n">
        <v>28.26</v>
      </c>
      <c r="O123" t="n">
        <v>20034.4</v>
      </c>
      <c r="P123" t="n">
        <v>96.77</v>
      </c>
      <c r="Q123" t="n">
        <v>190.25</v>
      </c>
      <c r="R123" t="n">
        <v>48.17</v>
      </c>
      <c r="S123" t="n">
        <v>24.3</v>
      </c>
      <c r="T123" t="n">
        <v>10976.96</v>
      </c>
      <c r="U123" t="n">
        <v>0.5</v>
      </c>
      <c r="V123" t="n">
        <v>0.8</v>
      </c>
      <c r="W123" t="n">
        <v>3</v>
      </c>
      <c r="X123" t="n">
        <v>0.71</v>
      </c>
      <c r="Y123" t="n">
        <v>2</v>
      </c>
      <c r="Z123" t="n">
        <v>10</v>
      </c>
    </row>
    <row r="124">
      <c r="A124" t="n">
        <v>2</v>
      </c>
      <c r="B124" t="n">
        <v>80</v>
      </c>
      <c r="C124" t="inlineStr">
        <is>
          <t xml:space="preserve">CONCLUIDO	</t>
        </is>
      </c>
      <c r="D124" t="n">
        <v>9.357900000000001</v>
      </c>
      <c r="E124" t="n">
        <v>10.69</v>
      </c>
      <c r="F124" t="n">
        <v>7.59</v>
      </c>
      <c r="G124" t="n">
        <v>18.97</v>
      </c>
      <c r="H124" t="n">
        <v>0.33</v>
      </c>
      <c r="I124" t="n">
        <v>24</v>
      </c>
      <c r="J124" t="n">
        <v>161.97</v>
      </c>
      <c r="K124" t="n">
        <v>50.28</v>
      </c>
      <c r="L124" t="n">
        <v>3</v>
      </c>
      <c r="M124" t="n">
        <v>22</v>
      </c>
      <c r="N124" t="n">
        <v>28.69</v>
      </c>
      <c r="O124" t="n">
        <v>20210.21</v>
      </c>
      <c r="P124" t="n">
        <v>93.20999999999999</v>
      </c>
      <c r="Q124" t="n">
        <v>190.08</v>
      </c>
      <c r="R124" t="n">
        <v>41.1</v>
      </c>
      <c r="S124" t="n">
        <v>24.3</v>
      </c>
      <c r="T124" t="n">
        <v>7501.32</v>
      </c>
      <c r="U124" t="n">
        <v>0.59</v>
      </c>
      <c r="V124" t="n">
        <v>0.83</v>
      </c>
      <c r="W124" t="n">
        <v>2.98</v>
      </c>
      <c r="X124" t="n">
        <v>0.48</v>
      </c>
      <c r="Y124" t="n">
        <v>2</v>
      </c>
      <c r="Z124" t="n">
        <v>10</v>
      </c>
    </row>
    <row r="125">
      <c r="A125" t="n">
        <v>3</v>
      </c>
      <c r="B125" t="n">
        <v>80</v>
      </c>
      <c r="C125" t="inlineStr">
        <is>
          <t xml:space="preserve">CONCLUIDO	</t>
        </is>
      </c>
      <c r="D125" t="n">
        <v>9.6556</v>
      </c>
      <c r="E125" t="n">
        <v>10.36</v>
      </c>
      <c r="F125" t="n">
        <v>7.45</v>
      </c>
      <c r="G125" t="n">
        <v>24.84</v>
      </c>
      <c r="H125" t="n">
        <v>0.43</v>
      </c>
      <c r="I125" t="n">
        <v>18</v>
      </c>
      <c r="J125" t="n">
        <v>163.4</v>
      </c>
      <c r="K125" t="n">
        <v>50.28</v>
      </c>
      <c r="L125" t="n">
        <v>4</v>
      </c>
      <c r="M125" t="n">
        <v>16</v>
      </c>
      <c r="N125" t="n">
        <v>29.12</v>
      </c>
      <c r="O125" t="n">
        <v>20386.62</v>
      </c>
      <c r="P125" t="n">
        <v>90.92</v>
      </c>
      <c r="Q125" t="n">
        <v>189.99</v>
      </c>
      <c r="R125" t="n">
        <v>37</v>
      </c>
      <c r="S125" t="n">
        <v>24.3</v>
      </c>
      <c r="T125" t="n">
        <v>5482.62</v>
      </c>
      <c r="U125" t="n">
        <v>0.66</v>
      </c>
      <c r="V125" t="n">
        <v>0.84</v>
      </c>
      <c r="W125" t="n">
        <v>2.97</v>
      </c>
      <c r="X125" t="n">
        <v>0.34</v>
      </c>
      <c r="Y125" t="n">
        <v>2</v>
      </c>
      <c r="Z125" t="n">
        <v>10</v>
      </c>
    </row>
    <row r="126">
      <c r="A126" t="n">
        <v>4</v>
      </c>
      <c r="B126" t="n">
        <v>80</v>
      </c>
      <c r="C126" t="inlineStr">
        <is>
          <t xml:space="preserve">CONCLUIDO	</t>
        </is>
      </c>
      <c r="D126" t="n">
        <v>9.8652</v>
      </c>
      <c r="E126" t="n">
        <v>10.14</v>
      </c>
      <c r="F126" t="n">
        <v>7.36</v>
      </c>
      <c r="G126" t="n">
        <v>31.55</v>
      </c>
      <c r="H126" t="n">
        <v>0.54</v>
      </c>
      <c r="I126" t="n">
        <v>14</v>
      </c>
      <c r="J126" t="n">
        <v>164.83</v>
      </c>
      <c r="K126" t="n">
        <v>50.28</v>
      </c>
      <c r="L126" t="n">
        <v>5</v>
      </c>
      <c r="M126" t="n">
        <v>12</v>
      </c>
      <c r="N126" t="n">
        <v>29.55</v>
      </c>
      <c r="O126" t="n">
        <v>20563.61</v>
      </c>
      <c r="P126" t="n">
        <v>89.18000000000001</v>
      </c>
      <c r="Q126" t="n">
        <v>190.03</v>
      </c>
      <c r="R126" t="n">
        <v>34.09</v>
      </c>
      <c r="S126" t="n">
        <v>24.3</v>
      </c>
      <c r="T126" t="n">
        <v>4048.04</v>
      </c>
      <c r="U126" t="n">
        <v>0.71</v>
      </c>
      <c r="V126" t="n">
        <v>0.85</v>
      </c>
      <c r="W126" t="n">
        <v>2.96</v>
      </c>
      <c r="X126" t="n">
        <v>0.25</v>
      </c>
      <c r="Y126" t="n">
        <v>2</v>
      </c>
      <c r="Z126" t="n">
        <v>10</v>
      </c>
    </row>
    <row r="127">
      <c r="A127" t="n">
        <v>5</v>
      </c>
      <c r="B127" t="n">
        <v>80</v>
      </c>
      <c r="C127" t="inlineStr">
        <is>
          <t xml:space="preserve">CONCLUIDO	</t>
        </is>
      </c>
      <c r="D127" t="n">
        <v>9.9541</v>
      </c>
      <c r="E127" t="n">
        <v>10.05</v>
      </c>
      <c r="F127" t="n">
        <v>7.33</v>
      </c>
      <c r="G127" t="n">
        <v>36.67</v>
      </c>
      <c r="H127" t="n">
        <v>0.64</v>
      </c>
      <c r="I127" t="n">
        <v>12</v>
      </c>
      <c r="J127" t="n">
        <v>166.27</v>
      </c>
      <c r="K127" t="n">
        <v>50.28</v>
      </c>
      <c r="L127" t="n">
        <v>6</v>
      </c>
      <c r="M127" t="n">
        <v>10</v>
      </c>
      <c r="N127" t="n">
        <v>29.99</v>
      </c>
      <c r="O127" t="n">
        <v>20741.2</v>
      </c>
      <c r="P127" t="n">
        <v>88.2</v>
      </c>
      <c r="Q127" t="n">
        <v>190.03</v>
      </c>
      <c r="R127" t="n">
        <v>33.17</v>
      </c>
      <c r="S127" t="n">
        <v>24.3</v>
      </c>
      <c r="T127" t="n">
        <v>3599.35</v>
      </c>
      <c r="U127" t="n">
        <v>0.73</v>
      </c>
      <c r="V127" t="n">
        <v>0.85</v>
      </c>
      <c r="W127" t="n">
        <v>2.96</v>
      </c>
      <c r="X127" t="n">
        <v>0.23</v>
      </c>
      <c r="Y127" t="n">
        <v>2</v>
      </c>
      <c r="Z127" t="n">
        <v>10</v>
      </c>
    </row>
    <row r="128">
      <c r="A128" t="n">
        <v>6</v>
      </c>
      <c r="B128" t="n">
        <v>80</v>
      </c>
      <c r="C128" t="inlineStr">
        <is>
          <t xml:space="preserve">CONCLUIDO	</t>
        </is>
      </c>
      <c r="D128" t="n">
        <v>10.0708</v>
      </c>
      <c r="E128" t="n">
        <v>9.93</v>
      </c>
      <c r="F128" t="n">
        <v>7.28</v>
      </c>
      <c r="G128" t="n">
        <v>43.7</v>
      </c>
      <c r="H128" t="n">
        <v>0.74</v>
      </c>
      <c r="I128" t="n">
        <v>10</v>
      </c>
      <c r="J128" t="n">
        <v>167.72</v>
      </c>
      <c r="K128" t="n">
        <v>50.28</v>
      </c>
      <c r="L128" t="n">
        <v>7</v>
      </c>
      <c r="M128" t="n">
        <v>8</v>
      </c>
      <c r="N128" t="n">
        <v>30.44</v>
      </c>
      <c r="O128" t="n">
        <v>20919.39</v>
      </c>
      <c r="P128" t="n">
        <v>86.86</v>
      </c>
      <c r="Q128" t="n">
        <v>190.02</v>
      </c>
      <c r="R128" t="n">
        <v>31.64</v>
      </c>
      <c r="S128" t="n">
        <v>24.3</v>
      </c>
      <c r="T128" t="n">
        <v>2842.7</v>
      </c>
      <c r="U128" t="n">
        <v>0.77</v>
      </c>
      <c r="V128" t="n">
        <v>0.86</v>
      </c>
      <c r="W128" t="n">
        <v>2.96</v>
      </c>
      <c r="X128" t="n">
        <v>0.17</v>
      </c>
      <c r="Y128" t="n">
        <v>2</v>
      </c>
      <c r="Z128" t="n">
        <v>10</v>
      </c>
    </row>
    <row r="129">
      <c r="A129" t="n">
        <v>7</v>
      </c>
      <c r="B129" t="n">
        <v>80</v>
      </c>
      <c r="C129" t="inlineStr">
        <is>
          <t xml:space="preserve">CONCLUIDO	</t>
        </is>
      </c>
      <c r="D129" t="n">
        <v>10.1118</v>
      </c>
      <c r="E129" t="n">
        <v>9.890000000000001</v>
      </c>
      <c r="F129" t="n">
        <v>7.28</v>
      </c>
      <c r="G129" t="n">
        <v>48.5</v>
      </c>
      <c r="H129" t="n">
        <v>0.84</v>
      </c>
      <c r="I129" t="n">
        <v>9</v>
      </c>
      <c r="J129" t="n">
        <v>169.17</v>
      </c>
      <c r="K129" t="n">
        <v>50.28</v>
      </c>
      <c r="L129" t="n">
        <v>8</v>
      </c>
      <c r="M129" t="n">
        <v>7</v>
      </c>
      <c r="N129" t="n">
        <v>30.89</v>
      </c>
      <c r="O129" t="n">
        <v>21098.19</v>
      </c>
      <c r="P129" t="n">
        <v>86.08</v>
      </c>
      <c r="Q129" t="n">
        <v>190.06</v>
      </c>
      <c r="R129" t="n">
        <v>31.36</v>
      </c>
      <c r="S129" t="n">
        <v>24.3</v>
      </c>
      <c r="T129" t="n">
        <v>2706.03</v>
      </c>
      <c r="U129" t="n">
        <v>0.77</v>
      </c>
      <c r="V129" t="n">
        <v>0.86</v>
      </c>
      <c r="W129" t="n">
        <v>2.96</v>
      </c>
      <c r="X129" t="n">
        <v>0.17</v>
      </c>
      <c r="Y129" t="n">
        <v>2</v>
      </c>
      <c r="Z129" t="n">
        <v>10</v>
      </c>
    </row>
    <row r="130">
      <c r="A130" t="n">
        <v>8</v>
      </c>
      <c r="B130" t="n">
        <v>80</v>
      </c>
      <c r="C130" t="inlineStr">
        <is>
          <t xml:space="preserve">CONCLUIDO	</t>
        </is>
      </c>
      <c r="D130" t="n">
        <v>10.1816</v>
      </c>
      <c r="E130" t="n">
        <v>9.82</v>
      </c>
      <c r="F130" t="n">
        <v>7.24</v>
      </c>
      <c r="G130" t="n">
        <v>54.3</v>
      </c>
      <c r="H130" t="n">
        <v>0.9399999999999999</v>
      </c>
      <c r="I130" t="n">
        <v>8</v>
      </c>
      <c r="J130" t="n">
        <v>170.62</v>
      </c>
      <c r="K130" t="n">
        <v>50.28</v>
      </c>
      <c r="L130" t="n">
        <v>9</v>
      </c>
      <c r="M130" t="n">
        <v>6</v>
      </c>
      <c r="N130" t="n">
        <v>31.34</v>
      </c>
      <c r="O130" t="n">
        <v>21277.6</v>
      </c>
      <c r="P130" t="n">
        <v>85.06999999999999</v>
      </c>
      <c r="Q130" t="n">
        <v>189.99</v>
      </c>
      <c r="R130" t="n">
        <v>30.27</v>
      </c>
      <c r="S130" t="n">
        <v>24.3</v>
      </c>
      <c r="T130" t="n">
        <v>2168.31</v>
      </c>
      <c r="U130" t="n">
        <v>0.8</v>
      </c>
      <c r="V130" t="n">
        <v>0.86</v>
      </c>
      <c r="W130" t="n">
        <v>2.95</v>
      </c>
      <c r="X130" t="n">
        <v>0.13</v>
      </c>
      <c r="Y130" t="n">
        <v>2</v>
      </c>
      <c r="Z130" t="n">
        <v>10</v>
      </c>
    </row>
    <row r="131">
      <c r="A131" t="n">
        <v>9</v>
      </c>
      <c r="B131" t="n">
        <v>80</v>
      </c>
      <c r="C131" t="inlineStr">
        <is>
          <t xml:space="preserve">CONCLUIDO	</t>
        </is>
      </c>
      <c r="D131" t="n">
        <v>10.1615</v>
      </c>
      <c r="E131" t="n">
        <v>9.84</v>
      </c>
      <c r="F131" t="n">
        <v>7.26</v>
      </c>
      <c r="G131" t="n">
        <v>54.44</v>
      </c>
      <c r="H131" t="n">
        <v>1.03</v>
      </c>
      <c r="I131" t="n">
        <v>8</v>
      </c>
      <c r="J131" t="n">
        <v>172.08</v>
      </c>
      <c r="K131" t="n">
        <v>50.28</v>
      </c>
      <c r="L131" t="n">
        <v>10</v>
      </c>
      <c r="M131" t="n">
        <v>6</v>
      </c>
      <c r="N131" t="n">
        <v>31.8</v>
      </c>
      <c r="O131" t="n">
        <v>21457.64</v>
      </c>
      <c r="P131" t="n">
        <v>84.37</v>
      </c>
      <c r="Q131" t="n">
        <v>190</v>
      </c>
      <c r="R131" t="n">
        <v>30.75</v>
      </c>
      <c r="S131" t="n">
        <v>24.3</v>
      </c>
      <c r="T131" t="n">
        <v>2409.47</v>
      </c>
      <c r="U131" t="n">
        <v>0.79</v>
      </c>
      <c r="V131" t="n">
        <v>0.86</v>
      </c>
      <c r="W131" t="n">
        <v>2.96</v>
      </c>
      <c r="X131" t="n">
        <v>0.15</v>
      </c>
      <c r="Y131" t="n">
        <v>2</v>
      </c>
      <c r="Z131" t="n">
        <v>10</v>
      </c>
    </row>
    <row r="132">
      <c r="A132" t="n">
        <v>10</v>
      </c>
      <c r="B132" t="n">
        <v>80</v>
      </c>
      <c r="C132" t="inlineStr">
        <is>
          <t xml:space="preserve">CONCLUIDO	</t>
        </is>
      </c>
      <c r="D132" t="n">
        <v>10.2334</v>
      </c>
      <c r="E132" t="n">
        <v>9.77</v>
      </c>
      <c r="F132" t="n">
        <v>7.22</v>
      </c>
      <c r="G132" t="n">
        <v>61.9</v>
      </c>
      <c r="H132" t="n">
        <v>1.12</v>
      </c>
      <c r="I132" t="n">
        <v>7</v>
      </c>
      <c r="J132" t="n">
        <v>173.55</v>
      </c>
      <c r="K132" t="n">
        <v>50.28</v>
      </c>
      <c r="L132" t="n">
        <v>11</v>
      </c>
      <c r="M132" t="n">
        <v>5</v>
      </c>
      <c r="N132" t="n">
        <v>32.27</v>
      </c>
      <c r="O132" t="n">
        <v>21638.31</v>
      </c>
      <c r="P132" t="n">
        <v>83.73</v>
      </c>
      <c r="Q132" t="n">
        <v>190.02</v>
      </c>
      <c r="R132" t="n">
        <v>29.83</v>
      </c>
      <c r="S132" t="n">
        <v>24.3</v>
      </c>
      <c r="T132" t="n">
        <v>1953.57</v>
      </c>
      <c r="U132" t="n">
        <v>0.8100000000000001</v>
      </c>
      <c r="V132" t="n">
        <v>0.87</v>
      </c>
      <c r="W132" t="n">
        <v>2.95</v>
      </c>
      <c r="X132" t="n">
        <v>0.11</v>
      </c>
      <c r="Y132" t="n">
        <v>2</v>
      </c>
      <c r="Z132" t="n">
        <v>10</v>
      </c>
    </row>
    <row r="133">
      <c r="A133" t="n">
        <v>11</v>
      </c>
      <c r="B133" t="n">
        <v>80</v>
      </c>
      <c r="C133" t="inlineStr">
        <is>
          <t xml:space="preserve">CONCLUIDO	</t>
        </is>
      </c>
      <c r="D133" t="n">
        <v>10.2898</v>
      </c>
      <c r="E133" t="n">
        <v>9.720000000000001</v>
      </c>
      <c r="F133" t="n">
        <v>7.2</v>
      </c>
      <c r="G133" t="n">
        <v>72.01000000000001</v>
      </c>
      <c r="H133" t="n">
        <v>1.22</v>
      </c>
      <c r="I133" t="n">
        <v>6</v>
      </c>
      <c r="J133" t="n">
        <v>175.02</v>
      </c>
      <c r="K133" t="n">
        <v>50.28</v>
      </c>
      <c r="L133" t="n">
        <v>12</v>
      </c>
      <c r="M133" t="n">
        <v>4</v>
      </c>
      <c r="N133" t="n">
        <v>32.74</v>
      </c>
      <c r="O133" t="n">
        <v>21819.6</v>
      </c>
      <c r="P133" t="n">
        <v>82.23999999999999</v>
      </c>
      <c r="Q133" t="n">
        <v>190.03</v>
      </c>
      <c r="R133" t="n">
        <v>29.09</v>
      </c>
      <c r="S133" t="n">
        <v>24.3</v>
      </c>
      <c r="T133" t="n">
        <v>1586.54</v>
      </c>
      <c r="U133" t="n">
        <v>0.84</v>
      </c>
      <c r="V133" t="n">
        <v>0.87</v>
      </c>
      <c r="W133" t="n">
        <v>2.95</v>
      </c>
      <c r="X133" t="n">
        <v>0.09</v>
      </c>
      <c r="Y133" t="n">
        <v>2</v>
      </c>
      <c r="Z133" t="n">
        <v>10</v>
      </c>
    </row>
    <row r="134">
      <c r="A134" t="n">
        <v>12</v>
      </c>
      <c r="B134" t="n">
        <v>80</v>
      </c>
      <c r="C134" t="inlineStr">
        <is>
          <t xml:space="preserve">CONCLUIDO	</t>
        </is>
      </c>
      <c r="D134" t="n">
        <v>10.2866</v>
      </c>
      <c r="E134" t="n">
        <v>9.720000000000001</v>
      </c>
      <c r="F134" t="n">
        <v>7.2</v>
      </c>
      <c r="G134" t="n">
        <v>72.04000000000001</v>
      </c>
      <c r="H134" t="n">
        <v>1.31</v>
      </c>
      <c r="I134" t="n">
        <v>6</v>
      </c>
      <c r="J134" t="n">
        <v>176.49</v>
      </c>
      <c r="K134" t="n">
        <v>50.28</v>
      </c>
      <c r="L134" t="n">
        <v>13</v>
      </c>
      <c r="M134" t="n">
        <v>4</v>
      </c>
      <c r="N134" t="n">
        <v>33.21</v>
      </c>
      <c r="O134" t="n">
        <v>22001.54</v>
      </c>
      <c r="P134" t="n">
        <v>82.2</v>
      </c>
      <c r="Q134" t="n">
        <v>189.98</v>
      </c>
      <c r="R134" t="n">
        <v>29.28</v>
      </c>
      <c r="S134" t="n">
        <v>24.3</v>
      </c>
      <c r="T134" t="n">
        <v>1680.12</v>
      </c>
      <c r="U134" t="n">
        <v>0.83</v>
      </c>
      <c r="V134" t="n">
        <v>0.87</v>
      </c>
      <c r="W134" t="n">
        <v>2.95</v>
      </c>
      <c r="X134" t="n">
        <v>0.1</v>
      </c>
      <c r="Y134" t="n">
        <v>2</v>
      </c>
      <c r="Z134" t="n">
        <v>10</v>
      </c>
    </row>
    <row r="135">
      <c r="A135" t="n">
        <v>13</v>
      </c>
      <c r="B135" t="n">
        <v>80</v>
      </c>
      <c r="C135" t="inlineStr">
        <is>
          <t xml:space="preserve">CONCLUIDO	</t>
        </is>
      </c>
      <c r="D135" t="n">
        <v>10.2851</v>
      </c>
      <c r="E135" t="n">
        <v>9.720000000000001</v>
      </c>
      <c r="F135" t="n">
        <v>7.21</v>
      </c>
      <c r="G135" t="n">
        <v>72.05</v>
      </c>
      <c r="H135" t="n">
        <v>1.4</v>
      </c>
      <c r="I135" t="n">
        <v>6</v>
      </c>
      <c r="J135" t="n">
        <v>177.97</v>
      </c>
      <c r="K135" t="n">
        <v>50.28</v>
      </c>
      <c r="L135" t="n">
        <v>14</v>
      </c>
      <c r="M135" t="n">
        <v>4</v>
      </c>
      <c r="N135" t="n">
        <v>33.69</v>
      </c>
      <c r="O135" t="n">
        <v>22184.13</v>
      </c>
      <c r="P135" t="n">
        <v>81.09999999999999</v>
      </c>
      <c r="Q135" t="n">
        <v>189.98</v>
      </c>
      <c r="R135" t="n">
        <v>29.25</v>
      </c>
      <c r="S135" t="n">
        <v>24.3</v>
      </c>
      <c r="T135" t="n">
        <v>1665.73</v>
      </c>
      <c r="U135" t="n">
        <v>0.83</v>
      </c>
      <c r="V135" t="n">
        <v>0.87</v>
      </c>
      <c r="W135" t="n">
        <v>2.95</v>
      </c>
      <c r="X135" t="n">
        <v>0.1</v>
      </c>
      <c r="Y135" t="n">
        <v>2</v>
      </c>
      <c r="Z135" t="n">
        <v>10</v>
      </c>
    </row>
    <row r="136">
      <c r="A136" t="n">
        <v>14</v>
      </c>
      <c r="B136" t="n">
        <v>80</v>
      </c>
      <c r="C136" t="inlineStr">
        <is>
          <t xml:space="preserve">CONCLUIDO	</t>
        </is>
      </c>
      <c r="D136" t="n">
        <v>10.3365</v>
      </c>
      <c r="E136" t="n">
        <v>9.67</v>
      </c>
      <c r="F136" t="n">
        <v>7.19</v>
      </c>
      <c r="G136" t="n">
        <v>86.27</v>
      </c>
      <c r="H136" t="n">
        <v>1.48</v>
      </c>
      <c r="I136" t="n">
        <v>5</v>
      </c>
      <c r="J136" t="n">
        <v>179.46</v>
      </c>
      <c r="K136" t="n">
        <v>50.28</v>
      </c>
      <c r="L136" t="n">
        <v>15</v>
      </c>
      <c r="M136" t="n">
        <v>3</v>
      </c>
      <c r="N136" t="n">
        <v>34.18</v>
      </c>
      <c r="O136" t="n">
        <v>22367.38</v>
      </c>
      <c r="P136" t="n">
        <v>80.38</v>
      </c>
      <c r="Q136" t="n">
        <v>189.96</v>
      </c>
      <c r="R136" t="n">
        <v>28.77</v>
      </c>
      <c r="S136" t="n">
        <v>24.3</v>
      </c>
      <c r="T136" t="n">
        <v>1433.03</v>
      </c>
      <c r="U136" t="n">
        <v>0.84</v>
      </c>
      <c r="V136" t="n">
        <v>0.87</v>
      </c>
      <c r="W136" t="n">
        <v>2.95</v>
      </c>
      <c r="X136" t="n">
        <v>0.08</v>
      </c>
      <c r="Y136" t="n">
        <v>2</v>
      </c>
      <c r="Z136" t="n">
        <v>10</v>
      </c>
    </row>
    <row r="137">
      <c r="A137" t="n">
        <v>15</v>
      </c>
      <c r="B137" t="n">
        <v>80</v>
      </c>
      <c r="C137" t="inlineStr">
        <is>
          <t xml:space="preserve">CONCLUIDO	</t>
        </is>
      </c>
      <c r="D137" t="n">
        <v>10.3392</v>
      </c>
      <c r="E137" t="n">
        <v>9.67</v>
      </c>
      <c r="F137" t="n">
        <v>7.19</v>
      </c>
      <c r="G137" t="n">
        <v>86.23999999999999</v>
      </c>
      <c r="H137" t="n">
        <v>1.57</v>
      </c>
      <c r="I137" t="n">
        <v>5</v>
      </c>
      <c r="J137" t="n">
        <v>180.95</v>
      </c>
      <c r="K137" t="n">
        <v>50.28</v>
      </c>
      <c r="L137" t="n">
        <v>16</v>
      </c>
      <c r="M137" t="n">
        <v>3</v>
      </c>
      <c r="N137" t="n">
        <v>34.67</v>
      </c>
      <c r="O137" t="n">
        <v>22551.28</v>
      </c>
      <c r="P137" t="n">
        <v>80.06</v>
      </c>
      <c r="Q137" t="n">
        <v>189.98</v>
      </c>
      <c r="R137" t="n">
        <v>28.69</v>
      </c>
      <c r="S137" t="n">
        <v>24.3</v>
      </c>
      <c r="T137" t="n">
        <v>1393.71</v>
      </c>
      <c r="U137" t="n">
        <v>0.85</v>
      </c>
      <c r="V137" t="n">
        <v>0.87</v>
      </c>
      <c r="W137" t="n">
        <v>2.95</v>
      </c>
      <c r="X137" t="n">
        <v>0.08</v>
      </c>
      <c r="Y137" t="n">
        <v>2</v>
      </c>
      <c r="Z137" t="n">
        <v>10</v>
      </c>
    </row>
    <row r="138">
      <c r="A138" t="n">
        <v>16</v>
      </c>
      <c r="B138" t="n">
        <v>80</v>
      </c>
      <c r="C138" t="inlineStr">
        <is>
          <t xml:space="preserve">CONCLUIDO	</t>
        </is>
      </c>
      <c r="D138" t="n">
        <v>10.3505</v>
      </c>
      <c r="E138" t="n">
        <v>9.66</v>
      </c>
      <c r="F138" t="n">
        <v>7.18</v>
      </c>
      <c r="G138" t="n">
        <v>86.11</v>
      </c>
      <c r="H138" t="n">
        <v>1.65</v>
      </c>
      <c r="I138" t="n">
        <v>5</v>
      </c>
      <c r="J138" t="n">
        <v>182.45</v>
      </c>
      <c r="K138" t="n">
        <v>50.28</v>
      </c>
      <c r="L138" t="n">
        <v>17</v>
      </c>
      <c r="M138" t="n">
        <v>3</v>
      </c>
      <c r="N138" t="n">
        <v>35.17</v>
      </c>
      <c r="O138" t="n">
        <v>22735.98</v>
      </c>
      <c r="P138" t="n">
        <v>78.94</v>
      </c>
      <c r="Q138" t="n">
        <v>189.99</v>
      </c>
      <c r="R138" t="n">
        <v>28.36</v>
      </c>
      <c r="S138" t="n">
        <v>24.3</v>
      </c>
      <c r="T138" t="n">
        <v>1224.96</v>
      </c>
      <c r="U138" t="n">
        <v>0.86</v>
      </c>
      <c r="V138" t="n">
        <v>0.87</v>
      </c>
      <c r="W138" t="n">
        <v>2.95</v>
      </c>
      <c r="X138" t="n">
        <v>0.07000000000000001</v>
      </c>
      <c r="Y138" t="n">
        <v>2</v>
      </c>
      <c r="Z138" t="n">
        <v>10</v>
      </c>
    </row>
    <row r="139">
      <c r="A139" t="n">
        <v>17</v>
      </c>
      <c r="B139" t="n">
        <v>80</v>
      </c>
      <c r="C139" t="inlineStr">
        <is>
          <t xml:space="preserve">CONCLUIDO	</t>
        </is>
      </c>
      <c r="D139" t="n">
        <v>10.3398</v>
      </c>
      <c r="E139" t="n">
        <v>9.67</v>
      </c>
      <c r="F139" t="n">
        <v>7.19</v>
      </c>
      <c r="G139" t="n">
        <v>86.23</v>
      </c>
      <c r="H139" t="n">
        <v>1.74</v>
      </c>
      <c r="I139" t="n">
        <v>5</v>
      </c>
      <c r="J139" t="n">
        <v>183.95</v>
      </c>
      <c r="K139" t="n">
        <v>50.28</v>
      </c>
      <c r="L139" t="n">
        <v>18</v>
      </c>
      <c r="M139" t="n">
        <v>3</v>
      </c>
      <c r="N139" t="n">
        <v>35.67</v>
      </c>
      <c r="O139" t="n">
        <v>22921.24</v>
      </c>
      <c r="P139" t="n">
        <v>77.48999999999999</v>
      </c>
      <c r="Q139" t="n">
        <v>189.96</v>
      </c>
      <c r="R139" t="n">
        <v>28.64</v>
      </c>
      <c r="S139" t="n">
        <v>24.3</v>
      </c>
      <c r="T139" t="n">
        <v>1366.8</v>
      </c>
      <c r="U139" t="n">
        <v>0.85</v>
      </c>
      <c r="V139" t="n">
        <v>0.87</v>
      </c>
      <c r="W139" t="n">
        <v>2.95</v>
      </c>
      <c r="X139" t="n">
        <v>0.08</v>
      </c>
      <c r="Y139" t="n">
        <v>2</v>
      </c>
      <c r="Z139" t="n">
        <v>10</v>
      </c>
    </row>
    <row r="140">
      <c r="A140" t="n">
        <v>18</v>
      </c>
      <c r="B140" t="n">
        <v>80</v>
      </c>
      <c r="C140" t="inlineStr">
        <is>
          <t xml:space="preserve">CONCLUIDO	</t>
        </is>
      </c>
      <c r="D140" t="n">
        <v>10.3998</v>
      </c>
      <c r="E140" t="n">
        <v>9.619999999999999</v>
      </c>
      <c r="F140" t="n">
        <v>7.16</v>
      </c>
      <c r="G140" t="n">
        <v>107.43</v>
      </c>
      <c r="H140" t="n">
        <v>1.82</v>
      </c>
      <c r="I140" t="n">
        <v>4</v>
      </c>
      <c r="J140" t="n">
        <v>185.46</v>
      </c>
      <c r="K140" t="n">
        <v>50.28</v>
      </c>
      <c r="L140" t="n">
        <v>19</v>
      </c>
      <c r="M140" t="n">
        <v>2</v>
      </c>
      <c r="N140" t="n">
        <v>36.18</v>
      </c>
      <c r="O140" t="n">
        <v>23107.19</v>
      </c>
      <c r="P140" t="n">
        <v>77.06</v>
      </c>
      <c r="Q140" t="n">
        <v>190.01</v>
      </c>
      <c r="R140" t="n">
        <v>27.95</v>
      </c>
      <c r="S140" t="n">
        <v>24.3</v>
      </c>
      <c r="T140" t="n">
        <v>1027.06</v>
      </c>
      <c r="U140" t="n">
        <v>0.87</v>
      </c>
      <c r="V140" t="n">
        <v>0.87</v>
      </c>
      <c r="W140" t="n">
        <v>2.94</v>
      </c>
      <c r="X140" t="n">
        <v>0.05</v>
      </c>
      <c r="Y140" t="n">
        <v>2</v>
      </c>
      <c r="Z140" t="n">
        <v>10</v>
      </c>
    </row>
    <row r="141">
      <c r="A141" t="n">
        <v>19</v>
      </c>
      <c r="B141" t="n">
        <v>80</v>
      </c>
      <c r="C141" t="inlineStr">
        <is>
          <t xml:space="preserve">CONCLUIDO	</t>
        </is>
      </c>
      <c r="D141" t="n">
        <v>10.4022</v>
      </c>
      <c r="E141" t="n">
        <v>9.609999999999999</v>
      </c>
      <c r="F141" t="n">
        <v>7.16</v>
      </c>
      <c r="G141" t="n">
        <v>107.4</v>
      </c>
      <c r="H141" t="n">
        <v>1.9</v>
      </c>
      <c r="I141" t="n">
        <v>4</v>
      </c>
      <c r="J141" t="n">
        <v>186.97</v>
      </c>
      <c r="K141" t="n">
        <v>50.28</v>
      </c>
      <c r="L141" t="n">
        <v>20</v>
      </c>
      <c r="M141" t="n">
        <v>2</v>
      </c>
      <c r="N141" t="n">
        <v>36.69</v>
      </c>
      <c r="O141" t="n">
        <v>23293.82</v>
      </c>
      <c r="P141" t="n">
        <v>76.73</v>
      </c>
      <c r="Q141" t="n">
        <v>189.96</v>
      </c>
      <c r="R141" t="n">
        <v>27.88</v>
      </c>
      <c r="S141" t="n">
        <v>24.3</v>
      </c>
      <c r="T141" t="n">
        <v>992.16</v>
      </c>
      <c r="U141" t="n">
        <v>0.87</v>
      </c>
      <c r="V141" t="n">
        <v>0.87</v>
      </c>
      <c r="W141" t="n">
        <v>2.94</v>
      </c>
      <c r="X141" t="n">
        <v>0.05</v>
      </c>
      <c r="Y141" t="n">
        <v>2</v>
      </c>
      <c r="Z141" t="n">
        <v>10</v>
      </c>
    </row>
    <row r="142">
      <c r="A142" t="n">
        <v>20</v>
      </c>
      <c r="B142" t="n">
        <v>80</v>
      </c>
      <c r="C142" t="inlineStr">
        <is>
          <t xml:space="preserve">CONCLUIDO	</t>
        </is>
      </c>
      <c r="D142" t="n">
        <v>10.4007</v>
      </c>
      <c r="E142" t="n">
        <v>9.609999999999999</v>
      </c>
      <c r="F142" t="n">
        <v>7.16</v>
      </c>
      <c r="G142" t="n">
        <v>107.42</v>
      </c>
      <c r="H142" t="n">
        <v>1.98</v>
      </c>
      <c r="I142" t="n">
        <v>4</v>
      </c>
      <c r="J142" t="n">
        <v>188.49</v>
      </c>
      <c r="K142" t="n">
        <v>50.28</v>
      </c>
      <c r="L142" t="n">
        <v>21</v>
      </c>
      <c r="M142" t="n">
        <v>2</v>
      </c>
      <c r="N142" t="n">
        <v>37.21</v>
      </c>
      <c r="O142" t="n">
        <v>23481.16</v>
      </c>
      <c r="P142" t="n">
        <v>76.23</v>
      </c>
      <c r="Q142" t="n">
        <v>189.97</v>
      </c>
      <c r="R142" t="n">
        <v>27.94</v>
      </c>
      <c r="S142" t="n">
        <v>24.3</v>
      </c>
      <c r="T142" t="n">
        <v>1023.99</v>
      </c>
      <c r="U142" t="n">
        <v>0.87</v>
      </c>
      <c r="V142" t="n">
        <v>0.87</v>
      </c>
      <c r="W142" t="n">
        <v>2.94</v>
      </c>
      <c r="X142" t="n">
        <v>0.05</v>
      </c>
      <c r="Y142" t="n">
        <v>2</v>
      </c>
      <c r="Z142" t="n">
        <v>10</v>
      </c>
    </row>
    <row r="143">
      <c r="A143" t="n">
        <v>21</v>
      </c>
      <c r="B143" t="n">
        <v>80</v>
      </c>
      <c r="C143" t="inlineStr">
        <is>
          <t xml:space="preserve">CONCLUIDO	</t>
        </is>
      </c>
      <c r="D143" t="n">
        <v>10.398</v>
      </c>
      <c r="E143" t="n">
        <v>9.619999999999999</v>
      </c>
      <c r="F143" t="n">
        <v>7.16</v>
      </c>
      <c r="G143" t="n">
        <v>107.46</v>
      </c>
      <c r="H143" t="n">
        <v>2.05</v>
      </c>
      <c r="I143" t="n">
        <v>4</v>
      </c>
      <c r="J143" t="n">
        <v>190.01</v>
      </c>
      <c r="K143" t="n">
        <v>50.28</v>
      </c>
      <c r="L143" t="n">
        <v>22</v>
      </c>
      <c r="M143" t="n">
        <v>0</v>
      </c>
      <c r="N143" t="n">
        <v>37.74</v>
      </c>
      <c r="O143" t="n">
        <v>23669.2</v>
      </c>
      <c r="P143" t="n">
        <v>75.89</v>
      </c>
      <c r="Q143" t="n">
        <v>190.05</v>
      </c>
      <c r="R143" t="n">
        <v>27.89</v>
      </c>
      <c r="S143" t="n">
        <v>24.3</v>
      </c>
      <c r="T143" t="n">
        <v>995.97</v>
      </c>
      <c r="U143" t="n">
        <v>0.87</v>
      </c>
      <c r="V143" t="n">
        <v>0.87</v>
      </c>
      <c r="W143" t="n">
        <v>2.95</v>
      </c>
      <c r="X143" t="n">
        <v>0.06</v>
      </c>
      <c r="Y143" t="n">
        <v>2</v>
      </c>
      <c r="Z143" t="n">
        <v>10</v>
      </c>
    </row>
    <row r="144">
      <c r="A144" t="n">
        <v>0</v>
      </c>
      <c r="B144" t="n">
        <v>35</v>
      </c>
      <c r="C144" t="inlineStr">
        <is>
          <t xml:space="preserve">CONCLUIDO	</t>
        </is>
      </c>
      <c r="D144" t="n">
        <v>9.2973</v>
      </c>
      <c r="E144" t="n">
        <v>10.76</v>
      </c>
      <c r="F144" t="n">
        <v>8.050000000000001</v>
      </c>
      <c r="G144" t="n">
        <v>10.28</v>
      </c>
      <c r="H144" t="n">
        <v>0.22</v>
      </c>
      <c r="I144" t="n">
        <v>47</v>
      </c>
      <c r="J144" t="n">
        <v>80.84</v>
      </c>
      <c r="K144" t="n">
        <v>35.1</v>
      </c>
      <c r="L144" t="n">
        <v>1</v>
      </c>
      <c r="M144" t="n">
        <v>45</v>
      </c>
      <c r="N144" t="n">
        <v>9.74</v>
      </c>
      <c r="O144" t="n">
        <v>10204.21</v>
      </c>
      <c r="P144" t="n">
        <v>63.31</v>
      </c>
      <c r="Q144" t="n">
        <v>190.29</v>
      </c>
      <c r="R144" t="n">
        <v>55.27</v>
      </c>
      <c r="S144" t="n">
        <v>24.3</v>
      </c>
      <c r="T144" t="n">
        <v>14474.54</v>
      </c>
      <c r="U144" t="n">
        <v>0.44</v>
      </c>
      <c r="V144" t="n">
        <v>0.78</v>
      </c>
      <c r="W144" t="n">
        <v>3.02</v>
      </c>
      <c r="X144" t="n">
        <v>0.9399999999999999</v>
      </c>
      <c r="Y144" t="n">
        <v>2</v>
      </c>
      <c r="Z144" t="n">
        <v>10</v>
      </c>
    </row>
    <row r="145">
      <c r="A145" t="n">
        <v>1</v>
      </c>
      <c r="B145" t="n">
        <v>35</v>
      </c>
      <c r="C145" t="inlineStr">
        <is>
          <t xml:space="preserve">CONCLUIDO	</t>
        </is>
      </c>
      <c r="D145" t="n">
        <v>10.2136</v>
      </c>
      <c r="E145" t="n">
        <v>9.789999999999999</v>
      </c>
      <c r="F145" t="n">
        <v>7.52</v>
      </c>
      <c r="G145" t="n">
        <v>20.51</v>
      </c>
      <c r="H145" t="n">
        <v>0.43</v>
      </c>
      <c r="I145" t="n">
        <v>22</v>
      </c>
      <c r="J145" t="n">
        <v>82.04000000000001</v>
      </c>
      <c r="K145" t="n">
        <v>35.1</v>
      </c>
      <c r="L145" t="n">
        <v>2</v>
      </c>
      <c r="M145" t="n">
        <v>20</v>
      </c>
      <c r="N145" t="n">
        <v>9.94</v>
      </c>
      <c r="O145" t="n">
        <v>10352.53</v>
      </c>
      <c r="P145" t="n">
        <v>57.61</v>
      </c>
      <c r="Q145" t="n">
        <v>190.07</v>
      </c>
      <c r="R145" t="n">
        <v>39.15</v>
      </c>
      <c r="S145" t="n">
        <v>24.3</v>
      </c>
      <c r="T145" t="n">
        <v>6535.28</v>
      </c>
      <c r="U145" t="n">
        <v>0.62</v>
      </c>
      <c r="V145" t="n">
        <v>0.83</v>
      </c>
      <c r="W145" t="n">
        <v>2.97</v>
      </c>
      <c r="X145" t="n">
        <v>0.41</v>
      </c>
      <c r="Y145" t="n">
        <v>2</v>
      </c>
      <c r="Z145" t="n">
        <v>10</v>
      </c>
    </row>
    <row r="146">
      <c r="A146" t="n">
        <v>2</v>
      </c>
      <c r="B146" t="n">
        <v>35</v>
      </c>
      <c r="C146" t="inlineStr">
        <is>
          <t xml:space="preserve">CONCLUIDO	</t>
        </is>
      </c>
      <c r="D146" t="n">
        <v>10.5014</v>
      </c>
      <c r="E146" t="n">
        <v>9.52</v>
      </c>
      <c r="F146" t="n">
        <v>7.37</v>
      </c>
      <c r="G146" t="n">
        <v>29.49</v>
      </c>
      <c r="H146" t="n">
        <v>0.63</v>
      </c>
      <c r="I146" t="n">
        <v>15</v>
      </c>
      <c r="J146" t="n">
        <v>83.25</v>
      </c>
      <c r="K146" t="n">
        <v>35.1</v>
      </c>
      <c r="L146" t="n">
        <v>3</v>
      </c>
      <c r="M146" t="n">
        <v>13</v>
      </c>
      <c r="N146" t="n">
        <v>10.15</v>
      </c>
      <c r="O146" t="n">
        <v>10501.19</v>
      </c>
      <c r="P146" t="n">
        <v>54.84</v>
      </c>
      <c r="Q146" t="n">
        <v>190.02</v>
      </c>
      <c r="R146" t="n">
        <v>34.58</v>
      </c>
      <c r="S146" t="n">
        <v>24.3</v>
      </c>
      <c r="T146" t="n">
        <v>4288.47</v>
      </c>
      <c r="U146" t="n">
        <v>0.7</v>
      </c>
      <c r="V146" t="n">
        <v>0.85</v>
      </c>
      <c r="W146" t="n">
        <v>2.96</v>
      </c>
      <c r="X146" t="n">
        <v>0.26</v>
      </c>
      <c r="Y146" t="n">
        <v>2</v>
      </c>
      <c r="Z146" t="n">
        <v>10</v>
      </c>
    </row>
    <row r="147">
      <c r="A147" t="n">
        <v>3</v>
      </c>
      <c r="B147" t="n">
        <v>35</v>
      </c>
      <c r="C147" t="inlineStr">
        <is>
          <t xml:space="preserve">CONCLUIDO	</t>
        </is>
      </c>
      <c r="D147" t="n">
        <v>10.6458</v>
      </c>
      <c r="E147" t="n">
        <v>9.390000000000001</v>
      </c>
      <c r="F147" t="n">
        <v>7.31</v>
      </c>
      <c r="G147" t="n">
        <v>39.88</v>
      </c>
      <c r="H147" t="n">
        <v>0.83</v>
      </c>
      <c r="I147" t="n">
        <v>11</v>
      </c>
      <c r="J147" t="n">
        <v>84.45999999999999</v>
      </c>
      <c r="K147" t="n">
        <v>35.1</v>
      </c>
      <c r="L147" t="n">
        <v>4</v>
      </c>
      <c r="M147" t="n">
        <v>9</v>
      </c>
      <c r="N147" t="n">
        <v>10.36</v>
      </c>
      <c r="O147" t="n">
        <v>10650.22</v>
      </c>
      <c r="P147" t="n">
        <v>52.74</v>
      </c>
      <c r="Q147" t="n">
        <v>190.02</v>
      </c>
      <c r="R147" t="n">
        <v>32.49</v>
      </c>
      <c r="S147" t="n">
        <v>24.3</v>
      </c>
      <c r="T147" t="n">
        <v>3262.55</v>
      </c>
      <c r="U147" t="n">
        <v>0.75</v>
      </c>
      <c r="V147" t="n">
        <v>0.86</v>
      </c>
      <c r="W147" t="n">
        <v>2.96</v>
      </c>
      <c r="X147" t="n">
        <v>0.2</v>
      </c>
      <c r="Y147" t="n">
        <v>2</v>
      </c>
      <c r="Z147" t="n">
        <v>10</v>
      </c>
    </row>
    <row r="148">
      <c r="A148" t="n">
        <v>4</v>
      </c>
      <c r="B148" t="n">
        <v>35</v>
      </c>
      <c r="C148" t="inlineStr">
        <is>
          <t xml:space="preserve">CONCLUIDO	</t>
        </is>
      </c>
      <c r="D148" t="n">
        <v>10.7344</v>
      </c>
      <c r="E148" t="n">
        <v>9.32</v>
      </c>
      <c r="F148" t="n">
        <v>7.27</v>
      </c>
      <c r="G148" t="n">
        <v>48.46</v>
      </c>
      <c r="H148" t="n">
        <v>1.02</v>
      </c>
      <c r="I148" t="n">
        <v>9</v>
      </c>
      <c r="J148" t="n">
        <v>85.67</v>
      </c>
      <c r="K148" t="n">
        <v>35.1</v>
      </c>
      <c r="L148" t="n">
        <v>5</v>
      </c>
      <c r="M148" t="n">
        <v>7</v>
      </c>
      <c r="N148" t="n">
        <v>10.57</v>
      </c>
      <c r="O148" t="n">
        <v>10799.59</v>
      </c>
      <c r="P148" t="n">
        <v>50.42</v>
      </c>
      <c r="Q148" t="n">
        <v>190.02</v>
      </c>
      <c r="R148" t="n">
        <v>31.41</v>
      </c>
      <c r="S148" t="n">
        <v>24.3</v>
      </c>
      <c r="T148" t="n">
        <v>2734.76</v>
      </c>
      <c r="U148" t="n">
        <v>0.77</v>
      </c>
      <c r="V148" t="n">
        <v>0.86</v>
      </c>
      <c r="W148" t="n">
        <v>2.95</v>
      </c>
      <c r="X148" t="n">
        <v>0.16</v>
      </c>
      <c r="Y148" t="n">
        <v>2</v>
      </c>
      <c r="Z148" t="n">
        <v>10</v>
      </c>
    </row>
    <row r="149">
      <c r="A149" t="n">
        <v>5</v>
      </c>
      <c r="B149" t="n">
        <v>35</v>
      </c>
      <c r="C149" t="inlineStr">
        <is>
          <t xml:space="preserve">CONCLUIDO	</t>
        </is>
      </c>
      <c r="D149" t="n">
        <v>10.8232</v>
      </c>
      <c r="E149" t="n">
        <v>9.24</v>
      </c>
      <c r="F149" t="n">
        <v>7.23</v>
      </c>
      <c r="G149" t="n">
        <v>61.95</v>
      </c>
      <c r="H149" t="n">
        <v>1.21</v>
      </c>
      <c r="I149" t="n">
        <v>7</v>
      </c>
      <c r="J149" t="n">
        <v>86.88</v>
      </c>
      <c r="K149" t="n">
        <v>35.1</v>
      </c>
      <c r="L149" t="n">
        <v>6</v>
      </c>
      <c r="M149" t="n">
        <v>4</v>
      </c>
      <c r="N149" t="n">
        <v>10.78</v>
      </c>
      <c r="O149" t="n">
        <v>10949.33</v>
      </c>
      <c r="P149" t="n">
        <v>48.65</v>
      </c>
      <c r="Q149" t="n">
        <v>189.96</v>
      </c>
      <c r="R149" t="n">
        <v>29.91</v>
      </c>
      <c r="S149" t="n">
        <v>24.3</v>
      </c>
      <c r="T149" t="n">
        <v>1994.13</v>
      </c>
      <c r="U149" t="n">
        <v>0.8100000000000001</v>
      </c>
      <c r="V149" t="n">
        <v>0.87</v>
      </c>
      <c r="W149" t="n">
        <v>2.95</v>
      </c>
      <c r="X149" t="n">
        <v>0.12</v>
      </c>
      <c r="Y149" t="n">
        <v>2</v>
      </c>
      <c r="Z149" t="n">
        <v>10</v>
      </c>
    </row>
    <row r="150">
      <c r="A150" t="n">
        <v>6</v>
      </c>
      <c r="B150" t="n">
        <v>35</v>
      </c>
      <c r="C150" t="inlineStr">
        <is>
          <t xml:space="preserve">CONCLUIDO	</t>
        </is>
      </c>
      <c r="D150" t="n">
        <v>10.816</v>
      </c>
      <c r="E150" t="n">
        <v>9.25</v>
      </c>
      <c r="F150" t="n">
        <v>7.23</v>
      </c>
      <c r="G150" t="n">
        <v>62</v>
      </c>
      <c r="H150" t="n">
        <v>1.39</v>
      </c>
      <c r="I150" t="n">
        <v>7</v>
      </c>
      <c r="J150" t="n">
        <v>88.09999999999999</v>
      </c>
      <c r="K150" t="n">
        <v>35.1</v>
      </c>
      <c r="L150" t="n">
        <v>7</v>
      </c>
      <c r="M150" t="n">
        <v>0</v>
      </c>
      <c r="N150" t="n">
        <v>11</v>
      </c>
      <c r="O150" t="n">
        <v>11099.43</v>
      </c>
      <c r="P150" t="n">
        <v>48.83</v>
      </c>
      <c r="Q150" t="n">
        <v>190.01</v>
      </c>
      <c r="R150" t="n">
        <v>29.77</v>
      </c>
      <c r="S150" t="n">
        <v>24.3</v>
      </c>
      <c r="T150" t="n">
        <v>1924.76</v>
      </c>
      <c r="U150" t="n">
        <v>0.82</v>
      </c>
      <c r="V150" t="n">
        <v>0.87</v>
      </c>
      <c r="W150" t="n">
        <v>2.96</v>
      </c>
      <c r="X150" t="n">
        <v>0.13</v>
      </c>
      <c r="Y150" t="n">
        <v>2</v>
      </c>
      <c r="Z150" t="n">
        <v>10</v>
      </c>
    </row>
    <row r="151">
      <c r="A151" t="n">
        <v>0</v>
      </c>
      <c r="B151" t="n">
        <v>50</v>
      </c>
      <c r="C151" t="inlineStr">
        <is>
          <t xml:space="preserve">CONCLUIDO	</t>
        </is>
      </c>
      <c r="D151" t="n">
        <v>8.6188</v>
      </c>
      <c r="E151" t="n">
        <v>11.6</v>
      </c>
      <c r="F151" t="n">
        <v>8.279999999999999</v>
      </c>
      <c r="G151" t="n">
        <v>8.56</v>
      </c>
      <c r="H151" t="n">
        <v>0.16</v>
      </c>
      <c r="I151" t="n">
        <v>58</v>
      </c>
      <c r="J151" t="n">
        <v>107.41</v>
      </c>
      <c r="K151" t="n">
        <v>41.65</v>
      </c>
      <c r="L151" t="n">
        <v>1</v>
      </c>
      <c r="M151" t="n">
        <v>56</v>
      </c>
      <c r="N151" t="n">
        <v>14.77</v>
      </c>
      <c r="O151" t="n">
        <v>13481.73</v>
      </c>
      <c r="P151" t="n">
        <v>79.43000000000001</v>
      </c>
      <c r="Q151" t="n">
        <v>190.61</v>
      </c>
      <c r="R151" t="n">
        <v>62.43</v>
      </c>
      <c r="S151" t="n">
        <v>24.3</v>
      </c>
      <c r="T151" t="n">
        <v>17999.24</v>
      </c>
      <c r="U151" t="n">
        <v>0.39</v>
      </c>
      <c r="V151" t="n">
        <v>0.76</v>
      </c>
      <c r="W151" t="n">
        <v>3.03</v>
      </c>
      <c r="X151" t="n">
        <v>1.16</v>
      </c>
      <c r="Y151" t="n">
        <v>2</v>
      </c>
      <c r="Z151" t="n">
        <v>10</v>
      </c>
    </row>
    <row r="152">
      <c r="A152" t="n">
        <v>1</v>
      </c>
      <c r="B152" t="n">
        <v>50</v>
      </c>
      <c r="C152" t="inlineStr">
        <is>
          <t xml:space="preserve">CONCLUIDO	</t>
        </is>
      </c>
      <c r="D152" t="n">
        <v>9.7239</v>
      </c>
      <c r="E152" t="n">
        <v>10.28</v>
      </c>
      <c r="F152" t="n">
        <v>7.65</v>
      </c>
      <c r="G152" t="n">
        <v>17</v>
      </c>
      <c r="H152" t="n">
        <v>0.32</v>
      </c>
      <c r="I152" t="n">
        <v>27</v>
      </c>
      <c r="J152" t="n">
        <v>108.68</v>
      </c>
      <c r="K152" t="n">
        <v>41.65</v>
      </c>
      <c r="L152" t="n">
        <v>2</v>
      </c>
      <c r="M152" t="n">
        <v>25</v>
      </c>
      <c r="N152" t="n">
        <v>15.03</v>
      </c>
      <c r="O152" t="n">
        <v>13638.32</v>
      </c>
      <c r="P152" t="n">
        <v>72.31</v>
      </c>
      <c r="Q152" t="n">
        <v>190.13</v>
      </c>
      <c r="R152" t="n">
        <v>42.81</v>
      </c>
      <c r="S152" t="n">
        <v>24.3</v>
      </c>
      <c r="T152" t="n">
        <v>8339.879999999999</v>
      </c>
      <c r="U152" t="n">
        <v>0.57</v>
      </c>
      <c r="V152" t="n">
        <v>0.82</v>
      </c>
      <c r="W152" t="n">
        <v>2.99</v>
      </c>
      <c r="X152" t="n">
        <v>0.54</v>
      </c>
      <c r="Y152" t="n">
        <v>2</v>
      </c>
      <c r="Z152" t="n">
        <v>10</v>
      </c>
    </row>
    <row r="153">
      <c r="A153" t="n">
        <v>2</v>
      </c>
      <c r="B153" t="n">
        <v>50</v>
      </c>
      <c r="C153" t="inlineStr">
        <is>
          <t xml:space="preserve">CONCLUIDO	</t>
        </is>
      </c>
      <c r="D153" t="n">
        <v>10.1226</v>
      </c>
      <c r="E153" t="n">
        <v>9.880000000000001</v>
      </c>
      <c r="F153" t="n">
        <v>7.44</v>
      </c>
      <c r="G153" t="n">
        <v>24.81</v>
      </c>
      <c r="H153" t="n">
        <v>0.48</v>
      </c>
      <c r="I153" t="n">
        <v>18</v>
      </c>
      <c r="J153" t="n">
        <v>109.96</v>
      </c>
      <c r="K153" t="n">
        <v>41.65</v>
      </c>
      <c r="L153" t="n">
        <v>3</v>
      </c>
      <c r="M153" t="n">
        <v>16</v>
      </c>
      <c r="N153" t="n">
        <v>15.31</v>
      </c>
      <c r="O153" t="n">
        <v>13795.21</v>
      </c>
      <c r="P153" t="n">
        <v>69.3</v>
      </c>
      <c r="Q153" t="n">
        <v>190.05</v>
      </c>
      <c r="R153" t="n">
        <v>36.62</v>
      </c>
      <c r="S153" t="n">
        <v>24.3</v>
      </c>
      <c r="T153" t="n">
        <v>5291.21</v>
      </c>
      <c r="U153" t="n">
        <v>0.66</v>
      </c>
      <c r="V153" t="n">
        <v>0.84</v>
      </c>
      <c r="W153" t="n">
        <v>2.97</v>
      </c>
      <c r="X153" t="n">
        <v>0.33</v>
      </c>
      <c r="Y153" t="n">
        <v>2</v>
      </c>
      <c r="Z153" t="n">
        <v>10</v>
      </c>
    </row>
    <row r="154">
      <c r="A154" t="n">
        <v>3</v>
      </c>
      <c r="B154" t="n">
        <v>50</v>
      </c>
      <c r="C154" t="inlineStr">
        <is>
          <t xml:space="preserve">CONCLUIDO	</t>
        </is>
      </c>
      <c r="D154" t="n">
        <v>10.2813</v>
      </c>
      <c r="E154" t="n">
        <v>9.73</v>
      </c>
      <c r="F154" t="n">
        <v>7.38</v>
      </c>
      <c r="G154" t="n">
        <v>31.62</v>
      </c>
      <c r="H154" t="n">
        <v>0.63</v>
      </c>
      <c r="I154" t="n">
        <v>14</v>
      </c>
      <c r="J154" t="n">
        <v>111.23</v>
      </c>
      <c r="K154" t="n">
        <v>41.65</v>
      </c>
      <c r="L154" t="n">
        <v>4</v>
      </c>
      <c r="M154" t="n">
        <v>12</v>
      </c>
      <c r="N154" t="n">
        <v>15.58</v>
      </c>
      <c r="O154" t="n">
        <v>13952.52</v>
      </c>
      <c r="P154" t="n">
        <v>67.45999999999999</v>
      </c>
      <c r="Q154" t="n">
        <v>190.06</v>
      </c>
      <c r="R154" t="n">
        <v>34.74</v>
      </c>
      <c r="S154" t="n">
        <v>24.3</v>
      </c>
      <c r="T154" t="n">
        <v>4372.19</v>
      </c>
      <c r="U154" t="n">
        <v>0.7</v>
      </c>
      <c r="V154" t="n">
        <v>0.85</v>
      </c>
      <c r="W154" t="n">
        <v>2.96</v>
      </c>
      <c r="X154" t="n">
        <v>0.27</v>
      </c>
      <c r="Y154" t="n">
        <v>2</v>
      </c>
      <c r="Z154" t="n">
        <v>10</v>
      </c>
    </row>
    <row r="155">
      <c r="A155" t="n">
        <v>4</v>
      </c>
      <c r="B155" t="n">
        <v>50</v>
      </c>
      <c r="C155" t="inlineStr">
        <is>
          <t xml:space="preserve">CONCLUIDO	</t>
        </is>
      </c>
      <c r="D155" t="n">
        <v>10.4293</v>
      </c>
      <c r="E155" t="n">
        <v>9.59</v>
      </c>
      <c r="F155" t="n">
        <v>7.31</v>
      </c>
      <c r="G155" t="n">
        <v>39.86</v>
      </c>
      <c r="H155" t="n">
        <v>0.78</v>
      </c>
      <c r="I155" t="n">
        <v>11</v>
      </c>
      <c r="J155" t="n">
        <v>112.51</v>
      </c>
      <c r="K155" t="n">
        <v>41.65</v>
      </c>
      <c r="L155" t="n">
        <v>5</v>
      </c>
      <c r="M155" t="n">
        <v>9</v>
      </c>
      <c r="N155" t="n">
        <v>15.86</v>
      </c>
      <c r="O155" t="n">
        <v>14110.24</v>
      </c>
      <c r="P155" t="n">
        <v>65.78</v>
      </c>
      <c r="Q155" t="n">
        <v>190.06</v>
      </c>
      <c r="R155" t="n">
        <v>32.42</v>
      </c>
      <c r="S155" t="n">
        <v>24.3</v>
      </c>
      <c r="T155" t="n">
        <v>3225</v>
      </c>
      <c r="U155" t="n">
        <v>0.75</v>
      </c>
      <c r="V155" t="n">
        <v>0.86</v>
      </c>
      <c r="W155" t="n">
        <v>2.96</v>
      </c>
      <c r="X155" t="n">
        <v>0.2</v>
      </c>
      <c r="Y155" t="n">
        <v>2</v>
      </c>
      <c r="Z155" t="n">
        <v>10</v>
      </c>
    </row>
    <row r="156">
      <c r="A156" t="n">
        <v>5</v>
      </c>
      <c r="B156" t="n">
        <v>50</v>
      </c>
      <c r="C156" t="inlineStr">
        <is>
          <t xml:space="preserve">CONCLUIDO	</t>
        </is>
      </c>
      <c r="D156" t="n">
        <v>10.5248</v>
      </c>
      <c r="E156" t="n">
        <v>9.5</v>
      </c>
      <c r="F156" t="n">
        <v>7.27</v>
      </c>
      <c r="G156" t="n">
        <v>48.44</v>
      </c>
      <c r="H156" t="n">
        <v>0.93</v>
      </c>
      <c r="I156" t="n">
        <v>9</v>
      </c>
      <c r="J156" t="n">
        <v>113.79</v>
      </c>
      <c r="K156" t="n">
        <v>41.65</v>
      </c>
      <c r="L156" t="n">
        <v>6</v>
      </c>
      <c r="M156" t="n">
        <v>7</v>
      </c>
      <c r="N156" t="n">
        <v>16.14</v>
      </c>
      <c r="O156" t="n">
        <v>14268.39</v>
      </c>
      <c r="P156" t="n">
        <v>64.08</v>
      </c>
      <c r="Q156" t="n">
        <v>190.14</v>
      </c>
      <c r="R156" t="n">
        <v>31.31</v>
      </c>
      <c r="S156" t="n">
        <v>24.3</v>
      </c>
      <c r="T156" t="n">
        <v>2680.72</v>
      </c>
      <c r="U156" t="n">
        <v>0.78</v>
      </c>
      <c r="V156" t="n">
        <v>0.86</v>
      </c>
      <c r="W156" t="n">
        <v>2.95</v>
      </c>
      <c r="X156" t="n">
        <v>0.16</v>
      </c>
      <c r="Y156" t="n">
        <v>2</v>
      </c>
      <c r="Z156" t="n">
        <v>10</v>
      </c>
    </row>
    <row r="157">
      <c r="A157" t="n">
        <v>6</v>
      </c>
      <c r="B157" t="n">
        <v>50</v>
      </c>
      <c r="C157" t="inlineStr">
        <is>
          <t xml:space="preserve">CONCLUIDO	</t>
        </is>
      </c>
      <c r="D157" t="n">
        <v>10.5817</v>
      </c>
      <c r="E157" t="n">
        <v>9.449999999999999</v>
      </c>
      <c r="F157" t="n">
        <v>7.24</v>
      </c>
      <c r="G157" t="n">
        <v>54.27</v>
      </c>
      <c r="H157" t="n">
        <v>1.07</v>
      </c>
      <c r="I157" t="n">
        <v>8</v>
      </c>
      <c r="J157" t="n">
        <v>115.08</v>
      </c>
      <c r="K157" t="n">
        <v>41.65</v>
      </c>
      <c r="L157" t="n">
        <v>7</v>
      </c>
      <c r="M157" t="n">
        <v>6</v>
      </c>
      <c r="N157" t="n">
        <v>16.43</v>
      </c>
      <c r="O157" t="n">
        <v>14426.96</v>
      </c>
      <c r="P157" t="n">
        <v>62.66</v>
      </c>
      <c r="Q157" t="n">
        <v>189.98</v>
      </c>
      <c r="R157" t="n">
        <v>30.28</v>
      </c>
      <c r="S157" t="n">
        <v>24.3</v>
      </c>
      <c r="T157" t="n">
        <v>2172.09</v>
      </c>
      <c r="U157" t="n">
        <v>0.8</v>
      </c>
      <c r="V157" t="n">
        <v>0.87</v>
      </c>
      <c r="W157" t="n">
        <v>2.95</v>
      </c>
      <c r="X157" t="n">
        <v>0.13</v>
      </c>
      <c r="Y157" t="n">
        <v>2</v>
      </c>
      <c r="Z157" t="n">
        <v>10</v>
      </c>
    </row>
    <row r="158">
      <c r="A158" t="n">
        <v>7</v>
      </c>
      <c r="B158" t="n">
        <v>50</v>
      </c>
      <c r="C158" t="inlineStr">
        <is>
          <t xml:space="preserve">CONCLUIDO	</t>
        </is>
      </c>
      <c r="D158" t="n">
        <v>10.622</v>
      </c>
      <c r="E158" t="n">
        <v>9.41</v>
      </c>
      <c r="F158" t="n">
        <v>7.22</v>
      </c>
      <c r="G158" t="n">
        <v>61.91</v>
      </c>
      <c r="H158" t="n">
        <v>1.21</v>
      </c>
      <c r="I158" t="n">
        <v>7</v>
      </c>
      <c r="J158" t="n">
        <v>116.37</v>
      </c>
      <c r="K158" t="n">
        <v>41.65</v>
      </c>
      <c r="L158" t="n">
        <v>8</v>
      </c>
      <c r="M158" t="n">
        <v>5</v>
      </c>
      <c r="N158" t="n">
        <v>16.72</v>
      </c>
      <c r="O158" t="n">
        <v>14585.96</v>
      </c>
      <c r="P158" t="n">
        <v>61.38</v>
      </c>
      <c r="Q158" t="n">
        <v>190</v>
      </c>
      <c r="R158" t="n">
        <v>29.82</v>
      </c>
      <c r="S158" t="n">
        <v>24.3</v>
      </c>
      <c r="T158" t="n">
        <v>1946.35</v>
      </c>
      <c r="U158" t="n">
        <v>0.8100000000000001</v>
      </c>
      <c r="V158" t="n">
        <v>0.87</v>
      </c>
      <c r="W158" t="n">
        <v>2.95</v>
      </c>
      <c r="X158" t="n">
        <v>0.11</v>
      </c>
      <c r="Y158" t="n">
        <v>2</v>
      </c>
      <c r="Z158" t="n">
        <v>10</v>
      </c>
    </row>
    <row r="159">
      <c r="A159" t="n">
        <v>8</v>
      </c>
      <c r="B159" t="n">
        <v>50</v>
      </c>
      <c r="C159" t="inlineStr">
        <is>
          <t xml:space="preserve">CONCLUIDO	</t>
        </is>
      </c>
      <c r="D159" t="n">
        <v>10.6679</v>
      </c>
      <c r="E159" t="n">
        <v>9.369999999999999</v>
      </c>
      <c r="F159" t="n">
        <v>7.2</v>
      </c>
      <c r="G159" t="n">
        <v>72.04000000000001</v>
      </c>
      <c r="H159" t="n">
        <v>1.35</v>
      </c>
      <c r="I159" t="n">
        <v>6</v>
      </c>
      <c r="J159" t="n">
        <v>117.66</v>
      </c>
      <c r="K159" t="n">
        <v>41.65</v>
      </c>
      <c r="L159" t="n">
        <v>9</v>
      </c>
      <c r="M159" t="n">
        <v>4</v>
      </c>
      <c r="N159" t="n">
        <v>17.01</v>
      </c>
      <c r="O159" t="n">
        <v>14745.39</v>
      </c>
      <c r="P159" t="n">
        <v>59.9</v>
      </c>
      <c r="Q159" t="n">
        <v>189.96</v>
      </c>
      <c r="R159" t="n">
        <v>29.2</v>
      </c>
      <c r="S159" t="n">
        <v>24.3</v>
      </c>
      <c r="T159" t="n">
        <v>1642.69</v>
      </c>
      <c r="U159" t="n">
        <v>0.83</v>
      </c>
      <c r="V159" t="n">
        <v>0.87</v>
      </c>
      <c r="W159" t="n">
        <v>2.95</v>
      </c>
      <c r="X159" t="n">
        <v>0.1</v>
      </c>
      <c r="Y159" t="n">
        <v>2</v>
      </c>
      <c r="Z159" t="n">
        <v>10</v>
      </c>
    </row>
    <row r="160">
      <c r="A160" t="n">
        <v>9</v>
      </c>
      <c r="B160" t="n">
        <v>50</v>
      </c>
      <c r="C160" t="inlineStr">
        <is>
          <t xml:space="preserve">CONCLUIDO	</t>
        </is>
      </c>
      <c r="D160" t="n">
        <v>10.667</v>
      </c>
      <c r="E160" t="n">
        <v>9.369999999999999</v>
      </c>
      <c r="F160" t="n">
        <v>7.21</v>
      </c>
      <c r="G160" t="n">
        <v>72.05</v>
      </c>
      <c r="H160" t="n">
        <v>1.48</v>
      </c>
      <c r="I160" t="n">
        <v>6</v>
      </c>
      <c r="J160" t="n">
        <v>118.96</v>
      </c>
      <c r="K160" t="n">
        <v>41.65</v>
      </c>
      <c r="L160" t="n">
        <v>10</v>
      </c>
      <c r="M160" t="n">
        <v>4</v>
      </c>
      <c r="N160" t="n">
        <v>17.31</v>
      </c>
      <c r="O160" t="n">
        <v>14905.25</v>
      </c>
      <c r="P160" t="n">
        <v>58.28</v>
      </c>
      <c r="Q160" t="n">
        <v>190</v>
      </c>
      <c r="R160" t="n">
        <v>29.3</v>
      </c>
      <c r="S160" t="n">
        <v>24.3</v>
      </c>
      <c r="T160" t="n">
        <v>1694.49</v>
      </c>
      <c r="U160" t="n">
        <v>0.83</v>
      </c>
      <c r="V160" t="n">
        <v>0.87</v>
      </c>
      <c r="W160" t="n">
        <v>2.95</v>
      </c>
      <c r="X160" t="n">
        <v>0.1</v>
      </c>
      <c r="Y160" t="n">
        <v>2</v>
      </c>
      <c r="Z160" t="n">
        <v>10</v>
      </c>
    </row>
    <row r="161">
      <c r="A161" t="n">
        <v>10</v>
      </c>
      <c r="B161" t="n">
        <v>50</v>
      </c>
      <c r="C161" t="inlineStr">
        <is>
          <t xml:space="preserve">CONCLUIDO	</t>
        </is>
      </c>
      <c r="D161" t="n">
        <v>10.7019</v>
      </c>
      <c r="E161" t="n">
        <v>9.34</v>
      </c>
      <c r="F161" t="n">
        <v>7.2</v>
      </c>
      <c r="G161" t="n">
        <v>86.36</v>
      </c>
      <c r="H161" t="n">
        <v>1.61</v>
      </c>
      <c r="I161" t="n">
        <v>5</v>
      </c>
      <c r="J161" t="n">
        <v>120.26</v>
      </c>
      <c r="K161" t="n">
        <v>41.65</v>
      </c>
      <c r="L161" t="n">
        <v>11</v>
      </c>
      <c r="M161" t="n">
        <v>0</v>
      </c>
      <c r="N161" t="n">
        <v>17.61</v>
      </c>
      <c r="O161" t="n">
        <v>15065.56</v>
      </c>
      <c r="P161" t="n">
        <v>57.79</v>
      </c>
      <c r="Q161" t="n">
        <v>190.04</v>
      </c>
      <c r="R161" t="n">
        <v>28.93</v>
      </c>
      <c r="S161" t="n">
        <v>24.3</v>
      </c>
      <c r="T161" t="n">
        <v>1510.51</v>
      </c>
      <c r="U161" t="n">
        <v>0.84</v>
      </c>
      <c r="V161" t="n">
        <v>0.87</v>
      </c>
      <c r="W161" t="n">
        <v>2.95</v>
      </c>
      <c r="X161" t="n">
        <v>0.09</v>
      </c>
      <c r="Y161" t="n">
        <v>2</v>
      </c>
      <c r="Z161" t="n">
        <v>10</v>
      </c>
    </row>
    <row r="162">
      <c r="A162" t="n">
        <v>0</v>
      </c>
      <c r="B162" t="n">
        <v>25</v>
      </c>
      <c r="C162" t="inlineStr">
        <is>
          <t xml:space="preserve">CONCLUIDO	</t>
        </is>
      </c>
      <c r="D162" t="n">
        <v>9.806900000000001</v>
      </c>
      <c r="E162" t="n">
        <v>10.2</v>
      </c>
      <c r="F162" t="n">
        <v>7.87</v>
      </c>
      <c r="G162" t="n">
        <v>12.43</v>
      </c>
      <c r="H162" t="n">
        <v>0.28</v>
      </c>
      <c r="I162" t="n">
        <v>38</v>
      </c>
      <c r="J162" t="n">
        <v>61.76</v>
      </c>
      <c r="K162" t="n">
        <v>28.92</v>
      </c>
      <c r="L162" t="n">
        <v>1</v>
      </c>
      <c r="M162" t="n">
        <v>36</v>
      </c>
      <c r="N162" t="n">
        <v>6.84</v>
      </c>
      <c r="O162" t="n">
        <v>7851.41</v>
      </c>
      <c r="P162" t="n">
        <v>50.63</v>
      </c>
      <c r="Q162" t="n">
        <v>190.29</v>
      </c>
      <c r="R162" t="n">
        <v>49.82</v>
      </c>
      <c r="S162" t="n">
        <v>24.3</v>
      </c>
      <c r="T162" t="n">
        <v>11790.14</v>
      </c>
      <c r="U162" t="n">
        <v>0.49</v>
      </c>
      <c r="V162" t="n">
        <v>0.8</v>
      </c>
      <c r="W162" t="n">
        <v>3.01</v>
      </c>
      <c r="X162" t="n">
        <v>0.76</v>
      </c>
      <c r="Y162" t="n">
        <v>2</v>
      </c>
      <c r="Z162" t="n">
        <v>10</v>
      </c>
    </row>
    <row r="163">
      <c r="A163" t="n">
        <v>1</v>
      </c>
      <c r="B163" t="n">
        <v>25</v>
      </c>
      <c r="C163" t="inlineStr">
        <is>
          <t xml:space="preserve">CONCLUIDO	</t>
        </is>
      </c>
      <c r="D163" t="n">
        <v>10.5208</v>
      </c>
      <c r="E163" t="n">
        <v>9.51</v>
      </c>
      <c r="F163" t="n">
        <v>7.46</v>
      </c>
      <c r="G163" t="n">
        <v>24.86</v>
      </c>
      <c r="H163" t="n">
        <v>0.55</v>
      </c>
      <c r="I163" t="n">
        <v>18</v>
      </c>
      <c r="J163" t="n">
        <v>62.92</v>
      </c>
      <c r="K163" t="n">
        <v>28.92</v>
      </c>
      <c r="L163" t="n">
        <v>2</v>
      </c>
      <c r="M163" t="n">
        <v>16</v>
      </c>
      <c r="N163" t="n">
        <v>7</v>
      </c>
      <c r="O163" t="n">
        <v>7994.37</v>
      </c>
      <c r="P163" t="n">
        <v>45.69</v>
      </c>
      <c r="Q163" t="n">
        <v>190.11</v>
      </c>
      <c r="R163" t="n">
        <v>37.08</v>
      </c>
      <c r="S163" t="n">
        <v>24.3</v>
      </c>
      <c r="T163" t="n">
        <v>5520.91</v>
      </c>
      <c r="U163" t="n">
        <v>0.66</v>
      </c>
      <c r="V163" t="n">
        <v>0.84</v>
      </c>
      <c r="W163" t="n">
        <v>2.97</v>
      </c>
      <c r="X163" t="n">
        <v>0.35</v>
      </c>
      <c r="Y163" t="n">
        <v>2</v>
      </c>
      <c r="Z163" t="n">
        <v>10</v>
      </c>
    </row>
    <row r="164">
      <c r="A164" t="n">
        <v>2</v>
      </c>
      <c r="B164" t="n">
        <v>25</v>
      </c>
      <c r="C164" t="inlineStr">
        <is>
          <t xml:space="preserve">CONCLUIDO	</t>
        </is>
      </c>
      <c r="D164" t="n">
        <v>10.7582</v>
      </c>
      <c r="E164" t="n">
        <v>9.300000000000001</v>
      </c>
      <c r="F164" t="n">
        <v>7.33</v>
      </c>
      <c r="G164" t="n">
        <v>36.66</v>
      </c>
      <c r="H164" t="n">
        <v>0.8100000000000001</v>
      </c>
      <c r="I164" t="n">
        <v>12</v>
      </c>
      <c r="J164" t="n">
        <v>64.08</v>
      </c>
      <c r="K164" t="n">
        <v>28.92</v>
      </c>
      <c r="L164" t="n">
        <v>3</v>
      </c>
      <c r="M164" t="n">
        <v>10</v>
      </c>
      <c r="N164" t="n">
        <v>7.16</v>
      </c>
      <c r="O164" t="n">
        <v>8137.65</v>
      </c>
      <c r="P164" t="n">
        <v>42.38</v>
      </c>
      <c r="Q164" t="n">
        <v>190</v>
      </c>
      <c r="R164" t="n">
        <v>33.16</v>
      </c>
      <c r="S164" t="n">
        <v>24.3</v>
      </c>
      <c r="T164" t="n">
        <v>3592.45</v>
      </c>
      <c r="U164" t="n">
        <v>0.73</v>
      </c>
      <c r="V164" t="n">
        <v>0.85</v>
      </c>
      <c r="W164" t="n">
        <v>2.96</v>
      </c>
      <c r="X164" t="n">
        <v>0.23</v>
      </c>
      <c r="Y164" t="n">
        <v>2</v>
      </c>
      <c r="Z164" t="n">
        <v>10</v>
      </c>
    </row>
    <row r="165">
      <c r="A165" t="n">
        <v>3</v>
      </c>
      <c r="B165" t="n">
        <v>25</v>
      </c>
      <c r="C165" t="inlineStr">
        <is>
          <t xml:space="preserve">CONCLUIDO	</t>
        </is>
      </c>
      <c r="D165" t="n">
        <v>10.865</v>
      </c>
      <c r="E165" t="n">
        <v>9.199999999999999</v>
      </c>
      <c r="F165" t="n">
        <v>7.28</v>
      </c>
      <c r="G165" t="n">
        <v>48.55</v>
      </c>
      <c r="H165" t="n">
        <v>1.07</v>
      </c>
      <c r="I165" t="n">
        <v>9</v>
      </c>
      <c r="J165" t="n">
        <v>65.25</v>
      </c>
      <c r="K165" t="n">
        <v>28.92</v>
      </c>
      <c r="L165" t="n">
        <v>4</v>
      </c>
      <c r="M165" t="n">
        <v>1</v>
      </c>
      <c r="N165" t="n">
        <v>7.33</v>
      </c>
      <c r="O165" t="n">
        <v>8281.25</v>
      </c>
      <c r="P165" t="n">
        <v>40.48</v>
      </c>
      <c r="Q165" t="n">
        <v>190.19</v>
      </c>
      <c r="R165" t="n">
        <v>31.45</v>
      </c>
      <c r="S165" t="n">
        <v>24.3</v>
      </c>
      <c r="T165" t="n">
        <v>2752.3</v>
      </c>
      <c r="U165" t="n">
        <v>0.77</v>
      </c>
      <c r="V165" t="n">
        <v>0.86</v>
      </c>
      <c r="W165" t="n">
        <v>2.96</v>
      </c>
      <c r="X165" t="n">
        <v>0.17</v>
      </c>
      <c r="Y165" t="n">
        <v>2</v>
      </c>
      <c r="Z165" t="n">
        <v>10</v>
      </c>
    </row>
    <row r="166">
      <c r="A166" t="n">
        <v>4</v>
      </c>
      <c r="B166" t="n">
        <v>25</v>
      </c>
      <c r="C166" t="inlineStr">
        <is>
          <t xml:space="preserve">CONCLUIDO	</t>
        </is>
      </c>
      <c r="D166" t="n">
        <v>10.8666</v>
      </c>
      <c r="E166" t="n">
        <v>9.199999999999999</v>
      </c>
      <c r="F166" t="n">
        <v>7.28</v>
      </c>
      <c r="G166" t="n">
        <v>48.54</v>
      </c>
      <c r="H166" t="n">
        <v>1.31</v>
      </c>
      <c r="I166" t="n">
        <v>9</v>
      </c>
      <c r="J166" t="n">
        <v>66.42</v>
      </c>
      <c r="K166" t="n">
        <v>28.92</v>
      </c>
      <c r="L166" t="n">
        <v>5</v>
      </c>
      <c r="M166" t="n">
        <v>0</v>
      </c>
      <c r="N166" t="n">
        <v>7.49</v>
      </c>
      <c r="O166" t="n">
        <v>8425.16</v>
      </c>
      <c r="P166" t="n">
        <v>41.11</v>
      </c>
      <c r="Q166" t="n">
        <v>190.22</v>
      </c>
      <c r="R166" t="n">
        <v>31.38</v>
      </c>
      <c r="S166" t="n">
        <v>24.3</v>
      </c>
      <c r="T166" t="n">
        <v>2719.78</v>
      </c>
      <c r="U166" t="n">
        <v>0.77</v>
      </c>
      <c r="V166" t="n">
        <v>0.86</v>
      </c>
      <c r="W166" t="n">
        <v>2.96</v>
      </c>
      <c r="X166" t="n">
        <v>0.17</v>
      </c>
      <c r="Y166" t="n">
        <v>2</v>
      </c>
      <c r="Z166" t="n">
        <v>10</v>
      </c>
    </row>
    <row r="167">
      <c r="A167" t="n">
        <v>0</v>
      </c>
      <c r="B167" t="n">
        <v>85</v>
      </c>
      <c r="C167" t="inlineStr">
        <is>
          <t xml:space="preserve">CONCLUIDO	</t>
        </is>
      </c>
      <c r="D167" t="n">
        <v>7.1743</v>
      </c>
      <c r="E167" t="n">
        <v>13.94</v>
      </c>
      <c r="F167" t="n">
        <v>8.789999999999999</v>
      </c>
      <c r="G167" t="n">
        <v>6.43</v>
      </c>
      <c r="H167" t="n">
        <v>0.11</v>
      </c>
      <c r="I167" t="n">
        <v>82</v>
      </c>
      <c r="J167" t="n">
        <v>167.88</v>
      </c>
      <c r="K167" t="n">
        <v>51.39</v>
      </c>
      <c r="L167" t="n">
        <v>1</v>
      </c>
      <c r="M167" t="n">
        <v>80</v>
      </c>
      <c r="N167" t="n">
        <v>30.49</v>
      </c>
      <c r="O167" t="n">
        <v>20939.59</v>
      </c>
      <c r="P167" t="n">
        <v>113.21</v>
      </c>
      <c r="Q167" t="n">
        <v>190.6</v>
      </c>
      <c r="R167" t="n">
        <v>78.23999999999999</v>
      </c>
      <c r="S167" t="n">
        <v>24.3</v>
      </c>
      <c r="T167" t="n">
        <v>25782.32</v>
      </c>
      <c r="U167" t="n">
        <v>0.31</v>
      </c>
      <c r="V167" t="n">
        <v>0.71</v>
      </c>
      <c r="W167" t="n">
        <v>3.08</v>
      </c>
      <c r="X167" t="n">
        <v>1.67</v>
      </c>
      <c r="Y167" t="n">
        <v>2</v>
      </c>
      <c r="Z167" t="n">
        <v>10</v>
      </c>
    </row>
    <row r="168">
      <c r="A168" t="n">
        <v>1</v>
      </c>
      <c r="B168" t="n">
        <v>85</v>
      </c>
      <c r="C168" t="inlineStr">
        <is>
          <t xml:space="preserve">CONCLUIDO	</t>
        </is>
      </c>
      <c r="D168" t="n">
        <v>8.7233</v>
      </c>
      <c r="E168" t="n">
        <v>11.46</v>
      </c>
      <c r="F168" t="n">
        <v>7.84</v>
      </c>
      <c r="G168" t="n">
        <v>12.71</v>
      </c>
      <c r="H168" t="n">
        <v>0.21</v>
      </c>
      <c r="I168" t="n">
        <v>37</v>
      </c>
      <c r="J168" t="n">
        <v>169.33</v>
      </c>
      <c r="K168" t="n">
        <v>51.39</v>
      </c>
      <c r="L168" t="n">
        <v>2</v>
      </c>
      <c r="M168" t="n">
        <v>35</v>
      </c>
      <c r="N168" t="n">
        <v>30.94</v>
      </c>
      <c r="O168" t="n">
        <v>21118.46</v>
      </c>
      <c r="P168" t="n">
        <v>100.5</v>
      </c>
      <c r="Q168" t="n">
        <v>190.13</v>
      </c>
      <c r="R168" t="n">
        <v>48.82</v>
      </c>
      <c r="S168" t="n">
        <v>24.3</v>
      </c>
      <c r="T168" t="n">
        <v>11296.46</v>
      </c>
      <c r="U168" t="n">
        <v>0.5</v>
      </c>
      <c r="V168" t="n">
        <v>0.8</v>
      </c>
      <c r="W168" t="n">
        <v>3</v>
      </c>
      <c r="X168" t="n">
        <v>0.73</v>
      </c>
      <c r="Y168" t="n">
        <v>2</v>
      </c>
      <c r="Z168" t="n">
        <v>10</v>
      </c>
    </row>
    <row r="169">
      <c r="A169" t="n">
        <v>2</v>
      </c>
      <c r="B169" t="n">
        <v>85</v>
      </c>
      <c r="C169" t="inlineStr">
        <is>
          <t xml:space="preserve">CONCLUIDO	</t>
        </is>
      </c>
      <c r="D169" t="n">
        <v>9.2994</v>
      </c>
      <c r="E169" t="n">
        <v>10.75</v>
      </c>
      <c r="F169" t="n">
        <v>7.57</v>
      </c>
      <c r="G169" t="n">
        <v>18.92</v>
      </c>
      <c r="H169" t="n">
        <v>0.31</v>
      </c>
      <c r="I169" t="n">
        <v>24</v>
      </c>
      <c r="J169" t="n">
        <v>170.79</v>
      </c>
      <c r="K169" t="n">
        <v>51.39</v>
      </c>
      <c r="L169" t="n">
        <v>3</v>
      </c>
      <c r="M169" t="n">
        <v>22</v>
      </c>
      <c r="N169" t="n">
        <v>31.4</v>
      </c>
      <c r="O169" t="n">
        <v>21297.94</v>
      </c>
      <c r="P169" t="n">
        <v>96.42</v>
      </c>
      <c r="Q169" t="n">
        <v>190.15</v>
      </c>
      <c r="R169" t="n">
        <v>40.23</v>
      </c>
      <c r="S169" t="n">
        <v>24.3</v>
      </c>
      <c r="T169" t="n">
        <v>7066.91</v>
      </c>
      <c r="U169" t="n">
        <v>0.6</v>
      </c>
      <c r="V169" t="n">
        <v>0.83</v>
      </c>
      <c r="W169" t="n">
        <v>2.98</v>
      </c>
      <c r="X169" t="n">
        <v>0.46</v>
      </c>
      <c r="Y169" t="n">
        <v>2</v>
      </c>
      <c r="Z169" t="n">
        <v>10</v>
      </c>
    </row>
    <row r="170">
      <c r="A170" t="n">
        <v>3</v>
      </c>
      <c r="B170" t="n">
        <v>85</v>
      </c>
      <c r="C170" t="inlineStr">
        <is>
          <t xml:space="preserve">CONCLUIDO	</t>
        </is>
      </c>
      <c r="D170" t="n">
        <v>9.590299999999999</v>
      </c>
      <c r="E170" t="n">
        <v>10.43</v>
      </c>
      <c r="F170" t="n">
        <v>7.44</v>
      </c>
      <c r="G170" t="n">
        <v>24.82</v>
      </c>
      <c r="H170" t="n">
        <v>0.41</v>
      </c>
      <c r="I170" t="n">
        <v>18</v>
      </c>
      <c r="J170" t="n">
        <v>172.25</v>
      </c>
      <c r="K170" t="n">
        <v>51.39</v>
      </c>
      <c r="L170" t="n">
        <v>4</v>
      </c>
      <c r="M170" t="n">
        <v>16</v>
      </c>
      <c r="N170" t="n">
        <v>31.86</v>
      </c>
      <c r="O170" t="n">
        <v>21478.05</v>
      </c>
      <c r="P170" t="n">
        <v>94.25</v>
      </c>
      <c r="Q170" t="n">
        <v>190.06</v>
      </c>
      <c r="R170" t="n">
        <v>36.68</v>
      </c>
      <c r="S170" t="n">
        <v>24.3</v>
      </c>
      <c r="T170" t="n">
        <v>5323.91</v>
      </c>
      <c r="U170" t="n">
        <v>0.66</v>
      </c>
      <c r="V170" t="n">
        <v>0.84</v>
      </c>
      <c r="W170" t="n">
        <v>2.97</v>
      </c>
      <c r="X170" t="n">
        <v>0.34</v>
      </c>
      <c r="Y170" t="n">
        <v>2</v>
      </c>
      <c r="Z170" t="n">
        <v>10</v>
      </c>
    </row>
    <row r="171">
      <c r="A171" t="n">
        <v>4</v>
      </c>
      <c r="B171" t="n">
        <v>85</v>
      </c>
      <c r="C171" t="inlineStr">
        <is>
          <t xml:space="preserve">CONCLUIDO	</t>
        </is>
      </c>
      <c r="D171" t="n">
        <v>9.7339</v>
      </c>
      <c r="E171" t="n">
        <v>10.27</v>
      </c>
      <c r="F171" t="n">
        <v>7.39</v>
      </c>
      <c r="G171" t="n">
        <v>29.57</v>
      </c>
      <c r="H171" t="n">
        <v>0.51</v>
      </c>
      <c r="I171" t="n">
        <v>15</v>
      </c>
      <c r="J171" t="n">
        <v>173.71</v>
      </c>
      <c r="K171" t="n">
        <v>51.39</v>
      </c>
      <c r="L171" t="n">
        <v>5</v>
      </c>
      <c r="M171" t="n">
        <v>13</v>
      </c>
      <c r="N171" t="n">
        <v>32.32</v>
      </c>
      <c r="O171" t="n">
        <v>21658.78</v>
      </c>
      <c r="P171" t="n">
        <v>93.03</v>
      </c>
      <c r="Q171" t="n">
        <v>190.15</v>
      </c>
      <c r="R171" t="n">
        <v>34.97</v>
      </c>
      <c r="S171" t="n">
        <v>24.3</v>
      </c>
      <c r="T171" t="n">
        <v>4484.15</v>
      </c>
      <c r="U171" t="n">
        <v>0.6899999999999999</v>
      </c>
      <c r="V171" t="n">
        <v>0.85</v>
      </c>
      <c r="W171" t="n">
        <v>2.97</v>
      </c>
      <c r="X171" t="n">
        <v>0.28</v>
      </c>
      <c r="Y171" t="n">
        <v>2</v>
      </c>
      <c r="Z171" t="n">
        <v>10</v>
      </c>
    </row>
    <row r="172">
      <c r="A172" t="n">
        <v>5</v>
      </c>
      <c r="B172" t="n">
        <v>85</v>
      </c>
      <c r="C172" t="inlineStr">
        <is>
          <t xml:space="preserve">CONCLUIDO	</t>
        </is>
      </c>
      <c r="D172" t="n">
        <v>9.8901</v>
      </c>
      <c r="E172" t="n">
        <v>10.11</v>
      </c>
      <c r="F172" t="n">
        <v>7.33</v>
      </c>
      <c r="G172" t="n">
        <v>36.66</v>
      </c>
      <c r="H172" t="n">
        <v>0.61</v>
      </c>
      <c r="I172" t="n">
        <v>12</v>
      </c>
      <c r="J172" t="n">
        <v>175.18</v>
      </c>
      <c r="K172" t="n">
        <v>51.39</v>
      </c>
      <c r="L172" t="n">
        <v>6</v>
      </c>
      <c r="M172" t="n">
        <v>10</v>
      </c>
      <c r="N172" t="n">
        <v>32.79</v>
      </c>
      <c r="O172" t="n">
        <v>21840.16</v>
      </c>
      <c r="P172" t="n">
        <v>91.56</v>
      </c>
      <c r="Q172" t="n">
        <v>190.04</v>
      </c>
      <c r="R172" t="n">
        <v>33.21</v>
      </c>
      <c r="S172" t="n">
        <v>24.3</v>
      </c>
      <c r="T172" t="n">
        <v>3616.62</v>
      </c>
      <c r="U172" t="n">
        <v>0.73</v>
      </c>
      <c r="V172" t="n">
        <v>0.85</v>
      </c>
      <c r="W172" t="n">
        <v>2.96</v>
      </c>
      <c r="X172" t="n">
        <v>0.22</v>
      </c>
      <c r="Y172" t="n">
        <v>2</v>
      </c>
      <c r="Z172" t="n">
        <v>10</v>
      </c>
    </row>
    <row r="173">
      <c r="A173" t="n">
        <v>6</v>
      </c>
      <c r="B173" t="n">
        <v>85</v>
      </c>
      <c r="C173" t="inlineStr">
        <is>
          <t xml:space="preserve">CONCLUIDO	</t>
        </is>
      </c>
      <c r="D173" t="n">
        <v>9.950200000000001</v>
      </c>
      <c r="E173" t="n">
        <v>10.05</v>
      </c>
      <c r="F173" t="n">
        <v>7.3</v>
      </c>
      <c r="G173" t="n">
        <v>39.84</v>
      </c>
      <c r="H173" t="n">
        <v>0.7</v>
      </c>
      <c r="I173" t="n">
        <v>11</v>
      </c>
      <c r="J173" t="n">
        <v>176.66</v>
      </c>
      <c r="K173" t="n">
        <v>51.39</v>
      </c>
      <c r="L173" t="n">
        <v>7</v>
      </c>
      <c r="M173" t="n">
        <v>9</v>
      </c>
      <c r="N173" t="n">
        <v>33.27</v>
      </c>
      <c r="O173" t="n">
        <v>22022.17</v>
      </c>
      <c r="P173" t="n">
        <v>90.77</v>
      </c>
      <c r="Q173" t="n">
        <v>189.98</v>
      </c>
      <c r="R173" t="n">
        <v>32.36</v>
      </c>
      <c r="S173" t="n">
        <v>24.3</v>
      </c>
      <c r="T173" t="n">
        <v>3195.16</v>
      </c>
      <c r="U173" t="n">
        <v>0.75</v>
      </c>
      <c r="V173" t="n">
        <v>0.86</v>
      </c>
      <c r="W173" t="n">
        <v>2.96</v>
      </c>
      <c r="X173" t="n">
        <v>0.2</v>
      </c>
      <c r="Y173" t="n">
        <v>2</v>
      </c>
      <c r="Z173" t="n">
        <v>10</v>
      </c>
    </row>
    <row r="174">
      <c r="A174" t="n">
        <v>7</v>
      </c>
      <c r="B174" t="n">
        <v>85</v>
      </c>
      <c r="C174" t="inlineStr">
        <is>
          <t xml:space="preserve">CONCLUIDO	</t>
        </is>
      </c>
      <c r="D174" t="n">
        <v>10.0643</v>
      </c>
      <c r="E174" t="n">
        <v>9.94</v>
      </c>
      <c r="F174" t="n">
        <v>7.26</v>
      </c>
      <c r="G174" t="n">
        <v>48.39</v>
      </c>
      <c r="H174" t="n">
        <v>0.8</v>
      </c>
      <c r="I174" t="n">
        <v>9</v>
      </c>
      <c r="J174" t="n">
        <v>178.14</v>
      </c>
      <c r="K174" t="n">
        <v>51.39</v>
      </c>
      <c r="L174" t="n">
        <v>8</v>
      </c>
      <c r="M174" t="n">
        <v>7</v>
      </c>
      <c r="N174" t="n">
        <v>33.75</v>
      </c>
      <c r="O174" t="n">
        <v>22204.83</v>
      </c>
      <c r="P174" t="n">
        <v>89.25</v>
      </c>
      <c r="Q174" t="n">
        <v>190.04</v>
      </c>
      <c r="R174" t="n">
        <v>30.94</v>
      </c>
      <c r="S174" t="n">
        <v>24.3</v>
      </c>
      <c r="T174" t="n">
        <v>2495.16</v>
      </c>
      <c r="U174" t="n">
        <v>0.79</v>
      </c>
      <c r="V174" t="n">
        <v>0.86</v>
      </c>
      <c r="W174" t="n">
        <v>2.95</v>
      </c>
      <c r="X174" t="n">
        <v>0.15</v>
      </c>
      <c r="Y174" t="n">
        <v>2</v>
      </c>
      <c r="Z174" t="n">
        <v>10</v>
      </c>
    </row>
    <row r="175">
      <c r="A175" t="n">
        <v>8</v>
      </c>
      <c r="B175" t="n">
        <v>85</v>
      </c>
      <c r="C175" t="inlineStr">
        <is>
          <t xml:space="preserve">CONCLUIDO	</t>
        </is>
      </c>
      <c r="D175" t="n">
        <v>10.0584</v>
      </c>
      <c r="E175" t="n">
        <v>9.94</v>
      </c>
      <c r="F175" t="n">
        <v>7.26</v>
      </c>
      <c r="G175" t="n">
        <v>48.43</v>
      </c>
      <c r="H175" t="n">
        <v>0.89</v>
      </c>
      <c r="I175" t="n">
        <v>9</v>
      </c>
      <c r="J175" t="n">
        <v>179.63</v>
      </c>
      <c r="K175" t="n">
        <v>51.39</v>
      </c>
      <c r="L175" t="n">
        <v>9</v>
      </c>
      <c r="M175" t="n">
        <v>7</v>
      </c>
      <c r="N175" t="n">
        <v>34.24</v>
      </c>
      <c r="O175" t="n">
        <v>22388.15</v>
      </c>
      <c r="P175" t="n">
        <v>88.84999999999999</v>
      </c>
      <c r="Q175" t="n">
        <v>190.02</v>
      </c>
      <c r="R175" t="n">
        <v>31.09</v>
      </c>
      <c r="S175" t="n">
        <v>24.3</v>
      </c>
      <c r="T175" t="n">
        <v>2570.31</v>
      </c>
      <c r="U175" t="n">
        <v>0.78</v>
      </c>
      <c r="V175" t="n">
        <v>0.86</v>
      </c>
      <c r="W175" t="n">
        <v>2.95</v>
      </c>
      <c r="X175" t="n">
        <v>0.16</v>
      </c>
      <c r="Y175" t="n">
        <v>2</v>
      </c>
      <c r="Z175" t="n">
        <v>10</v>
      </c>
    </row>
    <row r="176">
      <c r="A176" t="n">
        <v>9</v>
      </c>
      <c r="B176" t="n">
        <v>85</v>
      </c>
      <c r="C176" t="inlineStr">
        <is>
          <t xml:space="preserve">CONCLUIDO	</t>
        </is>
      </c>
      <c r="D176" t="n">
        <v>10.1126</v>
      </c>
      <c r="E176" t="n">
        <v>9.890000000000001</v>
      </c>
      <c r="F176" t="n">
        <v>7.25</v>
      </c>
      <c r="G176" t="n">
        <v>54.34</v>
      </c>
      <c r="H176" t="n">
        <v>0.98</v>
      </c>
      <c r="I176" t="n">
        <v>8</v>
      </c>
      <c r="J176" t="n">
        <v>181.12</v>
      </c>
      <c r="K176" t="n">
        <v>51.39</v>
      </c>
      <c r="L176" t="n">
        <v>10</v>
      </c>
      <c r="M176" t="n">
        <v>6</v>
      </c>
      <c r="N176" t="n">
        <v>34.73</v>
      </c>
      <c r="O176" t="n">
        <v>22572.13</v>
      </c>
      <c r="P176" t="n">
        <v>88.15000000000001</v>
      </c>
      <c r="Q176" t="n">
        <v>190</v>
      </c>
      <c r="R176" t="n">
        <v>30.46</v>
      </c>
      <c r="S176" t="n">
        <v>24.3</v>
      </c>
      <c r="T176" t="n">
        <v>2263.58</v>
      </c>
      <c r="U176" t="n">
        <v>0.8</v>
      </c>
      <c r="V176" t="n">
        <v>0.86</v>
      </c>
      <c r="W176" t="n">
        <v>2.95</v>
      </c>
      <c r="X176" t="n">
        <v>0.14</v>
      </c>
      <c r="Y176" t="n">
        <v>2</v>
      </c>
      <c r="Z176" t="n">
        <v>10</v>
      </c>
    </row>
    <row r="177">
      <c r="A177" t="n">
        <v>10</v>
      </c>
      <c r="B177" t="n">
        <v>85</v>
      </c>
      <c r="C177" t="inlineStr">
        <is>
          <t xml:space="preserve">CONCLUIDO	</t>
        </is>
      </c>
      <c r="D177" t="n">
        <v>10.177</v>
      </c>
      <c r="E177" t="n">
        <v>9.83</v>
      </c>
      <c r="F177" t="n">
        <v>7.22</v>
      </c>
      <c r="G177" t="n">
        <v>61.85</v>
      </c>
      <c r="H177" t="n">
        <v>1.07</v>
      </c>
      <c r="I177" t="n">
        <v>7</v>
      </c>
      <c r="J177" t="n">
        <v>182.62</v>
      </c>
      <c r="K177" t="n">
        <v>51.39</v>
      </c>
      <c r="L177" t="n">
        <v>11</v>
      </c>
      <c r="M177" t="n">
        <v>5</v>
      </c>
      <c r="N177" t="n">
        <v>35.22</v>
      </c>
      <c r="O177" t="n">
        <v>22756.91</v>
      </c>
      <c r="P177" t="n">
        <v>87.40000000000001</v>
      </c>
      <c r="Q177" t="n">
        <v>189.99</v>
      </c>
      <c r="R177" t="n">
        <v>29.64</v>
      </c>
      <c r="S177" t="n">
        <v>24.3</v>
      </c>
      <c r="T177" t="n">
        <v>1859.13</v>
      </c>
      <c r="U177" t="n">
        <v>0.82</v>
      </c>
      <c r="V177" t="n">
        <v>0.87</v>
      </c>
      <c r="W177" t="n">
        <v>2.95</v>
      </c>
      <c r="X177" t="n">
        <v>0.11</v>
      </c>
      <c r="Y177" t="n">
        <v>2</v>
      </c>
      <c r="Z177" t="n">
        <v>10</v>
      </c>
    </row>
    <row r="178">
      <c r="A178" t="n">
        <v>11</v>
      </c>
      <c r="B178" t="n">
        <v>85</v>
      </c>
      <c r="C178" t="inlineStr">
        <is>
          <t xml:space="preserve">CONCLUIDO	</t>
        </is>
      </c>
      <c r="D178" t="n">
        <v>10.1632</v>
      </c>
      <c r="E178" t="n">
        <v>9.84</v>
      </c>
      <c r="F178" t="n">
        <v>7.23</v>
      </c>
      <c r="G178" t="n">
        <v>61.97</v>
      </c>
      <c r="H178" t="n">
        <v>1.16</v>
      </c>
      <c r="I178" t="n">
        <v>7</v>
      </c>
      <c r="J178" t="n">
        <v>184.12</v>
      </c>
      <c r="K178" t="n">
        <v>51.39</v>
      </c>
      <c r="L178" t="n">
        <v>12</v>
      </c>
      <c r="M178" t="n">
        <v>5</v>
      </c>
      <c r="N178" t="n">
        <v>35.73</v>
      </c>
      <c r="O178" t="n">
        <v>22942.24</v>
      </c>
      <c r="P178" t="n">
        <v>86.51000000000001</v>
      </c>
      <c r="Q178" t="n">
        <v>190</v>
      </c>
      <c r="R178" t="n">
        <v>30.04</v>
      </c>
      <c r="S178" t="n">
        <v>24.3</v>
      </c>
      <c r="T178" t="n">
        <v>2058.69</v>
      </c>
      <c r="U178" t="n">
        <v>0.8100000000000001</v>
      </c>
      <c r="V178" t="n">
        <v>0.87</v>
      </c>
      <c r="W178" t="n">
        <v>2.95</v>
      </c>
      <c r="X178" t="n">
        <v>0.12</v>
      </c>
      <c r="Y178" t="n">
        <v>2</v>
      </c>
      <c r="Z178" t="n">
        <v>10</v>
      </c>
    </row>
    <row r="179">
      <c r="A179" t="n">
        <v>12</v>
      </c>
      <c r="B179" t="n">
        <v>85</v>
      </c>
      <c r="C179" t="inlineStr">
        <is>
          <t xml:space="preserve">CONCLUIDO	</t>
        </is>
      </c>
      <c r="D179" t="n">
        <v>10.2264</v>
      </c>
      <c r="E179" t="n">
        <v>9.779999999999999</v>
      </c>
      <c r="F179" t="n">
        <v>7.2</v>
      </c>
      <c r="G179" t="n">
        <v>72.03</v>
      </c>
      <c r="H179" t="n">
        <v>1.24</v>
      </c>
      <c r="I179" t="n">
        <v>6</v>
      </c>
      <c r="J179" t="n">
        <v>185.63</v>
      </c>
      <c r="K179" t="n">
        <v>51.39</v>
      </c>
      <c r="L179" t="n">
        <v>13</v>
      </c>
      <c r="M179" t="n">
        <v>4</v>
      </c>
      <c r="N179" t="n">
        <v>36.24</v>
      </c>
      <c r="O179" t="n">
        <v>23128.27</v>
      </c>
      <c r="P179" t="n">
        <v>85.90000000000001</v>
      </c>
      <c r="Q179" t="n">
        <v>190.01</v>
      </c>
      <c r="R179" t="n">
        <v>29.28</v>
      </c>
      <c r="S179" t="n">
        <v>24.3</v>
      </c>
      <c r="T179" t="n">
        <v>1681.61</v>
      </c>
      <c r="U179" t="n">
        <v>0.83</v>
      </c>
      <c r="V179" t="n">
        <v>0.87</v>
      </c>
      <c r="W179" t="n">
        <v>2.95</v>
      </c>
      <c r="X179" t="n">
        <v>0.1</v>
      </c>
      <c r="Y179" t="n">
        <v>2</v>
      </c>
      <c r="Z179" t="n">
        <v>10</v>
      </c>
    </row>
    <row r="180">
      <c r="A180" t="n">
        <v>13</v>
      </c>
      <c r="B180" t="n">
        <v>85</v>
      </c>
      <c r="C180" t="inlineStr">
        <is>
          <t xml:space="preserve">CONCLUIDO	</t>
        </is>
      </c>
      <c r="D180" t="n">
        <v>10.222</v>
      </c>
      <c r="E180" t="n">
        <v>9.779999999999999</v>
      </c>
      <c r="F180" t="n">
        <v>7.21</v>
      </c>
      <c r="G180" t="n">
        <v>72.06999999999999</v>
      </c>
      <c r="H180" t="n">
        <v>1.33</v>
      </c>
      <c r="I180" t="n">
        <v>6</v>
      </c>
      <c r="J180" t="n">
        <v>187.14</v>
      </c>
      <c r="K180" t="n">
        <v>51.39</v>
      </c>
      <c r="L180" t="n">
        <v>14</v>
      </c>
      <c r="M180" t="n">
        <v>4</v>
      </c>
      <c r="N180" t="n">
        <v>36.75</v>
      </c>
      <c r="O180" t="n">
        <v>23314.98</v>
      </c>
      <c r="P180" t="n">
        <v>85.44</v>
      </c>
      <c r="Q180" t="n">
        <v>189.99</v>
      </c>
      <c r="R180" t="n">
        <v>29.27</v>
      </c>
      <c r="S180" t="n">
        <v>24.3</v>
      </c>
      <c r="T180" t="n">
        <v>1679.45</v>
      </c>
      <c r="U180" t="n">
        <v>0.83</v>
      </c>
      <c r="V180" t="n">
        <v>0.87</v>
      </c>
      <c r="W180" t="n">
        <v>2.95</v>
      </c>
      <c r="X180" t="n">
        <v>0.1</v>
      </c>
      <c r="Y180" t="n">
        <v>2</v>
      </c>
      <c r="Z180" t="n">
        <v>10</v>
      </c>
    </row>
    <row r="181">
      <c r="A181" t="n">
        <v>14</v>
      </c>
      <c r="B181" t="n">
        <v>85</v>
      </c>
      <c r="C181" t="inlineStr">
        <is>
          <t xml:space="preserve">CONCLUIDO	</t>
        </is>
      </c>
      <c r="D181" t="n">
        <v>10.2719</v>
      </c>
      <c r="E181" t="n">
        <v>9.74</v>
      </c>
      <c r="F181" t="n">
        <v>7.19</v>
      </c>
      <c r="G181" t="n">
        <v>86.31999999999999</v>
      </c>
      <c r="H181" t="n">
        <v>1.41</v>
      </c>
      <c r="I181" t="n">
        <v>5</v>
      </c>
      <c r="J181" t="n">
        <v>188.66</v>
      </c>
      <c r="K181" t="n">
        <v>51.39</v>
      </c>
      <c r="L181" t="n">
        <v>15</v>
      </c>
      <c r="M181" t="n">
        <v>3</v>
      </c>
      <c r="N181" t="n">
        <v>37.27</v>
      </c>
      <c r="O181" t="n">
        <v>23502.4</v>
      </c>
      <c r="P181" t="n">
        <v>83.84</v>
      </c>
      <c r="Q181" t="n">
        <v>189.99</v>
      </c>
      <c r="R181" t="n">
        <v>28.84</v>
      </c>
      <c r="S181" t="n">
        <v>24.3</v>
      </c>
      <c r="T181" t="n">
        <v>1469.11</v>
      </c>
      <c r="U181" t="n">
        <v>0.84</v>
      </c>
      <c r="V181" t="n">
        <v>0.87</v>
      </c>
      <c r="W181" t="n">
        <v>2.95</v>
      </c>
      <c r="X181" t="n">
        <v>0.09</v>
      </c>
      <c r="Y181" t="n">
        <v>2</v>
      </c>
      <c r="Z181" t="n">
        <v>10</v>
      </c>
    </row>
    <row r="182">
      <c r="A182" t="n">
        <v>15</v>
      </c>
      <c r="B182" t="n">
        <v>85</v>
      </c>
      <c r="C182" t="inlineStr">
        <is>
          <t xml:space="preserve">CONCLUIDO	</t>
        </is>
      </c>
      <c r="D182" t="n">
        <v>10.2775</v>
      </c>
      <c r="E182" t="n">
        <v>9.73</v>
      </c>
      <c r="F182" t="n">
        <v>7.19</v>
      </c>
      <c r="G182" t="n">
        <v>86.26000000000001</v>
      </c>
      <c r="H182" t="n">
        <v>1.49</v>
      </c>
      <c r="I182" t="n">
        <v>5</v>
      </c>
      <c r="J182" t="n">
        <v>190.19</v>
      </c>
      <c r="K182" t="n">
        <v>51.39</v>
      </c>
      <c r="L182" t="n">
        <v>16</v>
      </c>
      <c r="M182" t="n">
        <v>3</v>
      </c>
      <c r="N182" t="n">
        <v>37.79</v>
      </c>
      <c r="O182" t="n">
        <v>23690.52</v>
      </c>
      <c r="P182" t="n">
        <v>83.98</v>
      </c>
      <c r="Q182" t="n">
        <v>189.96</v>
      </c>
      <c r="R182" t="n">
        <v>28.74</v>
      </c>
      <c r="S182" t="n">
        <v>24.3</v>
      </c>
      <c r="T182" t="n">
        <v>1416.58</v>
      </c>
      <c r="U182" t="n">
        <v>0.85</v>
      </c>
      <c r="V182" t="n">
        <v>0.87</v>
      </c>
      <c r="W182" t="n">
        <v>2.95</v>
      </c>
      <c r="X182" t="n">
        <v>0.08</v>
      </c>
      <c r="Y182" t="n">
        <v>2</v>
      </c>
      <c r="Z182" t="n">
        <v>10</v>
      </c>
    </row>
    <row r="183">
      <c r="A183" t="n">
        <v>16</v>
      </c>
      <c r="B183" t="n">
        <v>85</v>
      </c>
      <c r="C183" t="inlineStr">
        <is>
          <t xml:space="preserve">CONCLUIDO	</t>
        </is>
      </c>
      <c r="D183" t="n">
        <v>10.279</v>
      </c>
      <c r="E183" t="n">
        <v>9.73</v>
      </c>
      <c r="F183" t="n">
        <v>7.19</v>
      </c>
      <c r="G183" t="n">
        <v>86.23999999999999</v>
      </c>
      <c r="H183" t="n">
        <v>1.57</v>
      </c>
      <c r="I183" t="n">
        <v>5</v>
      </c>
      <c r="J183" t="n">
        <v>191.72</v>
      </c>
      <c r="K183" t="n">
        <v>51.39</v>
      </c>
      <c r="L183" t="n">
        <v>17</v>
      </c>
      <c r="M183" t="n">
        <v>3</v>
      </c>
      <c r="N183" t="n">
        <v>38.33</v>
      </c>
      <c r="O183" t="n">
        <v>23879.37</v>
      </c>
      <c r="P183" t="n">
        <v>83.51000000000001</v>
      </c>
      <c r="Q183" t="n">
        <v>189.98</v>
      </c>
      <c r="R183" t="n">
        <v>28.7</v>
      </c>
      <c r="S183" t="n">
        <v>24.3</v>
      </c>
      <c r="T183" t="n">
        <v>1396.16</v>
      </c>
      <c r="U183" t="n">
        <v>0.85</v>
      </c>
      <c r="V183" t="n">
        <v>0.87</v>
      </c>
      <c r="W183" t="n">
        <v>2.95</v>
      </c>
      <c r="X183" t="n">
        <v>0.08</v>
      </c>
      <c r="Y183" t="n">
        <v>2</v>
      </c>
      <c r="Z183" t="n">
        <v>10</v>
      </c>
    </row>
    <row r="184">
      <c r="A184" t="n">
        <v>17</v>
      </c>
      <c r="B184" t="n">
        <v>85</v>
      </c>
      <c r="C184" t="inlineStr">
        <is>
          <t xml:space="preserve">CONCLUIDO	</t>
        </is>
      </c>
      <c r="D184" t="n">
        <v>10.2889</v>
      </c>
      <c r="E184" t="n">
        <v>9.720000000000001</v>
      </c>
      <c r="F184" t="n">
        <v>7.18</v>
      </c>
      <c r="G184" t="n">
        <v>86.13</v>
      </c>
      <c r="H184" t="n">
        <v>1.65</v>
      </c>
      <c r="I184" t="n">
        <v>5</v>
      </c>
      <c r="J184" t="n">
        <v>193.26</v>
      </c>
      <c r="K184" t="n">
        <v>51.39</v>
      </c>
      <c r="L184" t="n">
        <v>18</v>
      </c>
      <c r="M184" t="n">
        <v>3</v>
      </c>
      <c r="N184" t="n">
        <v>38.86</v>
      </c>
      <c r="O184" t="n">
        <v>24068.93</v>
      </c>
      <c r="P184" t="n">
        <v>82.22</v>
      </c>
      <c r="Q184" t="n">
        <v>189.98</v>
      </c>
      <c r="R184" t="n">
        <v>28.39</v>
      </c>
      <c r="S184" t="n">
        <v>24.3</v>
      </c>
      <c r="T184" t="n">
        <v>1242.89</v>
      </c>
      <c r="U184" t="n">
        <v>0.86</v>
      </c>
      <c r="V184" t="n">
        <v>0.87</v>
      </c>
      <c r="W184" t="n">
        <v>2.95</v>
      </c>
      <c r="X184" t="n">
        <v>0.07000000000000001</v>
      </c>
      <c r="Y184" t="n">
        <v>2</v>
      </c>
      <c r="Z184" t="n">
        <v>10</v>
      </c>
    </row>
    <row r="185">
      <c r="A185" t="n">
        <v>18</v>
      </c>
      <c r="B185" t="n">
        <v>85</v>
      </c>
      <c r="C185" t="inlineStr">
        <is>
          <t xml:space="preserve">CONCLUIDO	</t>
        </is>
      </c>
      <c r="D185" t="n">
        <v>10.2837</v>
      </c>
      <c r="E185" t="n">
        <v>9.720000000000001</v>
      </c>
      <c r="F185" t="n">
        <v>7.18</v>
      </c>
      <c r="G185" t="n">
        <v>86.19</v>
      </c>
      <c r="H185" t="n">
        <v>1.73</v>
      </c>
      <c r="I185" t="n">
        <v>5</v>
      </c>
      <c r="J185" t="n">
        <v>194.8</v>
      </c>
      <c r="K185" t="n">
        <v>51.39</v>
      </c>
      <c r="L185" t="n">
        <v>19</v>
      </c>
      <c r="M185" t="n">
        <v>3</v>
      </c>
      <c r="N185" t="n">
        <v>39.41</v>
      </c>
      <c r="O185" t="n">
        <v>24259.23</v>
      </c>
      <c r="P185" t="n">
        <v>80.93000000000001</v>
      </c>
      <c r="Q185" t="n">
        <v>190.01</v>
      </c>
      <c r="R185" t="n">
        <v>28.57</v>
      </c>
      <c r="S185" t="n">
        <v>24.3</v>
      </c>
      <c r="T185" t="n">
        <v>1331.3</v>
      </c>
      <c r="U185" t="n">
        <v>0.85</v>
      </c>
      <c r="V185" t="n">
        <v>0.87</v>
      </c>
      <c r="W185" t="n">
        <v>2.95</v>
      </c>
      <c r="X185" t="n">
        <v>0.07000000000000001</v>
      </c>
      <c r="Y185" t="n">
        <v>2</v>
      </c>
      <c r="Z185" t="n">
        <v>10</v>
      </c>
    </row>
    <row r="186">
      <c r="A186" t="n">
        <v>19</v>
      </c>
      <c r="B186" t="n">
        <v>85</v>
      </c>
      <c r="C186" t="inlineStr">
        <is>
          <t xml:space="preserve">CONCLUIDO	</t>
        </is>
      </c>
      <c r="D186" t="n">
        <v>10.3442</v>
      </c>
      <c r="E186" t="n">
        <v>9.67</v>
      </c>
      <c r="F186" t="n">
        <v>7.16</v>
      </c>
      <c r="G186" t="n">
        <v>107.39</v>
      </c>
      <c r="H186" t="n">
        <v>1.81</v>
      </c>
      <c r="I186" t="n">
        <v>4</v>
      </c>
      <c r="J186" t="n">
        <v>196.35</v>
      </c>
      <c r="K186" t="n">
        <v>51.39</v>
      </c>
      <c r="L186" t="n">
        <v>20</v>
      </c>
      <c r="M186" t="n">
        <v>2</v>
      </c>
      <c r="N186" t="n">
        <v>39.96</v>
      </c>
      <c r="O186" t="n">
        <v>24450.27</v>
      </c>
      <c r="P186" t="n">
        <v>80.76000000000001</v>
      </c>
      <c r="Q186" t="n">
        <v>189.96</v>
      </c>
      <c r="R186" t="n">
        <v>27.89</v>
      </c>
      <c r="S186" t="n">
        <v>24.3</v>
      </c>
      <c r="T186" t="n">
        <v>997.99</v>
      </c>
      <c r="U186" t="n">
        <v>0.87</v>
      </c>
      <c r="V186" t="n">
        <v>0.87</v>
      </c>
      <c r="W186" t="n">
        <v>2.94</v>
      </c>
      <c r="X186" t="n">
        <v>0.05</v>
      </c>
      <c r="Y186" t="n">
        <v>2</v>
      </c>
      <c r="Z186" t="n">
        <v>10</v>
      </c>
    </row>
    <row r="187">
      <c r="A187" t="n">
        <v>20</v>
      </c>
      <c r="B187" t="n">
        <v>85</v>
      </c>
      <c r="C187" t="inlineStr">
        <is>
          <t xml:space="preserve">CONCLUIDO	</t>
        </is>
      </c>
      <c r="D187" t="n">
        <v>10.3445</v>
      </c>
      <c r="E187" t="n">
        <v>9.67</v>
      </c>
      <c r="F187" t="n">
        <v>7.16</v>
      </c>
      <c r="G187" t="n">
        <v>107.38</v>
      </c>
      <c r="H187" t="n">
        <v>1.88</v>
      </c>
      <c r="I187" t="n">
        <v>4</v>
      </c>
      <c r="J187" t="n">
        <v>197.9</v>
      </c>
      <c r="K187" t="n">
        <v>51.39</v>
      </c>
      <c r="L187" t="n">
        <v>21</v>
      </c>
      <c r="M187" t="n">
        <v>2</v>
      </c>
      <c r="N187" t="n">
        <v>40.51</v>
      </c>
      <c r="O187" t="n">
        <v>24642.07</v>
      </c>
      <c r="P187" t="n">
        <v>80.47</v>
      </c>
      <c r="Q187" t="n">
        <v>189.98</v>
      </c>
      <c r="R187" t="n">
        <v>27.89</v>
      </c>
      <c r="S187" t="n">
        <v>24.3</v>
      </c>
      <c r="T187" t="n">
        <v>995.63</v>
      </c>
      <c r="U187" t="n">
        <v>0.87</v>
      </c>
      <c r="V187" t="n">
        <v>0.87</v>
      </c>
      <c r="W187" t="n">
        <v>2.94</v>
      </c>
      <c r="X187" t="n">
        <v>0.05</v>
      </c>
      <c r="Y187" t="n">
        <v>2</v>
      </c>
      <c r="Z187" t="n">
        <v>10</v>
      </c>
    </row>
    <row r="188">
      <c r="A188" t="n">
        <v>21</v>
      </c>
      <c r="B188" t="n">
        <v>85</v>
      </c>
      <c r="C188" t="inlineStr">
        <is>
          <t xml:space="preserve">CONCLUIDO	</t>
        </is>
      </c>
      <c r="D188" t="n">
        <v>10.3427</v>
      </c>
      <c r="E188" t="n">
        <v>9.67</v>
      </c>
      <c r="F188" t="n">
        <v>7.16</v>
      </c>
      <c r="G188" t="n">
        <v>107.41</v>
      </c>
      <c r="H188" t="n">
        <v>1.96</v>
      </c>
      <c r="I188" t="n">
        <v>4</v>
      </c>
      <c r="J188" t="n">
        <v>199.46</v>
      </c>
      <c r="K188" t="n">
        <v>51.39</v>
      </c>
      <c r="L188" t="n">
        <v>22</v>
      </c>
      <c r="M188" t="n">
        <v>2</v>
      </c>
      <c r="N188" t="n">
        <v>41.07</v>
      </c>
      <c r="O188" t="n">
        <v>24834.62</v>
      </c>
      <c r="P188" t="n">
        <v>80.05</v>
      </c>
      <c r="Q188" t="n">
        <v>189.98</v>
      </c>
      <c r="R188" t="n">
        <v>27.88</v>
      </c>
      <c r="S188" t="n">
        <v>24.3</v>
      </c>
      <c r="T188" t="n">
        <v>990.71</v>
      </c>
      <c r="U188" t="n">
        <v>0.87</v>
      </c>
      <c r="V188" t="n">
        <v>0.87</v>
      </c>
      <c r="W188" t="n">
        <v>2.94</v>
      </c>
      <c r="X188" t="n">
        <v>0.05</v>
      </c>
      <c r="Y188" t="n">
        <v>2</v>
      </c>
      <c r="Z188" t="n">
        <v>10</v>
      </c>
    </row>
    <row r="189">
      <c r="A189" t="n">
        <v>22</v>
      </c>
      <c r="B189" t="n">
        <v>85</v>
      </c>
      <c r="C189" t="inlineStr">
        <is>
          <t xml:space="preserve">CONCLUIDO	</t>
        </is>
      </c>
      <c r="D189" t="n">
        <v>10.3442</v>
      </c>
      <c r="E189" t="n">
        <v>9.67</v>
      </c>
      <c r="F189" t="n">
        <v>7.16</v>
      </c>
      <c r="G189" t="n">
        <v>107.39</v>
      </c>
      <c r="H189" t="n">
        <v>2.03</v>
      </c>
      <c r="I189" t="n">
        <v>4</v>
      </c>
      <c r="J189" t="n">
        <v>201.03</v>
      </c>
      <c r="K189" t="n">
        <v>51.39</v>
      </c>
      <c r="L189" t="n">
        <v>23</v>
      </c>
      <c r="M189" t="n">
        <v>2</v>
      </c>
      <c r="N189" t="n">
        <v>41.64</v>
      </c>
      <c r="O189" t="n">
        <v>25027.94</v>
      </c>
      <c r="P189" t="n">
        <v>79.28</v>
      </c>
      <c r="Q189" t="n">
        <v>190.01</v>
      </c>
      <c r="R189" t="n">
        <v>27.89</v>
      </c>
      <c r="S189" t="n">
        <v>24.3</v>
      </c>
      <c r="T189" t="n">
        <v>998.89</v>
      </c>
      <c r="U189" t="n">
        <v>0.87</v>
      </c>
      <c r="V189" t="n">
        <v>0.87</v>
      </c>
      <c r="W189" t="n">
        <v>2.94</v>
      </c>
      <c r="X189" t="n">
        <v>0.05</v>
      </c>
      <c r="Y189" t="n">
        <v>2</v>
      </c>
      <c r="Z189" t="n">
        <v>10</v>
      </c>
    </row>
    <row r="190">
      <c r="A190" t="n">
        <v>23</v>
      </c>
      <c r="B190" t="n">
        <v>85</v>
      </c>
      <c r="C190" t="inlineStr">
        <is>
          <t xml:space="preserve">CONCLUIDO	</t>
        </is>
      </c>
      <c r="D190" t="n">
        <v>10.3526</v>
      </c>
      <c r="E190" t="n">
        <v>9.66</v>
      </c>
      <c r="F190" t="n">
        <v>7.15</v>
      </c>
      <c r="G190" t="n">
        <v>107.27</v>
      </c>
      <c r="H190" t="n">
        <v>2.1</v>
      </c>
      <c r="I190" t="n">
        <v>4</v>
      </c>
      <c r="J190" t="n">
        <v>202.61</v>
      </c>
      <c r="K190" t="n">
        <v>51.39</v>
      </c>
      <c r="L190" t="n">
        <v>24</v>
      </c>
      <c r="M190" t="n">
        <v>1</v>
      </c>
      <c r="N190" t="n">
        <v>42.21</v>
      </c>
      <c r="O190" t="n">
        <v>25222.04</v>
      </c>
      <c r="P190" t="n">
        <v>78.12</v>
      </c>
      <c r="Q190" t="n">
        <v>189.96</v>
      </c>
      <c r="R190" t="n">
        <v>27.52</v>
      </c>
      <c r="S190" t="n">
        <v>24.3</v>
      </c>
      <c r="T190" t="n">
        <v>812.4</v>
      </c>
      <c r="U190" t="n">
        <v>0.88</v>
      </c>
      <c r="V190" t="n">
        <v>0.88</v>
      </c>
      <c r="W190" t="n">
        <v>2.95</v>
      </c>
      <c r="X190" t="n">
        <v>0.04</v>
      </c>
      <c r="Y190" t="n">
        <v>2</v>
      </c>
      <c r="Z190" t="n">
        <v>10</v>
      </c>
    </row>
    <row r="191">
      <c r="A191" t="n">
        <v>24</v>
      </c>
      <c r="B191" t="n">
        <v>85</v>
      </c>
      <c r="C191" t="inlineStr">
        <is>
          <t xml:space="preserve">CONCLUIDO	</t>
        </is>
      </c>
      <c r="D191" t="n">
        <v>10.349</v>
      </c>
      <c r="E191" t="n">
        <v>9.66</v>
      </c>
      <c r="F191" t="n">
        <v>7.15</v>
      </c>
      <c r="G191" t="n">
        <v>107.32</v>
      </c>
      <c r="H191" t="n">
        <v>2.17</v>
      </c>
      <c r="I191" t="n">
        <v>4</v>
      </c>
      <c r="J191" t="n">
        <v>204.19</v>
      </c>
      <c r="K191" t="n">
        <v>51.39</v>
      </c>
      <c r="L191" t="n">
        <v>25</v>
      </c>
      <c r="M191" t="n">
        <v>0</v>
      </c>
      <c r="N191" t="n">
        <v>42.79</v>
      </c>
      <c r="O191" t="n">
        <v>25417.05</v>
      </c>
      <c r="P191" t="n">
        <v>78.61</v>
      </c>
      <c r="Q191" t="n">
        <v>189.96</v>
      </c>
      <c r="R191" t="n">
        <v>27.55</v>
      </c>
      <c r="S191" t="n">
        <v>24.3</v>
      </c>
      <c r="T191" t="n">
        <v>827.0700000000001</v>
      </c>
      <c r="U191" t="n">
        <v>0.88</v>
      </c>
      <c r="V191" t="n">
        <v>0.87</v>
      </c>
      <c r="W191" t="n">
        <v>2.95</v>
      </c>
      <c r="X191" t="n">
        <v>0.05</v>
      </c>
      <c r="Y191" t="n">
        <v>2</v>
      </c>
      <c r="Z191" t="n">
        <v>10</v>
      </c>
    </row>
    <row r="192">
      <c r="A192" t="n">
        <v>0</v>
      </c>
      <c r="B192" t="n">
        <v>20</v>
      </c>
      <c r="C192" t="inlineStr">
        <is>
          <t xml:space="preserve">CONCLUIDO	</t>
        </is>
      </c>
      <c r="D192" t="n">
        <v>10.1229</v>
      </c>
      <c r="E192" t="n">
        <v>9.880000000000001</v>
      </c>
      <c r="F192" t="n">
        <v>7.74</v>
      </c>
      <c r="G192" t="n">
        <v>14.51</v>
      </c>
      <c r="H192" t="n">
        <v>0.34</v>
      </c>
      <c r="I192" t="n">
        <v>32</v>
      </c>
      <c r="J192" t="n">
        <v>51.33</v>
      </c>
      <c r="K192" t="n">
        <v>24.83</v>
      </c>
      <c r="L192" t="n">
        <v>1</v>
      </c>
      <c r="M192" t="n">
        <v>30</v>
      </c>
      <c r="N192" t="n">
        <v>5.51</v>
      </c>
      <c r="O192" t="n">
        <v>6564.78</v>
      </c>
      <c r="P192" t="n">
        <v>42.82</v>
      </c>
      <c r="Q192" t="n">
        <v>190.31</v>
      </c>
      <c r="R192" t="n">
        <v>45.86</v>
      </c>
      <c r="S192" t="n">
        <v>24.3</v>
      </c>
      <c r="T192" t="n">
        <v>9842.07</v>
      </c>
      <c r="U192" t="n">
        <v>0.53</v>
      </c>
      <c r="V192" t="n">
        <v>0.8100000000000001</v>
      </c>
      <c r="W192" t="n">
        <v>2.99</v>
      </c>
      <c r="X192" t="n">
        <v>0.63</v>
      </c>
      <c r="Y192" t="n">
        <v>2</v>
      </c>
      <c r="Z192" t="n">
        <v>10</v>
      </c>
    </row>
    <row r="193">
      <c r="A193" t="n">
        <v>1</v>
      </c>
      <c r="B193" t="n">
        <v>20</v>
      </c>
      <c r="C193" t="inlineStr">
        <is>
          <t xml:space="preserve">CONCLUIDO	</t>
        </is>
      </c>
      <c r="D193" t="n">
        <v>10.7261</v>
      </c>
      <c r="E193" t="n">
        <v>9.32</v>
      </c>
      <c r="F193" t="n">
        <v>7.39</v>
      </c>
      <c r="G193" t="n">
        <v>29.57</v>
      </c>
      <c r="H193" t="n">
        <v>0.66</v>
      </c>
      <c r="I193" t="n">
        <v>15</v>
      </c>
      <c r="J193" t="n">
        <v>52.47</v>
      </c>
      <c r="K193" t="n">
        <v>24.83</v>
      </c>
      <c r="L193" t="n">
        <v>2</v>
      </c>
      <c r="M193" t="n">
        <v>13</v>
      </c>
      <c r="N193" t="n">
        <v>5.64</v>
      </c>
      <c r="O193" t="n">
        <v>6705.1</v>
      </c>
      <c r="P193" t="n">
        <v>38.03</v>
      </c>
      <c r="Q193" t="n">
        <v>190.08</v>
      </c>
      <c r="R193" t="n">
        <v>34.92</v>
      </c>
      <c r="S193" t="n">
        <v>24.3</v>
      </c>
      <c r="T193" t="n">
        <v>4456.68</v>
      </c>
      <c r="U193" t="n">
        <v>0.7</v>
      </c>
      <c r="V193" t="n">
        <v>0.85</v>
      </c>
      <c r="W193" t="n">
        <v>2.97</v>
      </c>
      <c r="X193" t="n">
        <v>0.28</v>
      </c>
      <c r="Y193" t="n">
        <v>2</v>
      </c>
      <c r="Z193" t="n">
        <v>10</v>
      </c>
    </row>
    <row r="194">
      <c r="A194" t="n">
        <v>2</v>
      </c>
      <c r="B194" t="n">
        <v>20</v>
      </c>
      <c r="C194" t="inlineStr">
        <is>
          <t xml:space="preserve">CONCLUIDO	</t>
        </is>
      </c>
      <c r="D194" t="n">
        <v>10.8705</v>
      </c>
      <c r="E194" t="n">
        <v>9.199999999999999</v>
      </c>
      <c r="F194" t="n">
        <v>7.32</v>
      </c>
      <c r="G194" t="n">
        <v>39.91</v>
      </c>
      <c r="H194" t="n">
        <v>0.97</v>
      </c>
      <c r="I194" t="n">
        <v>11</v>
      </c>
      <c r="J194" t="n">
        <v>53.61</v>
      </c>
      <c r="K194" t="n">
        <v>24.83</v>
      </c>
      <c r="L194" t="n">
        <v>3</v>
      </c>
      <c r="M194" t="n">
        <v>0</v>
      </c>
      <c r="N194" t="n">
        <v>5.78</v>
      </c>
      <c r="O194" t="n">
        <v>6845.59</v>
      </c>
      <c r="P194" t="n">
        <v>35.73</v>
      </c>
      <c r="Q194" t="n">
        <v>190.13</v>
      </c>
      <c r="R194" t="n">
        <v>32.23</v>
      </c>
      <c r="S194" t="n">
        <v>24.3</v>
      </c>
      <c r="T194" t="n">
        <v>3133.06</v>
      </c>
      <c r="U194" t="n">
        <v>0.75</v>
      </c>
      <c r="V194" t="n">
        <v>0.86</v>
      </c>
      <c r="W194" t="n">
        <v>2.97</v>
      </c>
      <c r="X194" t="n">
        <v>0.21</v>
      </c>
      <c r="Y194" t="n">
        <v>2</v>
      </c>
      <c r="Z194" t="n">
        <v>10</v>
      </c>
    </row>
    <row r="195">
      <c r="A195" t="n">
        <v>0</v>
      </c>
      <c r="B195" t="n">
        <v>65</v>
      </c>
      <c r="C195" t="inlineStr">
        <is>
          <t xml:space="preserve">CONCLUIDO	</t>
        </is>
      </c>
      <c r="D195" t="n">
        <v>7.9512</v>
      </c>
      <c r="E195" t="n">
        <v>12.58</v>
      </c>
      <c r="F195" t="n">
        <v>8.52</v>
      </c>
      <c r="G195" t="n">
        <v>7.41</v>
      </c>
      <c r="H195" t="n">
        <v>0.13</v>
      </c>
      <c r="I195" t="n">
        <v>69</v>
      </c>
      <c r="J195" t="n">
        <v>133.21</v>
      </c>
      <c r="K195" t="n">
        <v>46.47</v>
      </c>
      <c r="L195" t="n">
        <v>1</v>
      </c>
      <c r="M195" t="n">
        <v>67</v>
      </c>
      <c r="N195" t="n">
        <v>20.75</v>
      </c>
      <c r="O195" t="n">
        <v>16663.42</v>
      </c>
      <c r="P195" t="n">
        <v>94.44</v>
      </c>
      <c r="Q195" t="n">
        <v>190.52</v>
      </c>
      <c r="R195" t="n">
        <v>69.34999999999999</v>
      </c>
      <c r="S195" t="n">
        <v>24.3</v>
      </c>
      <c r="T195" t="n">
        <v>21401.79</v>
      </c>
      <c r="U195" t="n">
        <v>0.35</v>
      </c>
      <c r="V195" t="n">
        <v>0.74</v>
      </c>
      <c r="W195" t="n">
        <v>3.07</v>
      </c>
      <c r="X195" t="n">
        <v>1.4</v>
      </c>
      <c r="Y195" t="n">
        <v>2</v>
      </c>
      <c r="Z195" t="n">
        <v>10</v>
      </c>
    </row>
    <row r="196">
      <c r="A196" t="n">
        <v>1</v>
      </c>
      <c r="B196" t="n">
        <v>65</v>
      </c>
      <c r="C196" t="inlineStr">
        <is>
          <t xml:space="preserve">CONCLUIDO	</t>
        </is>
      </c>
      <c r="D196" t="n">
        <v>9.2578</v>
      </c>
      <c r="E196" t="n">
        <v>10.8</v>
      </c>
      <c r="F196" t="n">
        <v>7.75</v>
      </c>
      <c r="G196" t="n">
        <v>14.53</v>
      </c>
      <c r="H196" t="n">
        <v>0.26</v>
      </c>
      <c r="I196" t="n">
        <v>32</v>
      </c>
      <c r="J196" t="n">
        <v>134.55</v>
      </c>
      <c r="K196" t="n">
        <v>46.47</v>
      </c>
      <c r="L196" t="n">
        <v>2</v>
      </c>
      <c r="M196" t="n">
        <v>30</v>
      </c>
      <c r="N196" t="n">
        <v>21.09</v>
      </c>
      <c r="O196" t="n">
        <v>16828.84</v>
      </c>
      <c r="P196" t="n">
        <v>85.16</v>
      </c>
      <c r="Q196" t="n">
        <v>190.08</v>
      </c>
      <c r="R196" t="n">
        <v>45.92</v>
      </c>
      <c r="S196" t="n">
        <v>24.3</v>
      </c>
      <c r="T196" t="n">
        <v>9870.559999999999</v>
      </c>
      <c r="U196" t="n">
        <v>0.53</v>
      </c>
      <c r="V196" t="n">
        <v>0.8100000000000001</v>
      </c>
      <c r="W196" t="n">
        <v>3</v>
      </c>
      <c r="X196" t="n">
        <v>0.64</v>
      </c>
      <c r="Y196" t="n">
        <v>2</v>
      </c>
      <c r="Z196" t="n">
        <v>10</v>
      </c>
    </row>
    <row r="197">
      <c r="A197" t="n">
        <v>2</v>
      </c>
      <c r="B197" t="n">
        <v>65</v>
      </c>
      <c r="C197" t="inlineStr">
        <is>
          <t xml:space="preserve">CONCLUIDO	</t>
        </is>
      </c>
      <c r="D197" t="n">
        <v>9.7342</v>
      </c>
      <c r="E197" t="n">
        <v>10.27</v>
      </c>
      <c r="F197" t="n">
        <v>7.52</v>
      </c>
      <c r="G197" t="n">
        <v>21.49</v>
      </c>
      <c r="H197" t="n">
        <v>0.39</v>
      </c>
      <c r="I197" t="n">
        <v>21</v>
      </c>
      <c r="J197" t="n">
        <v>135.9</v>
      </c>
      <c r="K197" t="n">
        <v>46.47</v>
      </c>
      <c r="L197" t="n">
        <v>3</v>
      </c>
      <c r="M197" t="n">
        <v>19</v>
      </c>
      <c r="N197" t="n">
        <v>21.43</v>
      </c>
      <c r="O197" t="n">
        <v>16994.64</v>
      </c>
      <c r="P197" t="n">
        <v>81.81999999999999</v>
      </c>
      <c r="Q197" t="n">
        <v>190</v>
      </c>
      <c r="R197" t="n">
        <v>38.83</v>
      </c>
      <c r="S197" t="n">
        <v>24.3</v>
      </c>
      <c r="T197" t="n">
        <v>6384.26</v>
      </c>
      <c r="U197" t="n">
        <v>0.63</v>
      </c>
      <c r="V197" t="n">
        <v>0.83</v>
      </c>
      <c r="W197" t="n">
        <v>2.98</v>
      </c>
      <c r="X197" t="n">
        <v>0.41</v>
      </c>
      <c r="Y197" t="n">
        <v>2</v>
      </c>
      <c r="Z197" t="n">
        <v>10</v>
      </c>
    </row>
    <row r="198">
      <c r="A198" t="n">
        <v>3</v>
      </c>
      <c r="B198" t="n">
        <v>65</v>
      </c>
      <c r="C198" t="inlineStr">
        <is>
          <t xml:space="preserve">CONCLUIDO	</t>
        </is>
      </c>
      <c r="D198" t="n">
        <v>9.9679</v>
      </c>
      <c r="E198" t="n">
        <v>10.03</v>
      </c>
      <c r="F198" t="n">
        <v>7.42</v>
      </c>
      <c r="G198" t="n">
        <v>27.81</v>
      </c>
      <c r="H198" t="n">
        <v>0.52</v>
      </c>
      <c r="I198" t="n">
        <v>16</v>
      </c>
      <c r="J198" t="n">
        <v>137.25</v>
      </c>
      <c r="K198" t="n">
        <v>46.47</v>
      </c>
      <c r="L198" t="n">
        <v>4</v>
      </c>
      <c r="M198" t="n">
        <v>14</v>
      </c>
      <c r="N198" t="n">
        <v>21.78</v>
      </c>
      <c r="O198" t="n">
        <v>17160.92</v>
      </c>
      <c r="P198" t="n">
        <v>79.84999999999999</v>
      </c>
      <c r="Q198" t="n">
        <v>190.05</v>
      </c>
      <c r="R198" t="n">
        <v>35.92</v>
      </c>
      <c r="S198" t="n">
        <v>24.3</v>
      </c>
      <c r="T198" t="n">
        <v>4952.47</v>
      </c>
      <c r="U198" t="n">
        <v>0.68</v>
      </c>
      <c r="V198" t="n">
        <v>0.84</v>
      </c>
      <c r="W198" t="n">
        <v>2.96</v>
      </c>
      <c r="X198" t="n">
        <v>0.31</v>
      </c>
      <c r="Y198" t="n">
        <v>2</v>
      </c>
      <c r="Z198" t="n">
        <v>10</v>
      </c>
    </row>
    <row r="199">
      <c r="A199" t="n">
        <v>4</v>
      </c>
      <c r="B199" t="n">
        <v>65</v>
      </c>
      <c r="C199" t="inlineStr">
        <is>
          <t xml:space="preserve">CONCLUIDO	</t>
        </is>
      </c>
      <c r="D199" t="n">
        <v>10.1178</v>
      </c>
      <c r="E199" t="n">
        <v>9.880000000000001</v>
      </c>
      <c r="F199" t="n">
        <v>7.35</v>
      </c>
      <c r="G199" t="n">
        <v>33.92</v>
      </c>
      <c r="H199" t="n">
        <v>0.64</v>
      </c>
      <c r="I199" t="n">
        <v>13</v>
      </c>
      <c r="J199" t="n">
        <v>138.6</v>
      </c>
      <c r="K199" t="n">
        <v>46.47</v>
      </c>
      <c r="L199" t="n">
        <v>5</v>
      </c>
      <c r="M199" t="n">
        <v>11</v>
      </c>
      <c r="N199" t="n">
        <v>22.13</v>
      </c>
      <c r="O199" t="n">
        <v>17327.69</v>
      </c>
      <c r="P199" t="n">
        <v>78.20999999999999</v>
      </c>
      <c r="Q199" t="n">
        <v>190.1</v>
      </c>
      <c r="R199" t="n">
        <v>33.76</v>
      </c>
      <c r="S199" t="n">
        <v>24.3</v>
      </c>
      <c r="T199" t="n">
        <v>3887.29</v>
      </c>
      <c r="U199" t="n">
        <v>0.72</v>
      </c>
      <c r="V199" t="n">
        <v>0.85</v>
      </c>
      <c r="W199" t="n">
        <v>2.96</v>
      </c>
      <c r="X199" t="n">
        <v>0.24</v>
      </c>
      <c r="Y199" t="n">
        <v>2</v>
      </c>
      <c r="Z199" t="n">
        <v>10</v>
      </c>
    </row>
    <row r="200">
      <c r="A200" t="n">
        <v>5</v>
      </c>
      <c r="B200" t="n">
        <v>65</v>
      </c>
      <c r="C200" t="inlineStr">
        <is>
          <t xml:space="preserve">CONCLUIDO	</t>
        </is>
      </c>
      <c r="D200" t="n">
        <v>10.2252</v>
      </c>
      <c r="E200" t="n">
        <v>9.779999999999999</v>
      </c>
      <c r="F200" t="n">
        <v>7.3</v>
      </c>
      <c r="G200" t="n">
        <v>39.82</v>
      </c>
      <c r="H200" t="n">
        <v>0.76</v>
      </c>
      <c r="I200" t="n">
        <v>11</v>
      </c>
      <c r="J200" t="n">
        <v>139.95</v>
      </c>
      <c r="K200" t="n">
        <v>46.47</v>
      </c>
      <c r="L200" t="n">
        <v>6</v>
      </c>
      <c r="M200" t="n">
        <v>9</v>
      </c>
      <c r="N200" t="n">
        <v>22.49</v>
      </c>
      <c r="O200" t="n">
        <v>17494.97</v>
      </c>
      <c r="P200" t="n">
        <v>76.76000000000001</v>
      </c>
      <c r="Q200" t="n">
        <v>190.09</v>
      </c>
      <c r="R200" t="n">
        <v>32.12</v>
      </c>
      <c r="S200" t="n">
        <v>24.3</v>
      </c>
      <c r="T200" t="n">
        <v>3078.61</v>
      </c>
      <c r="U200" t="n">
        <v>0.76</v>
      </c>
      <c r="V200" t="n">
        <v>0.86</v>
      </c>
      <c r="W200" t="n">
        <v>2.96</v>
      </c>
      <c r="X200" t="n">
        <v>0.19</v>
      </c>
      <c r="Y200" t="n">
        <v>2</v>
      </c>
      <c r="Z200" t="n">
        <v>10</v>
      </c>
    </row>
    <row r="201">
      <c r="A201" t="n">
        <v>6</v>
      </c>
      <c r="B201" t="n">
        <v>65</v>
      </c>
      <c r="C201" t="inlineStr">
        <is>
          <t xml:space="preserve">CONCLUIDO	</t>
        </is>
      </c>
      <c r="D201" t="n">
        <v>10.3113</v>
      </c>
      <c r="E201" t="n">
        <v>9.699999999999999</v>
      </c>
      <c r="F201" t="n">
        <v>7.27</v>
      </c>
      <c r="G201" t="n">
        <v>48.49</v>
      </c>
      <c r="H201" t="n">
        <v>0.88</v>
      </c>
      <c r="I201" t="n">
        <v>9</v>
      </c>
      <c r="J201" t="n">
        <v>141.31</v>
      </c>
      <c r="K201" t="n">
        <v>46.47</v>
      </c>
      <c r="L201" t="n">
        <v>7</v>
      </c>
      <c r="M201" t="n">
        <v>7</v>
      </c>
      <c r="N201" t="n">
        <v>22.85</v>
      </c>
      <c r="O201" t="n">
        <v>17662.75</v>
      </c>
      <c r="P201" t="n">
        <v>75.56999999999999</v>
      </c>
      <c r="Q201" t="n">
        <v>190</v>
      </c>
      <c r="R201" t="n">
        <v>31.34</v>
      </c>
      <c r="S201" t="n">
        <v>24.3</v>
      </c>
      <c r="T201" t="n">
        <v>2699.16</v>
      </c>
      <c r="U201" t="n">
        <v>0.78</v>
      </c>
      <c r="V201" t="n">
        <v>0.86</v>
      </c>
      <c r="W201" t="n">
        <v>2.96</v>
      </c>
      <c r="X201" t="n">
        <v>0.17</v>
      </c>
      <c r="Y201" t="n">
        <v>2</v>
      </c>
      <c r="Z201" t="n">
        <v>10</v>
      </c>
    </row>
    <row r="202">
      <c r="A202" t="n">
        <v>7</v>
      </c>
      <c r="B202" t="n">
        <v>65</v>
      </c>
      <c r="C202" t="inlineStr">
        <is>
          <t xml:space="preserve">CONCLUIDO	</t>
        </is>
      </c>
      <c r="D202" t="n">
        <v>10.3672</v>
      </c>
      <c r="E202" t="n">
        <v>9.65</v>
      </c>
      <c r="F202" t="n">
        <v>7.25</v>
      </c>
      <c r="G202" t="n">
        <v>54.36</v>
      </c>
      <c r="H202" t="n">
        <v>0.99</v>
      </c>
      <c r="I202" t="n">
        <v>8</v>
      </c>
      <c r="J202" t="n">
        <v>142.68</v>
      </c>
      <c r="K202" t="n">
        <v>46.47</v>
      </c>
      <c r="L202" t="n">
        <v>8</v>
      </c>
      <c r="M202" t="n">
        <v>6</v>
      </c>
      <c r="N202" t="n">
        <v>23.21</v>
      </c>
      <c r="O202" t="n">
        <v>17831.04</v>
      </c>
      <c r="P202" t="n">
        <v>74.59999999999999</v>
      </c>
      <c r="Q202" t="n">
        <v>189.99</v>
      </c>
      <c r="R202" t="n">
        <v>30.56</v>
      </c>
      <c r="S202" t="n">
        <v>24.3</v>
      </c>
      <c r="T202" t="n">
        <v>2313.31</v>
      </c>
      <c r="U202" t="n">
        <v>0.8</v>
      </c>
      <c r="V202" t="n">
        <v>0.86</v>
      </c>
      <c r="W202" t="n">
        <v>2.95</v>
      </c>
      <c r="X202" t="n">
        <v>0.14</v>
      </c>
      <c r="Y202" t="n">
        <v>2</v>
      </c>
      <c r="Z202" t="n">
        <v>10</v>
      </c>
    </row>
    <row r="203">
      <c r="A203" t="n">
        <v>8</v>
      </c>
      <c r="B203" t="n">
        <v>65</v>
      </c>
      <c r="C203" t="inlineStr">
        <is>
          <t xml:space="preserve">CONCLUIDO	</t>
        </is>
      </c>
      <c r="D203" t="n">
        <v>10.4115</v>
      </c>
      <c r="E203" t="n">
        <v>9.6</v>
      </c>
      <c r="F203" t="n">
        <v>7.23</v>
      </c>
      <c r="G203" t="n">
        <v>62</v>
      </c>
      <c r="H203" t="n">
        <v>1.11</v>
      </c>
      <c r="I203" t="n">
        <v>7</v>
      </c>
      <c r="J203" t="n">
        <v>144.05</v>
      </c>
      <c r="K203" t="n">
        <v>46.47</v>
      </c>
      <c r="L203" t="n">
        <v>9</v>
      </c>
      <c r="M203" t="n">
        <v>5</v>
      </c>
      <c r="N203" t="n">
        <v>23.58</v>
      </c>
      <c r="O203" t="n">
        <v>17999.83</v>
      </c>
      <c r="P203" t="n">
        <v>73.63</v>
      </c>
      <c r="Q203" t="n">
        <v>190.05</v>
      </c>
      <c r="R203" t="n">
        <v>30.17</v>
      </c>
      <c r="S203" t="n">
        <v>24.3</v>
      </c>
      <c r="T203" t="n">
        <v>2123.33</v>
      </c>
      <c r="U203" t="n">
        <v>0.8100000000000001</v>
      </c>
      <c r="V203" t="n">
        <v>0.87</v>
      </c>
      <c r="W203" t="n">
        <v>2.95</v>
      </c>
      <c r="X203" t="n">
        <v>0.13</v>
      </c>
      <c r="Y203" t="n">
        <v>2</v>
      </c>
      <c r="Z203" t="n">
        <v>10</v>
      </c>
    </row>
    <row r="204">
      <c r="A204" t="n">
        <v>9</v>
      </c>
      <c r="B204" t="n">
        <v>65</v>
      </c>
      <c r="C204" t="inlineStr">
        <is>
          <t xml:space="preserve">CONCLUIDO	</t>
        </is>
      </c>
      <c r="D204" t="n">
        <v>10.417</v>
      </c>
      <c r="E204" t="n">
        <v>9.6</v>
      </c>
      <c r="F204" t="n">
        <v>7.23</v>
      </c>
      <c r="G204" t="n">
        <v>61.96</v>
      </c>
      <c r="H204" t="n">
        <v>1.22</v>
      </c>
      <c r="I204" t="n">
        <v>7</v>
      </c>
      <c r="J204" t="n">
        <v>145.42</v>
      </c>
      <c r="K204" t="n">
        <v>46.47</v>
      </c>
      <c r="L204" t="n">
        <v>10</v>
      </c>
      <c r="M204" t="n">
        <v>5</v>
      </c>
      <c r="N204" t="n">
        <v>23.95</v>
      </c>
      <c r="O204" t="n">
        <v>18169.15</v>
      </c>
      <c r="P204" t="n">
        <v>72.29000000000001</v>
      </c>
      <c r="Q204" t="n">
        <v>190</v>
      </c>
      <c r="R204" t="n">
        <v>30.06</v>
      </c>
      <c r="S204" t="n">
        <v>24.3</v>
      </c>
      <c r="T204" t="n">
        <v>2066.85</v>
      </c>
      <c r="U204" t="n">
        <v>0.8100000000000001</v>
      </c>
      <c r="V204" t="n">
        <v>0.87</v>
      </c>
      <c r="W204" t="n">
        <v>2.95</v>
      </c>
      <c r="X204" t="n">
        <v>0.12</v>
      </c>
      <c r="Y204" t="n">
        <v>2</v>
      </c>
      <c r="Z204" t="n">
        <v>10</v>
      </c>
    </row>
    <row r="205">
      <c r="A205" t="n">
        <v>10</v>
      </c>
      <c r="B205" t="n">
        <v>65</v>
      </c>
      <c r="C205" t="inlineStr">
        <is>
          <t xml:space="preserve">CONCLUIDO	</t>
        </is>
      </c>
      <c r="D205" t="n">
        <v>10.4736</v>
      </c>
      <c r="E205" t="n">
        <v>9.550000000000001</v>
      </c>
      <c r="F205" t="n">
        <v>7.2</v>
      </c>
      <c r="G205" t="n">
        <v>72.04000000000001</v>
      </c>
      <c r="H205" t="n">
        <v>1.33</v>
      </c>
      <c r="I205" t="n">
        <v>6</v>
      </c>
      <c r="J205" t="n">
        <v>146.8</v>
      </c>
      <c r="K205" t="n">
        <v>46.47</v>
      </c>
      <c r="L205" t="n">
        <v>11</v>
      </c>
      <c r="M205" t="n">
        <v>4</v>
      </c>
      <c r="N205" t="n">
        <v>24.33</v>
      </c>
      <c r="O205" t="n">
        <v>18338.99</v>
      </c>
      <c r="P205" t="n">
        <v>71.54000000000001</v>
      </c>
      <c r="Q205" t="n">
        <v>189.96</v>
      </c>
      <c r="R205" t="n">
        <v>29.22</v>
      </c>
      <c r="S205" t="n">
        <v>24.3</v>
      </c>
      <c r="T205" t="n">
        <v>1654.28</v>
      </c>
      <c r="U205" t="n">
        <v>0.83</v>
      </c>
      <c r="V205" t="n">
        <v>0.87</v>
      </c>
      <c r="W205" t="n">
        <v>2.95</v>
      </c>
      <c r="X205" t="n">
        <v>0.1</v>
      </c>
      <c r="Y205" t="n">
        <v>2</v>
      </c>
      <c r="Z205" t="n">
        <v>10</v>
      </c>
    </row>
    <row r="206">
      <c r="A206" t="n">
        <v>11</v>
      </c>
      <c r="B206" t="n">
        <v>65</v>
      </c>
      <c r="C206" t="inlineStr">
        <is>
          <t xml:space="preserve">CONCLUIDO	</t>
        </is>
      </c>
      <c r="D206" t="n">
        <v>10.4746</v>
      </c>
      <c r="E206" t="n">
        <v>9.550000000000001</v>
      </c>
      <c r="F206" t="n">
        <v>7.2</v>
      </c>
      <c r="G206" t="n">
        <v>72.03</v>
      </c>
      <c r="H206" t="n">
        <v>1.43</v>
      </c>
      <c r="I206" t="n">
        <v>6</v>
      </c>
      <c r="J206" t="n">
        <v>148.18</v>
      </c>
      <c r="K206" t="n">
        <v>46.47</v>
      </c>
      <c r="L206" t="n">
        <v>12</v>
      </c>
      <c r="M206" t="n">
        <v>4</v>
      </c>
      <c r="N206" t="n">
        <v>24.71</v>
      </c>
      <c r="O206" t="n">
        <v>18509.36</v>
      </c>
      <c r="P206" t="n">
        <v>70.26000000000001</v>
      </c>
      <c r="Q206" t="n">
        <v>190.03</v>
      </c>
      <c r="R206" t="n">
        <v>29.13</v>
      </c>
      <c r="S206" t="n">
        <v>24.3</v>
      </c>
      <c r="T206" t="n">
        <v>1606.68</v>
      </c>
      <c r="U206" t="n">
        <v>0.83</v>
      </c>
      <c r="V206" t="n">
        <v>0.87</v>
      </c>
      <c r="W206" t="n">
        <v>2.95</v>
      </c>
      <c r="X206" t="n">
        <v>0.1</v>
      </c>
      <c r="Y206" t="n">
        <v>2</v>
      </c>
      <c r="Z206" t="n">
        <v>10</v>
      </c>
    </row>
    <row r="207">
      <c r="A207" t="n">
        <v>12</v>
      </c>
      <c r="B207" t="n">
        <v>65</v>
      </c>
      <c r="C207" t="inlineStr">
        <is>
          <t xml:space="preserve">CONCLUIDO	</t>
        </is>
      </c>
      <c r="D207" t="n">
        <v>10.5211</v>
      </c>
      <c r="E207" t="n">
        <v>9.5</v>
      </c>
      <c r="F207" t="n">
        <v>7.19</v>
      </c>
      <c r="G207" t="n">
        <v>86.26000000000001</v>
      </c>
      <c r="H207" t="n">
        <v>1.54</v>
      </c>
      <c r="I207" t="n">
        <v>5</v>
      </c>
      <c r="J207" t="n">
        <v>149.56</v>
      </c>
      <c r="K207" t="n">
        <v>46.47</v>
      </c>
      <c r="L207" t="n">
        <v>13</v>
      </c>
      <c r="M207" t="n">
        <v>3</v>
      </c>
      <c r="N207" t="n">
        <v>25.1</v>
      </c>
      <c r="O207" t="n">
        <v>18680.25</v>
      </c>
      <c r="P207" t="n">
        <v>69.34999999999999</v>
      </c>
      <c r="Q207" t="n">
        <v>189.99</v>
      </c>
      <c r="R207" t="n">
        <v>28.76</v>
      </c>
      <c r="S207" t="n">
        <v>24.3</v>
      </c>
      <c r="T207" t="n">
        <v>1428.7</v>
      </c>
      <c r="U207" t="n">
        <v>0.84</v>
      </c>
      <c r="V207" t="n">
        <v>0.87</v>
      </c>
      <c r="W207" t="n">
        <v>2.95</v>
      </c>
      <c r="X207" t="n">
        <v>0.08</v>
      </c>
      <c r="Y207" t="n">
        <v>2</v>
      </c>
      <c r="Z207" t="n">
        <v>10</v>
      </c>
    </row>
    <row r="208">
      <c r="A208" t="n">
        <v>13</v>
      </c>
      <c r="B208" t="n">
        <v>65</v>
      </c>
      <c r="C208" t="inlineStr">
        <is>
          <t xml:space="preserve">CONCLUIDO	</t>
        </is>
      </c>
      <c r="D208" t="n">
        <v>10.5266</v>
      </c>
      <c r="E208" t="n">
        <v>9.5</v>
      </c>
      <c r="F208" t="n">
        <v>7.18</v>
      </c>
      <c r="G208" t="n">
        <v>86.2</v>
      </c>
      <c r="H208" t="n">
        <v>1.64</v>
      </c>
      <c r="I208" t="n">
        <v>5</v>
      </c>
      <c r="J208" t="n">
        <v>150.95</v>
      </c>
      <c r="K208" t="n">
        <v>46.47</v>
      </c>
      <c r="L208" t="n">
        <v>14</v>
      </c>
      <c r="M208" t="n">
        <v>3</v>
      </c>
      <c r="N208" t="n">
        <v>25.49</v>
      </c>
      <c r="O208" t="n">
        <v>18851.69</v>
      </c>
      <c r="P208" t="n">
        <v>68.61</v>
      </c>
      <c r="Q208" t="n">
        <v>189.97</v>
      </c>
      <c r="R208" t="n">
        <v>28.61</v>
      </c>
      <c r="S208" t="n">
        <v>24.3</v>
      </c>
      <c r="T208" t="n">
        <v>1350.45</v>
      </c>
      <c r="U208" t="n">
        <v>0.85</v>
      </c>
      <c r="V208" t="n">
        <v>0.87</v>
      </c>
      <c r="W208" t="n">
        <v>2.95</v>
      </c>
      <c r="X208" t="n">
        <v>0.08</v>
      </c>
      <c r="Y208" t="n">
        <v>2</v>
      </c>
      <c r="Z208" t="n">
        <v>10</v>
      </c>
    </row>
    <row r="209">
      <c r="A209" t="n">
        <v>14</v>
      </c>
      <c r="B209" t="n">
        <v>65</v>
      </c>
      <c r="C209" t="inlineStr">
        <is>
          <t xml:space="preserve">CONCLUIDO	</t>
        </is>
      </c>
      <c r="D209" t="n">
        <v>10.5229</v>
      </c>
      <c r="E209" t="n">
        <v>9.5</v>
      </c>
      <c r="F209" t="n">
        <v>7.19</v>
      </c>
      <c r="G209" t="n">
        <v>86.23999999999999</v>
      </c>
      <c r="H209" t="n">
        <v>1.74</v>
      </c>
      <c r="I209" t="n">
        <v>5</v>
      </c>
      <c r="J209" t="n">
        <v>152.35</v>
      </c>
      <c r="K209" t="n">
        <v>46.47</v>
      </c>
      <c r="L209" t="n">
        <v>15</v>
      </c>
      <c r="M209" t="n">
        <v>3</v>
      </c>
      <c r="N209" t="n">
        <v>25.88</v>
      </c>
      <c r="O209" t="n">
        <v>19023.66</v>
      </c>
      <c r="P209" t="n">
        <v>66.89</v>
      </c>
      <c r="Q209" t="n">
        <v>189.97</v>
      </c>
      <c r="R209" t="n">
        <v>28.69</v>
      </c>
      <c r="S209" t="n">
        <v>24.3</v>
      </c>
      <c r="T209" t="n">
        <v>1391.23</v>
      </c>
      <c r="U209" t="n">
        <v>0.85</v>
      </c>
      <c r="V209" t="n">
        <v>0.87</v>
      </c>
      <c r="W209" t="n">
        <v>2.95</v>
      </c>
      <c r="X209" t="n">
        <v>0.08</v>
      </c>
      <c r="Y209" t="n">
        <v>2</v>
      </c>
      <c r="Z209" t="n">
        <v>10</v>
      </c>
    </row>
    <row r="210">
      <c r="A210" t="n">
        <v>15</v>
      </c>
      <c r="B210" t="n">
        <v>65</v>
      </c>
      <c r="C210" t="inlineStr">
        <is>
          <t xml:space="preserve">CONCLUIDO	</t>
        </is>
      </c>
      <c r="D210" t="n">
        <v>10.5752</v>
      </c>
      <c r="E210" t="n">
        <v>9.460000000000001</v>
      </c>
      <c r="F210" t="n">
        <v>7.17</v>
      </c>
      <c r="G210" t="n">
        <v>107.5</v>
      </c>
      <c r="H210" t="n">
        <v>1.84</v>
      </c>
      <c r="I210" t="n">
        <v>4</v>
      </c>
      <c r="J210" t="n">
        <v>153.75</v>
      </c>
      <c r="K210" t="n">
        <v>46.47</v>
      </c>
      <c r="L210" t="n">
        <v>16</v>
      </c>
      <c r="M210" t="n">
        <v>0</v>
      </c>
      <c r="N210" t="n">
        <v>26.28</v>
      </c>
      <c r="O210" t="n">
        <v>19196.18</v>
      </c>
      <c r="P210" t="n">
        <v>65.55</v>
      </c>
      <c r="Q210" t="n">
        <v>189.97</v>
      </c>
      <c r="R210" t="n">
        <v>27.98</v>
      </c>
      <c r="S210" t="n">
        <v>24.3</v>
      </c>
      <c r="T210" t="n">
        <v>1042.34</v>
      </c>
      <c r="U210" t="n">
        <v>0.87</v>
      </c>
      <c r="V210" t="n">
        <v>0.87</v>
      </c>
      <c r="W210" t="n">
        <v>2.95</v>
      </c>
      <c r="X210" t="n">
        <v>0.06</v>
      </c>
      <c r="Y210" t="n">
        <v>2</v>
      </c>
      <c r="Z210" t="n">
        <v>10</v>
      </c>
    </row>
    <row r="211">
      <c r="A211" t="n">
        <v>0</v>
      </c>
      <c r="B211" t="n">
        <v>75</v>
      </c>
      <c r="C211" t="inlineStr">
        <is>
          <t xml:space="preserve">CONCLUIDO	</t>
        </is>
      </c>
      <c r="D211" t="n">
        <v>7.5348</v>
      </c>
      <c r="E211" t="n">
        <v>13.27</v>
      </c>
      <c r="F211" t="n">
        <v>8.67</v>
      </c>
      <c r="G211" t="n">
        <v>6.85</v>
      </c>
      <c r="H211" t="n">
        <v>0.12</v>
      </c>
      <c r="I211" t="n">
        <v>76</v>
      </c>
      <c r="J211" t="n">
        <v>150.44</v>
      </c>
      <c r="K211" t="n">
        <v>49.1</v>
      </c>
      <c r="L211" t="n">
        <v>1</v>
      </c>
      <c r="M211" t="n">
        <v>74</v>
      </c>
      <c r="N211" t="n">
        <v>25.34</v>
      </c>
      <c r="O211" t="n">
        <v>18787.76</v>
      </c>
      <c r="P211" t="n">
        <v>104.11</v>
      </c>
      <c r="Q211" t="n">
        <v>190.45</v>
      </c>
      <c r="R211" t="n">
        <v>74.39</v>
      </c>
      <c r="S211" t="n">
        <v>24.3</v>
      </c>
      <c r="T211" t="n">
        <v>23888.54</v>
      </c>
      <c r="U211" t="n">
        <v>0.33</v>
      </c>
      <c r="V211" t="n">
        <v>0.72</v>
      </c>
      <c r="W211" t="n">
        <v>3.08</v>
      </c>
      <c r="X211" t="n">
        <v>1.56</v>
      </c>
      <c r="Y211" t="n">
        <v>2</v>
      </c>
      <c r="Z211" t="n">
        <v>10</v>
      </c>
    </row>
    <row r="212">
      <c r="A212" t="n">
        <v>1</v>
      </c>
      <c r="B212" t="n">
        <v>75</v>
      </c>
      <c r="C212" t="inlineStr">
        <is>
          <t xml:space="preserve">CONCLUIDO	</t>
        </is>
      </c>
      <c r="D212" t="n">
        <v>8.980700000000001</v>
      </c>
      <c r="E212" t="n">
        <v>11.14</v>
      </c>
      <c r="F212" t="n">
        <v>7.79</v>
      </c>
      <c r="G212" t="n">
        <v>13.35</v>
      </c>
      <c r="H212" t="n">
        <v>0.23</v>
      </c>
      <c r="I212" t="n">
        <v>35</v>
      </c>
      <c r="J212" t="n">
        <v>151.83</v>
      </c>
      <c r="K212" t="n">
        <v>49.1</v>
      </c>
      <c r="L212" t="n">
        <v>2</v>
      </c>
      <c r="M212" t="n">
        <v>33</v>
      </c>
      <c r="N212" t="n">
        <v>25.73</v>
      </c>
      <c r="O212" t="n">
        <v>18959.54</v>
      </c>
      <c r="P212" t="n">
        <v>92.88</v>
      </c>
      <c r="Q212" t="n">
        <v>190.25</v>
      </c>
      <c r="R212" t="n">
        <v>47.2</v>
      </c>
      <c r="S212" t="n">
        <v>24.3</v>
      </c>
      <c r="T212" t="n">
        <v>10498.78</v>
      </c>
      <c r="U212" t="n">
        <v>0.51</v>
      </c>
      <c r="V212" t="n">
        <v>0.8</v>
      </c>
      <c r="W212" t="n">
        <v>3</v>
      </c>
      <c r="X212" t="n">
        <v>0.68</v>
      </c>
      <c r="Y212" t="n">
        <v>2</v>
      </c>
      <c r="Z212" t="n">
        <v>10</v>
      </c>
    </row>
    <row r="213">
      <c r="A213" t="n">
        <v>2</v>
      </c>
      <c r="B213" t="n">
        <v>75</v>
      </c>
      <c r="C213" t="inlineStr">
        <is>
          <t xml:space="preserve">CONCLUIDO	</t>
        </is>
      </c>
      <c r="D213" t="n">
        <v>9.4902</v>
      </c>
      <c r="E213" t="n">
        <v>10.54</v>
      </c>
      <c r="F213" t="n">
        <v>7.56</v>
      </c>
      <c r="G213" t="n">
        <v>19.72</v>
      </c>
      <c r="H213" t="n">
        <v>0.35</v>
      </c>
      <c r="I213" t="n">
        <v>23</v>
      </c>
      <c r="J213" t="n">
        <v>153.23</v>
      </c>
      <c r="K213" t="n">
        <v>49.1</v>
      </c>
      <c r="L213" t="n">
        <v>3</v>
      </c>
      <c r="M213" t="n">
        <v>21</v>
      </c>
      <c r="N213" t="n">
        <v>26.13</v>
      </c>
      <c r="O213" t="n">
        <v>19131.85</v>
      </c>
      <c r="P213" t="n">
        <v>89.43000000000001</v>
      </c>
      <c r="Q213" t="n">
        <v>190.16</v>
      </c>
      <c r="R213" t="n">
        <v>40.08</v>
      </c>
      <c r="S213" t="n">
        <v>24.3</v>
      </c>
      <c r="T213" t="n">
        <v>6994.94</v>
      </c>
      <c r="U213" t="n">
        <v>0.61</v>
      </c>
      <c r="V213" t="n">
        <v>0.83</v>
      </c>
      <c r="W213" t="n">
        <v>2.98</v>
      </c>
      <c r="X213" t="n">
        <v>0.45</v>
      </c>
      <c r="Y213" t="n">
        <v>2</v>
      </c>
      <c r="Z213" t="n">
        <v>10</v>
      </c>
    </row>
    <row r="214">
      <c r="A214" t="n">
        <v>3</v>
      </c>
      <c r="B214" t="n">
        <v>75</v>
      </c>
      <c r="C214" t="inlineStr">
        <is>
          <t xml:space="preserve">CONCLUIDO	</t>
        </is>
      </c>
      <c r="D214" t="n">
        <v>9.7699</v>
      </c>
      <c r="E214" t="n">
        <v>10.24</v>
      </c>
      <c r="F214" t="n">
        <v>7.44</v>
      </c>
      <c r="G214" t="n">
        <v>26.26</v>
      </c>
      <c r="H214" t="n">
        <v>0.46</v>
      </c>
      <c r="I214" t="n">
        <v>17</v>
      </c>
      <c r="J214" t="n">
        <v>154.63</v>
      </c>
      <c r="K214" t="n">
        <v>49.1</v>
      </c>
      <c r="L214" t="n">
        <v>4</v>
      </c>
      <c r="M214" t="n">
        <v>15</v>
      </c>
      <c r="N214" t="n">
        <v>26.53</v>
      </c>
      <c r="O214" t="n">
        <v>19304.72</v>
      </c>
      <c r="P214" t="n">
        <v>87.27</v>
      </c>
      <c r="Q214" t="n">
        <v>190.17</v>
      </c>
      <c r="R214" t="n">
        <v>36.55</v>
      </c>
      <c r="S214" t="n">
        <v>24.3</v>
      </c>
      <c r="T214" t="n">
        <v>5264.55</v>
      </c>
      <c r="U214" t="n">
        <v>0.66</v>
      </c>
      <c r="V214" t="n">
        <v>0.84</v>
      </c>
      <c r="W214" t="n">
        <v>2.97</v>
      </c>
      <c r="X214" t="n">
        <v>0.33</v>
      </c>
      <c r="Y214" t="n">
        <v>2</v>
      </c>
      <c r="Z214" t="n">
        <v>10</v>
      </c>
    </row>
    <row r="215">
      <c r="A215" t="n">
        <v>4</v>
      </c>
      <c r="B215" t="n">
        <v>75</v>
      </c>
      <c r="C215" t="inlineStr">
        <is>
          <t xml:space="preserve">CONCLUIDO	</t>
        </is>
      </c>
      <c r="D215" t="n">
        <v>9.922800000000001</v>
      </c>
      <c r="E215" t="n">
        <v>10.08</v>
      </c>
      <c r="F215" t="n">
        <v>7.37</v>
      </c>
      <c r="G215" t="n">
        <v>31.6</v>
      </c>
      <c r="H215" t="n">
        <v>0.57</v>
      </c>
      <c r="I215" t="n">
        <v>14</v>
      </c>
      <c r="J215" t="n">
        <v>156.03</v>
      </c>
      <c r="K215" t="n">
        <v>49.1</v>
      </c>
      <c r="L215" t="n">
        <v>5</v>
      </c>
      <c r="M215" t="n">
        <v>12</v>
      </c>
      <c r="N215" t="n">
        <v>26.94</v>
      </c>
      <c r="O215" t="n">
        <v>19478.15</v>
      </c>
      <c r="P215" t="n">
        <v>85.73</v>
      </c>
      <c r="Q215" t="n">
        <v>190.05</v>
      </c>
      <c r="R215" t="n">
        <v>34.35</v>
      </c>
      <c r="S215" t="n">
        <v>24.3</v>
      </c>
      <c r="T215" t="n">
        <v>4175.88</v>
      </c>
      <c r="U215" t="n">
        <v>0.71</v>
      </c>
      <c r="V215" t="n">
        <v>0.85</v>
      </c>
      <c r="W215" t="n">
        <v>2.96</v>
      </c>
      <c r="X215" t="n">
        <v>0.26</v>
      </c>
      <c r="Y215" t="n">
        <v>2</v>
      </c>
      <c r="Z215" t="n">
        <v>10</v>
      </c>
    </row>
    <row r="216">
      <c r="A216" t="n">
        <v>5</v>
      </c>
      <c r="B216" t="n">
        <v>75</v>
      </c>
      <c r="C216" t="inlineStr">
        <is>
          <t xml:space="preserve">CONCLUIDO	</t>
        </is>
      </c>
      <c r="D216" t="n">
        <v>10.0265</v>
      </c>
      <c r="E216" t="n">
        <v>9.970000000000001</v>
      </c>
      <c r="F216" t="n">
        <v>7.33</v>
      </c>
      <c r="G216" t="n">
        <v>36.65</v>
      </c>
      <c r="H216" t="n">
        <v>0.67</v>
      </c>
      <c r="I216" t="n">
        <v>12</v>
      </c>
      <c r="J216" t="n">
        <v>157.44</v>
      </c>
      <c r="K216" t="n">
        <v>49.1</v>
      </c>
      <c r="L216" t="n">
        <v>6</v>
      </c>
      <c r="M216" t="n">
        <v>10</v>
      </c>
      <c r="N216" t="n">
        <v>27.35</v>
      </c>
      <c r="O216" t="n">
        <v>19652.13</v>
      </c>
      <c r="P216" t="n">
        <v>84.43000000000001</v>
      </c>
      <c r="Q216" t="n">
        <v>190.12</v>
      </c>
      <c r="R216" t="n">
        <v>33.05</v>
      </c>
      <c r="S216" t="n">
        <v>24.3</v>
      </c>
      <c r="T216" t="n">
        <v>3537.35</v>
      </c>
      <c r="U216" t="n">
        <v>0.74</v>
      </c>
      <c r="V216" t="n">
        <v>0.85</v>
      </c>
      <c r="W216" t="n">
        <v>2.96</v>
      </c>
      <c r="X216" t="n">
        <v>0.22</v>
      </c>
      <c r="Y216" t="n">
        <v>2</v>
      </c>
      <c r="Z216" t="n">
        <v>10</v>
      </c>
    </row>
    <row r="217">
      <c r="A217" t="n">
        <v>6</v>
      </c>
      <c r="B217" t="n">
        <v>75</v>
      </c>
      <c r="C217" t="inlineStr">
        <is>
          <t xml:space="preserve">CONCLUIDO	</t>
        </is>
      </c>
      <c r="D217" t="n">
        <v>10.1434</v>
      </c>
      <c r="E217" t="n">
        <v>9.859999999999999</v>
      </c>
      <c r="F217" t="n">
        <v>7.28</v>
      </c>
      <c r="G217" t="n">
        <v>43.66</v>
      </c>
      <c r="H217" t="n">
        <v>0.78</v>
      </c>
      <c r="I217" t="n">
        <v>10</v>
      </c>
      <c r="J217" t="n">
        <v>158.86</v>
      </c>
      <c r="K217" t="n">
        <v>49.1</v>
      </c>
      <c r="L217" t="n">
        <v>7</v>
      </c>
      <c r="M217" t="n">
        <v>8</v>
      </c>
      <c r="N217" t="n">
        <v>27.77</v>
      </c>
      <c r="O217" t="n">
        <v>19826.68</v>
      </c>
      <c r="P217" t="n">
        <v>83.28</v>
      </c>
      <c r="Q217" t="n">
        <v>189.99</v>
      </c>
      <c r="R217" t="n">
        <v>31.43</v>
      </c>
      <c r="S217" t="n">
        <v>24.3</v>
      </c>
      <c r="T217" t="n">
        <v>2737.16</v>
      </c>
      <c r="U217" t="n">
        <v>0.77</v>
      </c>
      <c r="V217" t="n">
        <v>0.86</v>
      </c>
      <c r="W217" t="n">
        <v>2.96</v>
      </c>
      <c r="X217" t="n">
        <v>0.17</v>
      </c>
      <c r="Y217" t="n">
        <v>2</v>
      </c>
      <c r="Z217" t="n">
        <v>10</v>
      </c>
    </row>
    <row r="218">
      <c r="A218" t="n">
        <v>7</v>
      </c>
      <c r="B218" t="n">
        <v>75</v>
      </c>
      <c r="C218" t="inlineStr">
        <is>
          <t xml:space="preserve">CONCLUIDO	</t>
        </is>
      </c>
      <c r="D218" t="n">
        <v>10.1816</v>
      </c>
      <c r="E218" t="n">
        <v>9.82</v>
      </c>
      <c r="F218" t="n">
        <v>7.27</v>
      </c>
      <c r="G218" t="n">
        <v>48.47</v>
      </c>
      <c r="H218" t="n">
        <v>0.88</v>
      </c>
      <c r="I218" t="n">
        <v>9</v>
      </c>
      <c r="J218" t="n">
        <v>160.28</v>
      </c>
      <c r="K218" t="n">
        <v>49.1</v>
      </c>
      <c r="L218" t="n">
        <v>8</v>
      </c>
      <c r="M218" t="n">
        <v>7</v>
      </c>
      <c r="N218" t="n">
        <v>28.19</v>
      </c>
      <c r="O218" t="n">
        <v>20001.93</v>
      </c>
      <c r="P218" t="n">
        <v>82.40000000000001</v>
      </c>
      <c r="Q218" t="n">
        <v>190.02</v>
      </c>
      <c r="R218" t="n">
        <v>31.29</v>
      </c>
      <c r="S218" t="n">
        <v>24.3</v>
      </c>
      <c r="T218" t="n">
        <v>2673.87</v>
      </c>
      <c r="U218" t="n">
        <v>0.78</v>
      </c>
      <c r="V218" t="n">
        <v>0.86</v>
      </c>
      <c r="W218" t="n">
        <v>2.95</v>
      </c>
      <c r="X218" t="n">
        <v>0.16</v>
      </c>
      <c r="Y218" t="n">
        <v>2</v>
      </c>
      <c r="Z218" t="n">
        <v>10</v>
      </c>
    </row>
    <row r="219">
      <c r="A219" t="n">
        <v>8</v>
      </c>
      <c r="B219" t="n">
        <v>75</v>
      </c>
      <c r="C219" t="inlineStr">
        <is>
          <t xml:space="preserve">CONCLUIDO	</t>
        </is>
      </c>
      <c r="D219" t="n">
        <v>10.2468</v>
      </c>
      <c r="E219" t="n">
        <v>9.76</v>
      </c>
      <c r="F219" t="n">
        <v>7.24</v>
      </c>
      <c r="G219" t="n">
        <v>54.29</v>
      </c>
      <c r="H219" t="n">
        <v>0.99</v>
      </c>
      <c r="I219" t="n">
        <v>8</v>
      </c>
      <c r="J219" t="n">
        <v>161.71</v>
      </c>
      <c r="K219" t="n">
        <v>49.1</v>
      </c>
      <c r="L219" t="n">
        <v>9</v>
      </c>
      <c r="M219" t="n">
        <v>6</v>
      </c>
      <c r="N219" t="n">
        <v>28.61</v>
      </c>
      <c r="O219" t="n">
        <v>20177.64</v>
      </c>
      <c r="P219" t="n">
        <v>81.39</v>
      </c>
      <c r="Q219" t="n">
        <v>190.06</v>
      </c>
      <c r="R219" t="n">
        <v>30.3</v>
      </c>
      <c r="S219" t="n">
        <v>24.3</v>
      </c>
      <c r="T219" t="n">
        <v>2180.98</v>
      </c>
      <c r="U219" t="n">
        <v>0.8</v>
      </c>
      <c r="V219" t="n">
        <v>0.86</v>
      </c>
      <c r="W219" t="n">
        <v>2.95</v>
      </c>
      <c r="X219" t="n">
        <v>0.13</v>
      </c>
      <c r="Y219" t="n">
        <v>2</v>
      </c>
      <c r="Z219" t="n">
        <v>10</v>
      </c>
    </row>
    <row r="220">
      <c r="A220" t="n">
        <v>9</v>
      </c>
      <c r="B220" t="n">
        <v>75</v>
      </c>
      <c r="C220" t="inlineStr">
        <is>
          <t xml:space="preserve">CONCLUIDO	</t>
        </is>
      </c>
      <c r="D220" t="n">
        <v>10.2887</v>
      </c>
      <c r="E220" t="n">
        <v>9.720000000000001</v>
      </c>
      <c r="F220" t="n">
        <v>7.23</v>
      </c>
      <c r="G220" t="n">
        <v>61.96</v>
      </c>
      <c r="H220" t="n">
        <v>1.09</v>
      </c>
      <c r="I220" t="n">
        <v>7</v>
      </c>
      <c r="J220" t="n">
        <v>163.13</v>
      </c>
      <c r="K220" t="n">
        <v>49.1</v>
      </c>
      <c r="L220" t="n">
        <v>10</v>
      </c>
      <c r="M220" t="n">
        <v>5</v>
      </c>
      <c r="N220" t="n">
        <v>29.04</v>
      </c>
      <c r="O220" t="n">
        <v>20353.94</v>
      </c>
      <c r="P220" t="n">
        <v>80.73999999999999</v>
      </c>
      <c r="Q220" t="n">
        <v>190.01</v>
      </c>
      <c r="R220" t="n">
        <v>29.96</v>
      </c>
      <c r="S220" t="n">
        <v>24.3</v>
      </c>
      <c r="T220" t="n">
        <v>2019.06</v>
      </c>
      <c r="U220" t="n">
        <v>0.8100000000000001</v>
      </c>
      <c r="V220" t="n">
        <v>0.87</v>
      </c>
      <c r="W220" t="n">
        <v>2.95</v>
      </c>
      <c r="X220" t="n">
        <v>0.12</v>
      </c>
      <c r="Y220" t="n">
        <v>2</v>
      </c>
      <c r="Z220" t="n">
        <v>10</v>
      </c>
    </row>
    <row r="221">
      <c r="A221" t="n">
        <v>10</v>
      </c>
      <c r="B221" t="n">
        <v>75</v>
      </c>
      <c r="C221" t="inlineStr">
        <is>
          <t xml:space="preserve">CONCLUIDO	</t>
        </is>
      </c>
      <c r="D221" t="n">
        <v>10.2884</v>
      </c>
      <c r="E221" t="n">
        <v>9.720000000000001</v>
      </c>
      <c r="F221" t="n">
        <v>7.23</v>
      </c>
      <c r="G221" t="n">
        <v>61.97</v>
      </c>
      <c r="H221" t="n">
        <v>1.18</v>
      </c>
      <c r="I221" t="n">
        <v>7</v>
      </c>
      <c r="J221" t="n">
        <v>164.57</v>
      </c>
      <c r="K221" t="n">
        <v>49.1</v>
      </c>
      <c r="L221" t="n">
        <v>11</v>
      </c>
      <c r="M221" t="n">
        <v>5</v>
      </c>
      <c r="N221" t="n">
        <v>29.47</v>
      </c>
      <c r="O221" t="n">
        <v>20530.82</v>
      </c>
      <c r="P221" t="n">
        <v>79.59999999999999</v>
      </c>
      <c r="Q221" t="n">
        <v>190.06</v>
      </c>
      <c r="R221" t="n">
        <v>30.04</v>
      </c>
      <c r="S221" t="n">
        <v>24.3</v>
      </c>
      <c r="T221" t="n">
        <v>2057.21</v>
      </c>
      <c r="U221" t="n">
        <v>0.8100000000000001</v>
      </c>
      <c r="V221" t="n">
        <v>0.87</v>
      </c>
      <c r="W221" t="n">
        <v>2.95</v>
      </c>
      <c r="X221" t="n">
        <v>0.12</v>
      </c>
      <c r="Y221" t="n">
        <v>2</v>
      </c>
      <c r="Z221" t="n">
        <v>10</v>
      </c>
    </row>
    <row r="222">
      <c r="A222" t="n">
        <v>11</v>
      </c>
      <c r="B222" t="n">
        <v>75</v>
      </c>
      <c r="C222" t="inlineStr">
        <is>
          <t xml:space="preserve">CONCLUIDO	</t>
        </is>
      </c>
      <c r="D222" t="n">
        <v>10.3469</v>
      </c>
      <c r="E222" t="n">
        <v>9.66</v>
      </c>
      <c r="F222" t="n">
        <v>7.21</v>
      </c>
      <c r="G222" t="n">
        <v>72.05</v>
      </c>
      <c r="H222" t="n">
        <v>1.28</v>
      </c>
      <c r="I222" t="n">
        <v>6</v>
      </c>
      <c r="J222" t="n">
        <v>166.01</v>
      </c>
      <c r="K222" t="n">
        <v>49.1</v>
      </c>
      <c r="L222" t="n">
        <v>12</v>
      </c>
      <c r="M222" t="n">
        <v>4</v>
      </c>
      <c r="N222" t="n">
        <v>29.91</v>
      </c>
      <c r="O222" t="n">
        <v>20708.3</v>
      </c>
      <c r="P222" t="n">
        <v>78.97</v>
      </c>
      <c r="Q222" t="n">
        <v>190.06</v>
      </c>
      <c r="R222" t="n">
        <v>29.22</v>
      </c>
      <c r="S222" t="n">
        <v>24.3</v>
      </c>
      <c r="T222" t="n">
        <v>1650.53</v>
      </c>
      <c r="U222" t="n">
        <v>0.83</v>
      </c>
      <c r="V222" t="n">
        <v>0.87</v>
      </c>
      <c r="W222" t="n">
        <v>2.95</v>
      </c>
      <c r="X222" t="n">
        <v>0.1</v>
      </c>
      <c r="Y222" t="n">
        <v>2</v>
      </c>
      <c r="Z222" t="n">
        <v>10</v>
      </c>
    </row>
    <row r="223">
      <c r="A223" t="n">
        <v>12</v>
      </c>
      <c r="B223" t="n">
        <v>75</v>
      </c>
      <c r="C223" t="inlineStr">
        <is>
          <t xml:space="preserve">CONCLUIDO	</t>
        </is>
      </c>
      <c r="D223" t="n">
        <v>10.3448</v>
      </c>
      <c r="E223" t="n">
        <v>9.67</v>
      </c>
      <c r="F223" t="n">
        <v>7.21</v>
      </c>
      <c r="G223" t="n">
        <v>72.06999999999999</v>
      </c>
      <c r="H223" t="n">
        <v>1.38</v>
      </c>
      <c r="I223" t="n">
        <v>6</v>
      </c>
      <c r="J223" t="n">
        <v>167.45</v>
      </c>
      <c r="K223" t="n">
        <v>49.1</v>
      </c>
      <c r="L223" t="n">
        <v>13</v>
      </c>
      <c r="M223" t="n">
        <v>4</v>
      </c>
      <c r="N223" t="n">
        <v>30.36</v>
      </c>
      <c r="O223" t="n">
        <v>20886.38</v>
      </c>
      <c r="P223" t="n">
        <v>78.09999999999999</v>
      </c>
      <c r="Q223" t="n">
        <v>189.99</v>
      </c>
      <c r="R223" t="n">
        <v>29.28</v>
      </c>
      <c r="S223" t="n">
        <v>24.3</v>
      </c>
      <c r="T223" t="n">
        <v>1682.87</v>
      </c>
      <c r="U223" t="n">
        <v>0.83</v>
      </c>
      <c r="V223" t="n">
        <v>0.87</v>
      </c>
      <c r="W223" t="n">
        <v>2.95</v>
      </c>
      <c r="X223" t="n">
        <v>0.1</v>
      </c>
      <c r="Y223" t="n">
        <v>2</v>
      </c>
      <c r="Z223" t="n">
        <v>10</v>
      </c>
    </row>
    <row r="224">
      <c r="A224" t="n">
        <v>13</v>
      </c>
      <c r="B224" t="n">
        <v>75</v>
      </c>
      <c r="C224" t="inlineStr">
        <is>
          <t xml:space="preserve">CONCLUIDO	</t>
        </is>
      </c>
      <c r="D224" t="n">
        <v>10.3857</v>
      </c>
      <c r="E224" t="n">
        <v>9.630000000000001</v>
      </c>
      <c r="F224" t="n">
        <v>7.2</v>
      </c>
      <c r="G224" t="n">
        <v>86.39</v>
      </c>
      <c r="H224" t="n">
        <v>1.47</v>
      </c>
      <c r="I224" t="n">
        <v>5</v>
      </c>
      <c r="J224" t="n">
        <v>168.9</v>
      </c>
      <c r="K224" t="n">
        <v>49.1</v>
      </c>
      <c r="L224" t="n">
        <v>14</v>
      </c>
      <c r="M224" t="n">
        <v>3</v>
      </c>
      <c r="N224" t="n">
        <v>30.81</v>
      </c>
      <c r="O224" t="n">
        <v>21065.06</v>
      </c>
      <c r="P224" t="n">
        <v>76.93000000000001</v>
      </c>
      <c r="Q224" t="n">
        <v>190.01</v>
      </c>
      <c r="R224" t="n">
        <v>29.04</v>
      </c>
      <c r="S224" t="n">
        <v>24.3</v>
      </c>
      <c r="T224" t="n">
        <v>1568.93</v>
      </c>
      <c r="U224" t="n">
        <v>0.84</v>
      </c>
      <c r="V224" t="n">
        <v>0.87</v>
      </c>
      <c r="W224" t="n">
        <v>2.95</v>
      </c>
      <c r="X224" t="n">
        <v>0.09</v>
      </c>
      <c r="Y224" t="n">
        <v>2</v>
      </c>
      <c r="Z224" t="n">
        <v>10</v>
      </c>
    </row>
    <row r="225">
      <c r="A225" t="n">
        <v>14</v>
      </c>
      <c r="B225" t="n">
        <v>75</v>
      </c>
      <c r="C225" t="inlineStr">
        <is>
          <t xml:space="preserve">CONCLUIDO	</t>
        </is>
      </c>
      <c r="D225" t="n">
        <v>10.3998</v>
      </c>
      <c r="E225" t="n">
        <v>9.619999999999999</v>
      </c>
      <c r="F225" t="n">
        <v>7.19</v>
      </c>
      <c r="G225" t="n">
        <v>86.23999999999999</v>
      </c>
      <c r="H225" t="n">
        <v>1.56</v>
      </c>
      <c r="I225" t="n">
        <v>5</v>
      </c>
      <c r="J225" t="n">
        <v>170.35</v>
      </c>
      <c r="K225" t="n">
        <v>49.1</v>
      </c>
      <c r="L225" t="n">
        <v>15</v>
      </c>
      <c r="M225" t="n">
        <v>3</v>
      </c>
      <c r="N225" t="n">
        <v>31.26</v>
      </c>
      <c r="O225" t="n">
        <v>21244.37</v>
      </c>
      <c r="P225" t="n">
        <v>76.59</v>
      </c>
      <c r="Q225" t="n">
        <v>189.96</v>
      </c>
      <c r="R225" t="n">
        <v>28.75</v>
      </c>
      <c r="S225" t="n">
        <v>24.3</v>
      </c>
      <c r="T225" t="n">
        <v>1424.61</v>
      </c>
      <c r="U225" t="n">
        <v>0.85</v>
      </c>
      <c r="V225" t="n">
        <v>0.87</v>
      </c>
      <c r="W225" t="n">
        <v>2.95</v>
      </c>
      <c r="X225" t="n">
        <v>0.08</v>
      </c>
      <c r="Y225" t="n">
        <v>2</v>
      </c>
      <c r="Z225" t="n">
        <v>10</v>
      </c>
    </row>
    <row r="226">
      <c r="A226" t="n">
        <v>15</v>
      </c>
      <c r="B226" t="n">
        <v>75</v>
      </c>
      <c r="C226" t="inlineStr">
        <is>
          <t xml:space="preserve">CONCLUIDO	</t>
        </is>
      </c>
      <c r="D226" t="n">
        <v>10.4073</v>
      </c>
      <c r="E226" t="n">
        <v>9.609999999999999</v>
      </c>
      <c r="F226" t="n">
        <v>7.18</v>
      </c>
      <c r="G226" t="n">
        <v>86.15000000000001</v>
      </c>
      <c r="H226" t="n">
        <v>1.65</v>
      </c>
      <c r="I226" t="n">
        <v>5</v>
      </c>
      <c r="J226" t="n">
        <v>171.81</v>
      </c>
      <c r="K226" t="n">
        <v>49.1</v>
      </c>
      <c r="L226" t="n">
        <v>16</v>
      </c>
      <c r="M226" t="n">
        <v>3</v>
      </c>
      <c r="N226" t="n">
        <v>31.72</v>
      </c>
      <c r="O226" t="n">
        <v>21424.29</v>
      </c>
      <c r="P226" t="n">
        <v>75.59</v>
      </c>
      <c r="Q226" t="n">
        <v>189.97</v>
      </c>
      <c r="R226" t="n">
        <v>28.51</v>
      </c>
      <c r="S226" t="n">
        <v>24.3</v>
      </c>
      <c r="T226" t="n">
        <v>1302.32</v>
      </c>
      <c r="U226" t="n">
        <v>0.85</v>
      </c>
      <c r="V226" t="n">
        <v>0.87</v>
      </c>
      <c r="W226" t="n">
        <v>2.94</v>
      </c>
      <c r="X226" t="n">
        <v>0.07000000000000001</v>
      </c>
      <c r="Y226" t="n">
        <v>2</v>
      </c>
      <c r="Z226" t="n">
        <v>10</v>
      </c>
    </row>
    <row r="227">
      <c r="A227" t="n">
        <v>16</v>
      </c>
      <c r="B227" t="n">
        <v>75</v>
      </c>
      <c r="C227" t="inlineStr">
        <is>
          <t xml:space="preserve">CONCLUIDO	</t>
        </is>
      </c>
      <c r="D227" t="n">
        <v>10.4037</v>
      </c>
      <c r="E227" t="n">
        <v>9.609999999999999</v>
      </c>
      <c r="F227" t="n">
        <v>7.18</v>
      </c>
      <c r="G227" t="n">
        <v>86.19</v>
      </c>
      <c r="H227" t="n">
        <v>1.74</v>
      </c>
      <c r="I227" t="n">
        <v>5</v>
      </c>
      <c r="J227" t="n">
        <v>173.28</v>
      </c>
      <c r="K227" t="n">
        <v>49.1</v>
      </c>
      <c r="L227" t="n">
        <v>17</v>
      </c>
      <c r="M227" t="n">
        <v>3</v>
      </c>
      <c r="N227" t="n">
        <v>32.18</v>
      </c>
      <c r="O227" t="n">
        <v>21604.83</v>
      </c>
      <c r="P227" t="n">
        <v>74.01000000000001</v>
      </c>
      <c r="Q227" t="n">
        <v>189.97</v>
      </c>
      <c r="R227" t="n">
        <v>28.62</v>
      </c>
      <c r="S227" t="n">
        <v>24.3</v>
      </c>
      <c r="T227" t="n">
        <v>1358.65</v>
      </c>
      <c r="U227" t="n">
        <v>0.85</v>
      </c>
      <c r="V227" t="n">
        <v>0.87</v>
      </c>
      <c r="W227" t="n">
        <v>2.94</v>
      </c>
      <c r="X227" t="n">
        <v>0.08</v>
      </c>
      <c r="Y227" t="n">
        <v>2</v>
      </c>
      <c r="Z227" t="n">
        <v>10</v>
      </c>
    </row>
    <row r="228">
      <c r="A228" t="n">
        <v>17</v>
      </c>
      <c r="B228" t="n">
        <v>75</v>
      </c>
      <c r="C228" t="inlineStr">
        <is>
          <t xml:space="preserve">CONCLUIDO	</t>
        </is>
      </c>
      <c r="D228" t="n">
        <v>10.4587</v>
      </c>
      <c r="E228" t="n">
        <v>9.56</v>
      </c>
      <c r="F228" t="n">
        <v>7.16</v>
      </c>
      <c r="G228" t="n">
        <v>107.44</v>
      </c>
      <c r="H228" t="n">
        <v>1.83</v>
      </c>
      <c r="I228" t="n">
        <v>4</v>
      </c>
      <c r="J228" t="n">
        <v>174.75</v>
      </c>
      <c r="K228" t="n">
        <v>49.1</v>
      </c>
      <c r="L228" t="n">
        <v>18</v>
      </c>
      <c r="M228" t="n">
        <v>2</v>
      </c>
      <c r="N228" t="n">
        <v>32.65</v>
      </c>
      <c r="O228" t="n">
        <v>21786.02</v>
      </c>
      <c r="P228" t="n">
        <v>73.28</v>
      </c>
      <c r="Q228" t="n">
        <v>189.97</v>
      </c>
      <c r="R228" t="n">
        <v>27.91</v>
      </c>
      <c r="S228" t="n">
        <v>24.3</v>
      </c>
      <c r="T228" t="n">
        <v>1005.12</v>
      </c>
      <c r="U228" t="n">
        <v>0.87</v>
      </c>
      <c r="V228" t="n">
        <v>0.87</v>
      </c>
      <c r="W228" t="n">
        <v>2.95</v>
      </c>
      <c r="X228" t="n">
        <v>0.06</v>
      </c>
      <c r="Y228" t="n">
        <v>2</v>
      </c>
      <c r="Z228" t="n">
        <v>10</v>
      </c>
    </row>
    <row r="229">
      <c r="A229" t="n">
        <v>18</v>
      </c>
      <c r="B229" t="n">
        <v>75</v>
      </c>
      <c r="C229" t="inlineStr">
        <is>
          <t xml:space="preserve">CONCLUIDO	</t>
        </is>
      </c>
      <c r="D229" t="n">
        <v>10.4596</v>
      </c>
      <c r="E229" t="n">
        <v>9.56</v>
      </c>
      <c r="F229" t="n">
        <v>7.16</v>
      </c>
      <c r="G229" t="n">
        <v>107.43</v>
      </c>
      <c r="H229" t="n">
        <v>1.91</v>
      </c>
      <c r="I229" t="n">
        <v>4</v>
      </c>
      <c r="J229" t="n">
        <v>176.22</v>
      </c>
      <c r="K229" t="n">
        <v>49.1</v>
      </c>
      <c r="L229" t="n">
        <v>19</v>
      </c>
      <c r="M229" t="n">
        <v>2</v>
      </c>
      <c r="N229" t="n">
        <v>33.13</v>
      </c>
      <c r="O229" t="n">
        <v>21967.84</v>
      </c>
      <c r="P229" t="n">
        <v>72.97</v>
      </c>
      <c r="Q229" t="n">
        <v>189.98</v>
      </c>
      <c r="R229" t="n">
        <v>27.86</v>
      </c>
      <c r="S229" t="n">
        <v>24.3</v>
      </c>
      <c r="T229" t="n">
        <v>983.73</v>
      </c>
      <c r="U229" t="n">
        <v>0.87</v>
      </c>
      <c r="V229" t="n">
        <v>0.87</v>
      </c>
      <c r="W229" t="n">
        <v>2.95</v>
      </c>
      <c r="X229" t="n">
        <v>0.05</v>
      </c>
      <c r="Y229" t="n">
        <v>2</v>
      </c>
      <c r="Z229" t="n">
        <v>10</v>
      </c>
    </row>
    <row r="230">
      <c r="A230" t="n">
        <v>19</v>
      </c>
      <c r="B230" t="n">
        <v>75</v>
      </c>
      <c r="C230" t="inlineStr">
        <is>
          <t xml:space="preserve">CONCLUIDO	</t>
        </is>
      </c>
      <c r="D230" t="n">
        <v>10.4536</v>
      </c>
      <c r="E230" t="n">
        <v>9.57</v>
      </c>
      <c r="F230" t="n">
        <v>7.17</v>
      </c>
      <c r="G230" t="n">
        <v>107.51</v>
      </c>
      <c r="H230" t="n">
        <v>2</v>
      </c>
      <c r="I230" t="n">
        <v>4</v>
      </c>
      <c r="J230" t="n">
        <v>177.7</v>
      </c>
      <c r="K230" t="n">
        <v>49.1</v>
      </c>
      <c r="L230" t="n">
        <v>20</v>
      </c>
      <c r="M230" t="n">
        <v>0</v>
      </c>
      <c r="N230" t="n">
        <v>33.61</v>
      </c>
      <c r="O230" t="n">
        <v>22150.3</v>
      </c>
      <c r="P230" t="n">
        <v>73.16</v>
      </c>
      <c r="Q230" t="n">
        <v>189.96</v>
      </c>
      <c r="R230" t="n">
        <v>28.04</v>
      </c>
      <c r="S230" t="n">
        <v>24.3</v>
      </c>
      <c r="T230" t="n">
        <v>1070.24</v>
      </c>
      <c r="U230" t="n">
        <v>0.87</v>
      </c>
      <c r="V230" t="n">
        <v>0.87</v>
      </c>
      <c r="W230" t="n">
        <v>2.95</v>
      </c>
      <c r="X230" t="n">
        <v>0.06</v>
      </c>
      <c r="Y230" t="n">
        <v>2</v>
      </c>
      <c r="Z230" t="n">
        <v>10</v>
      </c>
    </row>
    <row r="231">
      <c r="A231" t="n">
        <v>0</v>
      </c>
      <c r="B231" t="n">
        <v>95</v>
      </c>
      <c r="C231" t="inlineStr">
        <is>
          <t xml:space="preserve">CONCLUIDO	</t>
        </is>
      </c>
      <c r="D231" t="n">
        <v>6.7985</v>
      </c>
      <c r="E231" t="n">
        <v>14.71</v>
      </c>
      <c r="F231" t="n">
        <v>8.93</v>
      </c>
      <c r="G231" t="n">
        <v>6.02</v>
      </c>
      <c r="H231" t="n">
        <v>0.1</v>
      </c>
      <c r="I231" t="n">
        <v>89</v>
      </c>
      <c r="J231" t="n">
        <v>185.69</v>
      </c>
      <c r="K231" t="n">
        <v>53.44</v>
      </c>
      <c r="L231" t="n">
        <v>1</v>
      </c>
      <c r="M231" t="n">
        <v>87</v>
      </c>
      <c r="N231" t="n">
        <v>36.26</v>
      </c>
      <c r="O231" t="n">
        <v>23136.14</v>
      </c>
      <c r="P231" t="n">
        <v>122.69</v>
      </c>
      <c r="Q231" t="n">
        <v>190.57</v>
      </c>
      <c r="R231" t="n">
        <v>82.51000000000001</v>
      </c>
      <c r="S231" t="n">
        <v>24.3</v>
      </c>
      <c r="T231" t="n">
        <v>27883.44</v>
      </c>
      <c r="U231" t="n">
        <v>0.29</v>
      </c>
      <c r="V231" t="n">
        <v>0.7</v>
      </c>
      <c r="W231" t="n">
        <v>3.09</v>
      </c>
      <c r="X231" t="n">
        <v>1.81</v>
      </c>
      <c r="Y231" t="n">
        <v>2</v>
      </c>
      <c r="Z231" t="n">
        <v>10</v>
      </c>
    </row>
    <row r="232">
      <c r="A232" t="n">
        <v>1</v>
      </c>
      <c r="B232" t="n">
        <v>95</v>
      </c>
      <c r="C232" t="inlineStr">
        <is>
          <t xml:space="preserve">CONCLUIDO	</t>
        </is>
      </c>
      <c r="D232" t="n">
        <v>8.4175</v>
      </c>
      <c r="E232" t="n">
        <v>11.88</v>
      </c>
      <c r="F232" t="n">
        <v>7.92</v>
      </c>
      <c r="G232" t="n">
        <v>11.88</v>
      </c>
      <c r="H232" t="n">
        <v>0.19</v>
      </c>
      <c r="I232" t="n">
        <v>40</v>
      </c>
      <c r="J232" t="n">
        <v>187.21</v>
      </c>
      <c r="K232" t="n">
        <v>53.44</v>
      </c>
      <c r="L232" t="n">
        <v>2</v>
      </c>
      <c r="M232" t="n">
        <v>38</v>
      </c>
      <c r="N232" t="n">
        <v>36.77</v>
      </c>
      <c r="O232" t="n">
        <v>23322.88</v>
      </c>
      <c r="P232" t="n">
        <v>108.46</v>
      </c>
      <c r="Q232" t="n">
        <v>190.17</v>
      </c>
      <c r="R232" t="n">
        <v>51.22</v>
      </c>
      <c r="S232" t="n">
        <v>24.3</v>
      </c>
      <c r="T232" t="n">
        <v>12484.23</v>
      </c>
      <c r="U232" t="n">
        <v>0.47</v>
      </c>
      <c r="V232" t="n">
        <v>0.79</v>
      </c>
      <c r="W232" t="n">
        <v>3.01</v>
      </c>
      <c r="X232" t="n">
        <v>0.8100000000000001</v>
      </c>
      <c r="Y232" t="n">
        <v>2</v>
      </c>
      <c r="Z232" t="n">
        <v>10</v>
      </c>
    </row>
    <row r="233">
      <c r="A233" t="n">
        <v>2</v>
      </c>
      <c r="B233" t="n">
        <v>95</v>
      </c>
      <c r="C233" t="inlineStr">
        <is>
          <t xml:space="preserve">CONCLUIDO	</t>
        </is>
      </c>
      <c r="D233" t="n">
        <v>9.0518</v>
      </c>
      <c r="E233" t="n">
        <v>11.05</v>
      </c>
      <c r="F233" t="n">
        <v>7.61</v>
      </c>
      <c r="G233" t="n">
        <v>17.56</v>
      </c>
      <c r="H233" t="n">
        <v>0.28</v>
      </c>
      <c r="I233" t="n">
        <v>26</v>
      </c>
      <c r="J233" t="n">
        <v>188.73</v>
      </c>
      <c r="K233" t="n">
        <v>53.44</v>
      </c>
      <c r="L233" t="n">
        <v>3</v>
      </c>
      <c r="M233" t="n">
        <v>24</v>
      </c>
      <c r="N233" t="n">
        <v>37.29</v>
      </c>
      <c r="O233" t="n">
        <v>23510.33</v>
      </c>
      <c r="P233" t="n">
        <v>103.7</v>
      </c>
      <c r="Q233" t="n">
        <v>190.06</v>
      </c>
      <c r="R233" t="n">
        <v>41.73</v>
      </c>
      <c r="S233" t="n">
        <v>24.3</v>
      </c>
      <c r="T233" t="n">
        <v>7806.97</v>
      </c>
      <c r="U233" t="n">
        <v>0.58</v>
      </c>
      <c r="V233" t="n">
        <v>0.82</v>
      </c>
      <c r="W233" t="n">
        <v>2.98</v>
      </c>
      <c r="X233" t="n">
        <v>0.5</v>
      </c>
      <c r="Y233" t="n">
        <v>2</v>
      </c>
      <c r="Z233" t="n">
        <v>10</v>
      </c>
    </row>
    <row r="234">
      <c r="A234" t="n">
        <v>3</v>
      </c>
      <c r="B234" t="n">
        <v>95</v>
      </c>
      <c r="C234" t="inlineStr">
        <is>
          <t xml:space="preserve">CONCLUIDO	</t>
        </is>
      </c>
      <c r="D234" t="n">
        <v>9.341900000000001</v>
      </c>
      <c r="E234" t="n">
        <v>10.7</v>
      </c>
      <c r="F234" t="n">
        <v>7.49</v>
      </c>
      <c r="G234" t="n">
        <v>22.47</v>
      </c>
      <c r="H234" t="n">
        <v>0.37</v>
      </c>
      <c r="I234" t="n">
        <v>20</v>
      </c>
      <c r="J234" t="n">
        <v>190.25</v>
      </c>
      <c r="K234" t="n">
        <v>53.44</v>
      </c>
      <c r="L234" t="n">
        <v>4</v>
      </c>
      <c r="M234" t="n">
        <v>18</v>
      </c>
      <c r="N234" t="n">
        <v>37.82</v>
      </c>
      <c r="O234" t="n">
        <v>23698.48</v>
      </c>
      <c r="P234" t="n">
        <v>101.57</v>
      </c>
      <c r="Q234" t="n">
        <v>190.1</v>
      </c>
      <c r="R234" t="n">
        <v>38.02</v>
      </c>
      <c r="S234" t="n">
        <v>24.3</v>
      </c>
      <c r="T234" t="n">
        <v>5983.61</v>
      </c>
      <c r="U234" t="n">
        <v>0.64</v>
      </c>
      <c r="V234" t="n">
        <v>0.84</v>
      </c>
      <c r="W234" t="n">
        <v>2.97</v>
      </c>
      <c r="X234" t="n">
        <v>0.38</v>
      </c>
      <c r="Y234" t="n">
        <v>2</v>
      </c>
      <c r="Z234" t="n">
        <v>10</v>
      </c>
    </row>
    <row r="235">
      <c r="A235" t="n">
        <v>4</v>
      </c>
      <c r="B235" t="n">
        <v>95</v>
      </c>
      <c r="C235" t="inlineStr">
        <is>
          <t xml:space="preserve">CONCLUIDO	</t>
        </is>
      </c>
      <c r="D235" t="n">
        <v>9.5397</v>
      </c>
      <c r="E235" t="n">
        <v>10.48</v>
      </c>
      <c r="F235" t="n">
        <v>7.42</v>
      </c>
      <c r="G235" t="n">
        <v>27.82</v>
      </c>
      <c r="H235" t="n">
        <v>0.46</v>
      </c>
      <c r="I235" t="n">
        <v>16</v>
      </c>
      <c r="J235" t="n">
        <v>191.78</v>
      </c>
      <c r="K235" t="n">
        <v>53.44</v>
      </c>
      <c r="L235" t="n">
        <v>5</v>
      </c>
      <c r="M235" t="n">
        <v>14</v>
      </c>
      <c r="N235" t="n">
        <v>38.35</v>
      </c>
      <c r="O235" t="n">
        <v>23887.36</v>
      </c>
      <c r="P235" t="n">
        <v>100.1</v>
      </c>
      <c r="Q235" t="n">
        <v>190.13</v>
      </c>
      <c r="R235" t="n">
        <v>35.98</v>
      </c>
      <c r="S235" t="n">
        <v>24.3</v>
      </c>
      <c r="T235" t="n">
        <v>4981.4</v>
      </c>
      <c r="U235" t="n">
        <v>0.68</v>
      </c>
      <c r="V235" t="n">
        <v>0.84</v>
      </c>
      <c r="W235" t="n">
        <v>2.96</v>
      </c>
      <c r="X235" t="n">
        <v>0.31</v>
      </c>
      <c r="Y235" t="n">
        <v>2</v>
      </c>
      <c r="Z235" t="n">
        <v>10</v>
      </c>
    </row>
    <row r="236">
      <c r="A236" t="n">
        <v>5</v>
      </c>
      <c r="B236" t="n">
        <v>95</v>
      </c>
      <c r="C236" t="inlineStr">
        <is>
          <t xml:space="preserve">CONCLUIDO	</t>
        </is>
      </c>
      <c r="D236" t="n">
        <v>9.7004</v>
      </c>
      <c r="E236" t="n">
        <v>10.31</v>
      </c>
      <c r="F236" t="n">
        <v>7.36</v>
      </c>
      <c r="G236" t="n">
        <v>33.95</v>
      </c>
      <c r="H236" t="n">
        <v>0.55</v>
      </c>
      <c r="I236" t="n">
        <v>13</v>
      </c>
      <c r="J236" t="n">
        <v>193.32</v>
      </c>
      <c r="K236" t="n">
        <v>53.44</v>
      </c>
      <c r="L236" t="n">
        <v>6</v>
      </c>
      <c r="M236" t="n">
        <v>11</v>
      </c>
      <c r="N236" t="n">
        <v>38.89</v>
      </c>
      <c r="O236" t="n">
        <v>24076.95</v>
      </c>
      <c r="P236" t="n">
        <v>98.83</v>
      </c>
      <c r="Q236" t="n">
        <v>190.11</v>
      </c>
      <c r="R236" t="n">
        <v>33.88</v>
      </c>
      <c r="S236" t="n">
        <v>24.3</v>
      </c>
      <c r="T236" t="n">
        <v>3946.41</v>
      </c>
      <c r="U236" t="n">
        <v>0.72</v>
      </c>
      <c r="V236" t="n">
        <v>0.85</v>
      </c>
      <c r="W236" t="n">
        <v>2.96</v>
      </c>
      <c r="X236" t="n">
        <v>0.25</v>
      </c>
      <c r="Y236" t="n">
        <v>2</v>
      </c>
      <c r="Z236" t="n">
        <v>10</v>
      </c>
    </row>
    <row r="237">
      <c r="A237" t="n">
        <v>6</v>
      </c>
      <c r="B237" t="n">
        <v>95</v>
      </c>
      <c r="C237" t="inlineStr">
        <is>
          <t xml:space="preserve">CONCLUIDO	</t>
        </is>
      </c>
      <c r="D237" t="n">
        <v>9.818099999999999</v>
      </c>
      <c r="E237" t="n">
        <v>10.19</v>
      </c>
      <c r="F237" t="n">
        <v>7.31</v>
      </c>
      <c r="G237" t="n">
        <v>39.86</v>
      </c>
      <c r="H237" t="n">
        <v>0.64</v>
      </c>
      <c r="I237" t="n">
        <v>11</v>
      </c>
      <c r="J237" t="n">
        <v>194.86</v>
      </c>
      <c r="K237" t="n">
        <v>53.44</v>
      </c>
      <c r="L237" t="n">
        <v>7</v>
      </c>
      <c r="M237" t="n">
        <v>9</v>
      </c>
      <c r="N237" t="n">
        <v>39.43</v>
      </c>
      <c r="O237" t="n">
        <v>24267.28</v>
      </c>
      <c r="P237" t="n">
        <v>97.45</v>
      </c>
      <c r="Q237" t="n">
        <v>190</v>
      </c>
      <c r="R237" t="n">
        <v>32.54</v>
      </c>
      <c r="S237" t="n">
        <v>24.3</v>
      </c>
      <c r="T237" t="n">
        <v>3285.1</v>
      </c>
      <c r="U237" t="n">
        <v>0.75</v>
      </c>
      <c r="V237" t="n">
        <v>0.86</v>
      </c>
      <c r="W237" t="n">
        <v>2.95</v>
      </c>
      <c r="X237" t="n">
        <v>0.2</v>
      </c>
      <c r="Y237" t="n">
        <v>2</v>
      </c>
      <c r="Z237" t="n">
        <v>10</v>
      </c>
    </row>
    <row r="238">
      <c r="A238" t="n">
        <v>7</v>
      </c>
      <c r="B238" t="n">
        <v>95</v>
      </c>
      <c r="C238" t="inlineStr">
        <is>
          <t xml:space="preserve">CONCLUIDO	</t>
        </is>
      </c>
      <c r="D238" t="n">
        <v>9.8817</v>
      </c>
      <c r="E238" t="n">
        <v>10.12</v>
      </c>
      <c r="F238" t="n">
        <v>7.28</v>
      </c>
      <c r="G238" t="n">
        <v>43.67</v>
      </c>
      <c r="H238" t="n">
        <v>0.72</v>
      </c>
      <c r="I238" t="n">
        <v>10</v>
      </c>
      <c r="J238" t="n">
        <v>196.41</v>
      </c>
      <c r="K238" t="n">
        <v>53.44</v>
      </c>
      <c r="L238" t="n">
        <v>8</v>
      </c>
      <c r="M238" t="n">
        <v>8</v>
      </c>
      <c r="N238" t="n">
        <v>39.98</v>
      </c>
      <c r="O238" t="n">
        <v>24458.36</v>
      </c>
      <c r="P238" t="n">
        <v>96.73</v>
      </c>
      <c r="Q238" t="n">
        <v>189.99</v>
      </c>
      <c r="R238" t="n">
        <v>31.39</v>
      </c>
      <c r="S238" t="n">
        <v>24.3</v>
      </c>
      <c r="T238" t="n">
        <v>2717.9</v>
      </c>
      <c r="U238" t="n">
        <v>0.77</v>
      </c>
      <c r="V238" t="n">
        <v>0.86</v>
      </c>
      <c r="W238" t="n">
        <v>2.96</v>
      </c>
      <c r="X238" t="n">
        <v>0.17</v>
      </c>
      <c r="Y238" t="n">
        <v>2</v>
      </c>
      <c r="Z238" t="n">
        <v>10</v>
      </c>
    </row>
    <row r="239">
      <c r="A239" t="n">
        <v>8</v>
      </c>
      <c r="B239" t="n">
        <v>95</v>
      </c>
      <c r="C239" t="inlineStr">
        <is>
          <t xml:space="preserve">CONCLUIDO	</t>
        </is>
      </c>
      <c r="D239" t="n">
        <v>9.9245</v>
      </c>
      <c r="E239" t="n">
        <v>10.08</v>
      </c>
      <c r="F239" t="n">
        <v>7.27</v>
      </c>
      <c r="G239" t="n">
        <v>48.48</v>
      </c>
      <c r="H239" t="n">
        <v>0.8100000000000001</v>
      </c>
      <c r="I239" t="n">
        <v>9</v>
      </c>
      <c r="J239" t="n">
        <v>197.97</v>
      </c>
      <c r="K239" t="n">
        <v>53.44</v>
      </c>
      <c r="L239" t="n">
        <v>9</v>
      </c>
      <c r="M239" t="n">
        <v>7</v>
      </c>
      <c r="N239" t="n">
        <v>40.53</v>
      </c>
      <c r="O239" t="n">
        <v>24650.18</v>
      </c>
      <c r="P239" t="n">
        <v>96.09</v>
      </c>
      <c r="Q239" t="n">
        <v>190.09</v>
      </c>
      <c r="R239" t="n">
        <v>31.28</v>
      </c>
      <c r="S239" t="n">
        <v>24.3</v>
      </c>
      <c r="T239" t="n">
        <v>2668.34</v>
      </c>
      <c r="U239" t="n">
        <v>0.78</v>
      </c>
      <c r="V239" t="n">
        <v>0.86</v>
      </c>
      <c r="W239" t="n">
        <v>2.96</v>
      </c>
      <c r="X239" t="n">
        <v>0.16</v>
      </c>
      <c r="Y239" t="n">
        <v>2</v>
      </c>
      <c r="Z239" t="n">
        <v>10</v>
      </c>
    </row>
    <row r="240">
      <c r="A240" t="n">
        <v>9</v>
      </c>
      <c r="B240" t="n">
        <v>95</v>
      </c>
      <c r="C240" t="inlineStr">
        <is>
          <t xml:space="preserve">CONCLUIDO	</t>
        </is>
      </c>
      <c r="D240" t="n">
        <v>9.994400000000001</v>
      </c>
      <c r="E240" t="n">
        <v>10.01</v>
      </c>
      <c r="F240" t="n">
        <v>7.24</v>
      </c>
      <c r="G240" t="n">
        <v>54.29</v>
      </c>
      <c r="H240" t="n">
        <v>0.89</v>
      </c>
      <c r="I240" t="n">
        <v>8</v>
      </c>
      <c r="J240" t="n">
        <v>199.53</v>
      </c>
      <c r="K240" t="n">
        <v>53.44</v>
      </c>
      <c r="L240" t="n">
        <v>10</v>
      </c>
      <c r="M240" t="n">
        <v>6</v>
      </c>
      <c r="N240" t="n">
        <v>41.1</v>
      </c>
      <c r="O240" t="n">
        <v>24842.77</v>
      </c>
      <c r="P240" t="n">
        <v>95.09999999999999</v>
      </c>
      <c r="Q240" t="n">
        <v>190.01</v>
      </c>
      <c r="R240" t="n">
        <v>30.3</v>
      </c>
      <c r="S240" t="n">
        <v>24.3</v>
      </c>
      <c r="T240" t="n">
        <v>2184.1</v>
      </c>
      <c r="U240" t="n">
        <v>0.8</v>
      </c>
      <c r="V240" t="n">
        <v>0.86</v>
      </c>
      <c r="W240" t="n">
        <v>2.95</v>
      </c>
      <c r="X240" t="n">
        <v>0.13</v>
      </c>
      <c r="Y240" t="n">
        <v>2</v>
      </c>
      <c r="Z240" t="n">
        <v>10</v>
      </c>
    </row>
    <row r="241">
      <c r="A241" t="n">
        <v>10</v>
      </c>
      <c r="B241" t="n">
        <v>95</v>
      </c>
      <c r="C241" t="inlineStr">
        <is>
          <t xml:space="preserve">CONCLUIDO	</t>
        </is>
      </c>
      <c r="D241" t="n">
        <v>9.9908</v>
      </c>
      <c r="E241" t="n">
        <v>10.01</v>
      </c>
      <c r="F241" t="n">
        <v>7.24</v>
      </c>
      <c r="G241" t="n">
        <v>54.32</v>
      </c>
      <c r="H241" t="n">
        <v>0.97</v>
      </c>
      <c r="I241" t="n">
        <v>8</v>
      </c>
      <c r="J241" t="n">
        <v>201.1</v>
      </c>
      <c r="K241" t="n">
        <v>53.44</v>
      </c>
      <c r="L241" t="n">
        <v>11</v>
      </c>
      <c r="M241" t="n">
        <v>6</v>
      </c>
      <c r="N241" t="n">
        <v>41.66</v>
      </c>
      <c r="O241" t="n">
        <v>25036.12</v>
      </c>
      <c r="P241" t="n">
        <v>94.56999999999999</v>
      </c>
      <c r="Q241" t="n">
        <v>190.05</v>
      </c>
      <c r="R241" t="n">
        <v>30.3</v>
      </c>
      <c r="S241" t="n">
        <v>24.3</v>
      </c>
      <c r="T241" t="n">
        <v>2179.82</v>
      </c>
      <c r="U241" t="n">
        <v>0.8</v>
      </c>
      <c r="V241" t="n">
        <v>0.86</v>
      </c>
      <c r="W241" t="n">
        <v>2.95</v>
      </c>
      <c r="X241" t="n">
        <v>0.13</v>
      </c>
      <c r="Y241" t="n">
        <v>2</v>
      </c>
      <c r="Z241" t="n">
        <v>10</v>
      </c>
    </row>
    <row r="242">
      <c r="A242" t="n">
        <v>11</v>
      </c>
      <c r="B242" t="n">
        <v>95</v>
      </c>
      <c r="C242" t="inlineStr">
        <is>
          <t xml:space="preserve">CONCLUIDO	</t>
        </is>
      </c>
      <c r="D242" t="n">
        <v>10.0424</v>
      </c>
      <c r="E242" t="n">
        <v>9.960000000000001</v>
      </c>
      <c r="F242" t="n">
        <v>7.23</v>
      </c>
      <c r="G242" t="n">
        <v>61.96</v>
      </c>
      <c r="H242" t="n">
        <v>1.05</v>
      </c>
      <c r="I242" t="n">
        <v>7</v>
      </c>
      <c r="J242" t="n">
        <v>202.67</v>
      </c>
      <c r="K242" t="n">
        <v>53.44</v>
      </c>
      <c r="L242" t="n">
        <v>12</v>
      </c>
      <c r="M242" t="n">
        <v>5</v>
      </c>
      <c r="N242" t="n">
        <v>42.24</v>
      </c>
      <c r="O242" t="n">
        <v>25230.25</v>
      </c>
      <c r="P242" t="n">
        <v>94.26000000000001</v>
      </c>
      <c r="Q242" t="n">
        <v>190</v>
      </c>
      <c r="R242" t="n">
        <v>29.94</v>
      </c>
      <c r="S242" t="n">
        <v>24.3</v>
      </c>
      <c r="T242" t="n">
        <v>2007.23</v>
      </c>
      <c r="U242" t="n">
        <v>0.8100000000000001</v>
      </c>
      <c r="V242" t="n">
        <v>0.87</v>
      </c>
      <c r="W242" t="n">
        <v>2.95</v>
      </c>
      <c r="X242" t="n">
        <v>0.12</v>
      </c>
      <c r="Y242" t="n">
        <v>2</v>
      </c>
      <c r="Z242" t="n">
        <v>10</v>
      </c>
    </row>
    <row r="243">
      <c r="A243" t="n">
        <v>12</v>
      </c>
      <c r="B243" t="n">
        <v>95</v>
      </c>
      <c r="C243" t="inlineStr">
        <is>
          <t xml:space="preserve">CONCLUIDO	</t>
        </is>
      </c>
      <c r="D243" t="n">
        <v>10.0385</v>
      </c>
      <c r="E243" t="n">
        <v>9.960000000000001</v>
      </c>
      <c r="F243" t="n">
        <v>7.23</v>
      </c>
      <c r="G243" t="n">
        <v>61.99</v>
      </c>
      <c r="H243" t="n">
        <v>1.13</v>
      </c>
      <c r="I243" t="n">
        <v>7</v>
      </c>
      <c r="J243" t="n">
        <v>204.25</v>
      </c>
      <c r="K243" t="n">
        <v>53.44</v>
      </c>
      <c r="L243" t="n">
        <v>13</v>
      </c>
      <c r="M243" t="n">
        <v>5</v>
      </c>
      <c r="N243" t="n">
        <v>42.82</v>
      </c>
      <c r="O243" t="n">
        <v>25425.3</v>
      </c>
      <c r="P243" t="n">
        <v>93.34</v>
      </c>
      <c r="Q243" t="n">
        <v>189.99</v>
      </c>
      <c r="R243" t="n">
        <v>30.11</v>
      </c>
      <c r="S243" t="n">
        <v>24.3</v>
      </c>
      <c r="T243" t="n">
        <v>2089.95</v>
      </c>
      <c r="U243" t="n">
        <v>0.8100000000000001</v>
      </c>
      <c r="V243" t="n">
        <v>0.87</v>
      </c>
      <c r="W243" t="n">
        <v>2.95</v>
      </c>
      <c r="X243" t="n">
        <v>0.12</v>
      </c>
      <c r="Y243" t="n">
        <v>2</v>
      </c>
      <c r="Z243" t="n">
        <v>10</v>
      </c>
    </row>
    <row r="244">
      <c r="A244" t="n">
        <v>13</v>
      </c>
      <c r="B244" t="n">
        <v>95</v>
      </c>
      <c r="C244" t="inlineStr">
        <is>
          <t xml:space="preserve">CONCLUIDO	</t>
        </is>
      </c>
      <c r="D244" t="n">
        <v>10.1064</v>
      </c>
      <c r="E244" t="n">
        <v>9.890000000000001</v>
      </c>
      <c r="F244" t="n">
        <v>7.2</v>
      </c>
      <c r="G244" t="n">
        <v>72.03</v>
      </c>
      <c r="H244" t="n">
        <v>1.21</v>
      </c>
      <c r="I244" t="n">
        <v>6</v>
      </c>
      <c r="J244" t="n">
        <v>205.84</v>
      </c>
      <c r="K244" t="n">
        <v>53.44</v>
      </c>
      <c r="L244" t="n">
        <v>14</v>
      </c>
      <c r="M244" t="n">
        <v>4</v>
      </c>
      <c r="N244" t="n">
        <v>43.4</v>
      </c>
      <c r="O244" t="n">
        <v>25621.03</v>
      </c>
      <c r="P244" t="n">
        <v>92.76000000000001</v>
      </c>
      <c r="Q244" t="n">
        <v>189.98</v>
      </c>
      <c r="R244" t="n">
        <v>29.22</v>
      </c>
      <c r="S244" t="n">
        <v>24.3</v>
      </c>
      <c r="T244" t="n">
        <v>1652.84</v>
      </c>
      <c r="U244" t="n">
        <v>0.83</v>
      </c>
      <c r="V244" t="n">
        <v>0.87</v>
      </c>
      <c r="W244" t="n">
        <v>2.95</v>
      </c>
      <c r="X244" t="n">
        <v>0.1</v>
      </c>
      <c r="Y244" t="n">
        <v>2</v>
      </c>
      <c r="Z244" t="n">
        <v>10</v>
      </c>
    </row>
    <row r="245">
      <c r="A245" t="n">
        <v>14</v>
      </c>
      <c r="B245" t="n">
        <v>95</v>
      </c>
      <c r="C245" t="inlineStr">
        <is>
          <t xml:space="preserve">CONCLUIDO	</t>
        </is>
      </c>
      <c r="D245" t="n">
        <v>10.1019</v>
      </c>
      <c r="E245" t="n">
        <v>9.9</v>
      </c>
      <c r="F245" t="n">
        <v>7.21</v>
      </c>
      <c r="G245" t="n">
        <v>72.06999999999999</v>
      </c>
      <c r="H245" t="n">
        <v>1.28</v>
      </c>
      <c r="I245" t="n">
        <v>6</v>
      </c>
      <c r="J245" t="n">
        <v>207.43</v>
      </c>
      <c r="K245" t="n">
        <v>53.44</v>
      </c>
      <c r="L245" t="n">
        <v>15</v>
      </c>
      <c r="M245" t="n">
        <v>4</v>
      </c>
      <c r="N245" t="n">
        <v>44</v>
      </c>
      <c r="O245" t="n">
        <v>25817.56</v>
      </c>
      <c r="P245" t="n">
        <v>92.51000000000001</v>
      </c>
      <c r="Q245" t="n">
        <v>190.06</v>
      </c>
      <c r="R245" t="n">
        <v>29.32</v>
      </c>
      <c r="S245" t="n">
        <v>24.3</v>
      </c>
      <c r="T245" t="n">
        <v>1702.35</v>
      </c>
      <c r="U245" t="n">
        <v>0.83</v>
      </c>
      <c r="V245" t="n">
        <v>0.87</v>
      </c>
      <c r="W245" t="n">
        <v>2.95</v>
      </c>
      <c r="X245" t="n">
        <v>0.1</v>
      </c>
      <c r="Y245" t="n">
        <v>2</v>
      </c>
      <c r="Z245" t="n">
        <v>10</v>
      </c>
    </row>
    <row r="246">
      <c r="A246" t="n">
        <v>15</v>
      </c>
      <c r="B246" t="n">
        <v>95</v>
      </c>
      <c r="C246" t="inlineStr">
        <is>
          <t xml:space="preserve">CONCLUIDO	</t>
        </is>
      </c>
      <c r="D246" t="n">
        <v>10.1055</v>
      </c>
      <c r="E246" t="n">
        <v>9.9</v>
      </c>
      <c r="F246" t="n">
        <v>7.2</v>
      </c>
      <c r="G246" t="n">
        <v>72.04000000000001</v>
      </c>
      <c r="H246" t="n">
        <v>1.36</v>
      </c>
      <c r="I246" t="n">
        <v>6</v>
      </c>
      <c r="J246" t="n">
        <v>209.03</v>
      </c>
      <c r="K246" t="n">
        <v>53.44</v>
      </c>
      <c r="L246" t="n">
        <v>16</v>
      </c>
      <c r="M246" t="n">
        <v>4</v>
      </c>
      <c r="N246" t="n">
        <v>44.6</v>
      </c>
      <c r="O246" t="n">
        <v>26014.91</v>
      </c>
      <c r="P246" t="n">
        <v>91.31999999999999</v>
      </c>
      <c r="Q246" t="n">
        <v>190.01</v>
      </c>
      <c r="R246" t="n">
        <v>29.2</v>
      </c>
      <c r="S246" t="n">
        <v>24.3</v>
      </c>
      <c r="T246" t="n">
        <v>1644.44</v>
      </c>
      <c r="U246" t="n">
        <v>0.83</v>
      </c>
      <c r="V246" t="n">
        <v>0.87</v>
      </c>
      <c r="W246" t="n">
        <v>2.95</v>
      </c>
      <c r="X246" t="n">
        <v>0.1</v>
      </c>
      <c r="Y246" t="n">
        <v>2</v>
      </c>
      <c r="Z246" t="n">
        <v>10</v>
      </c>
    </row>
    <row r="247">
      <c r="A247" t="n">
        <v>16</v>
      </c>
      <c r="B247" t="n">
        <v>95</v>
      </c>
      <c r="C247" t="inlineStr">
        <is>
          <t xml:space="preserve">CONCLUIDO	</t>
        </is>
      </c>
      <c r="D247" t="n">
        <v>10.1574</v>
      </c>
      <c r="E247" t="n">
        <v>9.85</v>
      </c>
      <c r="F247" t="n">
        <v>7.19</v>
      </c>
      <c r="G247" t="n">
        <v>86.28</v>
      </c>
      <c r="H247" t="n">
        <v>1.43</v>
      </c>
      <c r="I247" t="n">
        <v>5</v>
      </c>
      <c r="J247" t="n">
        <v>210.64</v>
      </c>
      <c r="K247" t="n">
        <v>53.44</v>
      </c>
      <c r="L247" t="n">
        <v>17</v>
      </c>
      <c r="M247" t="n">
        <v>3</v>
      </c>
      <c r="N247" t="n">
        <v>45.21</v>
      </c>
      <c r="O247" t="n">
        <v>26213.09</v>
      </c>
      <c r="P247" t="n">
        <v>91.03</v>
      </c>
      <c r="Q247" t="n">
        <v>190</v>
      </c>
      <c r="R247" t="n">
        <v>28.79</v>
      </c>
      <c r="S247" t="n">
        <v>24.3</v>
      </c>
      <c r="T247" t="n">
        <v>1442.94</v>
      </c>
      <c r="U247" t="n">
        <v>0.84</v>
      </c>
      <c r="V247" t="n">
        <v>0.87</v>
      </c>
      <c r="W247" t="n">
        <v>2.95</v>
      </c>
      <c r="X247" t="n">
        <v>0.08</v>
      </c>
      <c r="Y247" t="n">
        <v>2</v>
      </c>
      <c r="Z247" t="n">
        <v>10</v>
      </c>
    </row>
    <row r="248">
      <c r="A248" t="n">
        <v>17</v>
      </c>
      <c r="B248" t="n">
        <v>95</v>
      </c>
      <c r="C248" t="inlineStr">
        <is>
          <t xml:space="preserve">CONCLUIDO	</t>
        </is>
      </c>
      <c r="D248" t="n">
        <v>10.1609</v>
      </c>
      <c r="E248" t="n">
        <v>9.84</v>
      </c>
      <c r="F248" t="n">
        <v>7.19</v>
      </c>
      <c r="G248" t="n">
        <v>86.23999999999999</v>
      </c>
      <c r="H248" t="n">
        <v>1.51</v>
      </c>
      <c r="I248" t="n">
        <v>5</v>
      </c>
      <c r="J248" t="n">
        <v>212.25</v>
      </c>
      <c r="K248" t="n">
        <v>53.44</v>
      </c>
      <c r="L248" t="n">
        <v>18</v>
      </c>
      <c r="M248" t="n">
        <v>3</v>
      </c>
      <c r="N248" t="n">
        <v>45.82</v>
      </c>
      <c r="O248" t="n">
        <v>26412.11</v>
      </c>
      <c r="P248" t="n">
        <v>90.84</v>
      </c>
      <c r="Q248" t="n">
        <v>190.01</v>
      </c>
      <c r="R248" t="n">
        <v>28.78</v>
      </c>
      <c r="S248" t="n">
        <v>24.3</v>
      </c>
      <c r="T248" t="n">
        <v>1436.73</v>
      </c>
      <c r="U248" t="n">
        <v>0.84</v>
      </c>
      <c r="V248" t="n">
        <v>0.87</v>
      </c>
      <c r="W248" t="n">
        <v>2.95</v>
      </c>
      <c r="X248" t="n">
        <v>0.08</v>
      </c>
      <c r="Y248" t="n">
        <v>2</v>
      </c>
      <c r="Z248" t="n">
        <v>10</v>
      </c>
    </row>
    <row r="249">
      <c r="A249" t="n">
        <v>18</v>
      </c>
      <c r="B249" t="n">
        <v>95</v>
      </c>
      <c r="C249" t="inlineStr">
        <is>
          <t xml:space="preserve">CONCLUIDO	</t>
        </is>
      </c>
      <c r="D249" t="n">
        <v>10.1689</v>
      </c>
      <c r="E249" t="n">
        <v>9.83</v>
      </c>
      <c r="F249" t="n">
        <v>7.18</v>
      </c>
      <c r="G249" t="n">
        <v>86.15000000000001</v>
      </c>
      <c r="H249" t="n">
        <v>1.58</v>
      </c>
      <c r="I249" t="n">
        <v>5</v>
      </c>
      <c r="J249" t="n">
        <v>213.87</v>
      </c>
      <c r="K249" t="n">
        <v>53.44</v>
      </c>
      <c r="L249" t="n">
        <v>19</v>
      </c>
      <c r="M249" t="n">
        <v>3</v>
      </c>
      <c r="N249" t="n">
        <v>46.44</v>
      </c>
      <c r="O249" t="n">
        <v>26611.98</v>
      </c>
      <c r="P249" t="n">
        <v>90.17</v>
      </c>
      <c r="Q249" t="n">
        <v>189.96</v>
      </c>
      <c r="R249" t="n">
        <v>28.45</v>
      </c>
      <c r="S249" t="n">
        <v>24.3</v>
      </c>
      <c r="T249" t="n">
        <v>1271.44</v>
      </c>
      <c r="U249" t="n">
        <v>0.85</v>
      </c>
      <c r="V249" t="n">
        <v>0.87</v>
      </c>
      <c r="W249" t="n">
        <v>2.95</v>
      </c>
      <c r="X249" t="n">
        <v>0.07000000000000001</v>
      </c>
      <c r="Y249" t="n">
        <v>2</v>
      </c>
      <c r="Z249" t="n">
        <v>10</v>
      </c>
    </row>
    <row r="250">
      <c r="A250" t="n">
        <v>19</v>
      </c>
      <c r="B250" t="n">
        <v>95</v>
      </c>
      <c r="C250" t="inlineStr">
        <is>
          <t xml:space="preserve">CONCLUIDO	</t>
        </is>
      </c>
      <c r="D250" t="n">
        <v>10.1669</v>
      </c>
      <c r="E250" t="n">
        <v>9.84</v>
      </c>
      <c r="F250" t="n">
        <v>7.18</v>
      </c>
      <c r="G250" t="n">
        <v>86.17</v>
      </c>
      <c r="H250" t="n">
        <v>1.65</v>
      </c>
      <c r="I250" t="n">
        <v>5</v>
      </c>
      <c r="J250" t="n">
        <v>215.5</v>
      </c>
      <c r="K250" t="n">
        <v>53.44</v>
      </c>
      <c r="L250" t="n">
        <v>20</v>
      </c>
      <c r="M250" t="n">
        <v>3</v>
      </c>
      <c r="N250" t="n">
        <v>47.07</v>
      </c>
      <c r="O250" t="n">
        <v>26812.71</v>
      </c>
      <c r="P250" t="n">
        <v>89.06</v>
      </c>
      <c r="Q250" t="n">
        <v>189.97</v>
      </c>
      <c r="R250" t="n">
        <v>28.57</v>
      </c>
      <c r="S250" t="n">
        <v>24.3</v>
      </c>
      <c r="T250" t="n">
        <v>1331.85</v>
      </c>
      <c r="U250" t="n">
        <v>0.85</v>
      </c>
      <c r="V250" t="n">
        <v>0.87</v>
      </c>
      <c r="W250" t="n">
        <v>2.94</v>
      </c>
      <c r="X250" t="n">
        <v>0.07000000000000001</v>
      </c>
      <c r="Y250" t="n">
        <v>2</v>
      </c>
      <c r="Z250" t="n">
        <v>10</v>
      </c>
    </row>
    <row r="251">
      <c r="A251" t="n">
        <v>20</v>
      </c>
      <c r="B251" t="n">
        <v>95</v>
      </c>
      <c r="C251" t="inlineStr">
        <is>
          <t xml:space="preserve">CONCLUIDO	</t>
        </is>
      </c>
      <c r="D251" t="n">
        <v>10.2264</v>
      </c>
      <c r="E251" t="n">
        <v>9.779999999999999</v>
      </c>
      <c r="F251" t="n">
        <v>7.16</v>
      </c>
      <c r="G251" t="n">
        <v>107.42</v>
      </c>
      <c r="H251" t="n">
        <v>1.72</v>
      </c>
      <c r="I251" t="n">
        <v>4</v>
      </c>
      <c r="J251" t="n">
        <v>217.14</v>
      </c>
      <c r="K251" t="n">
        <v>53.44</v>
      </c>
      <c r="L251" t="n">
        <v>21</v>
      </c>
      <c r="M251" t="n">
        <v>2</v>
      </c>
      <c r="N251" t="n">
        <v>47.7</v>
      </c>
      <c r="O251" t="n">
        <v>27014.3</v>
      </c>
      <c r="P251" t="n">
        <v>87.73</v>
      </c>
      <c r="Q251" t="n">
        <v>190.04</v>
      </c>
      <c r="R251" t="n">
        <v>27.89</v>
      </c>
      <c r="S251" t="n">
        <v>24.3</v>
      </c>
      <c r="T251" t="n">
        <v>997.72</v>
      </c>
      <c r="U251" t="n">
        <v>0.87</v>
      </c>
      <c r="V251" t="n">
        <v>0.87</v>
      </c>
      <c r="W251" t="n">
        <v>2.94</v>
      </c>
      <c r="X251" t="n">
        <v>0.05</v>
      </c>
      <c r="Y251" t="n">
        <v>2</v>
      </c>
      <c r="Z251" t="n">
        <v>10</v>
      </c>
    </row>
    <row r="252">
      <c r="A252" t="n">
        <v>21</v>
      </c>
      <c r="B252" t="n">
        <v>95</v>
      </c>
      <c r="C252" t="inlineStr">
        <is>
          <t xml:space="preserve">CONCLUIDO	</t>
        </is>
      </c>
      <c r="D252" t="n">
        <v>10.2264</v>
      </c>
      <c r="E252" t="n">
        <v>9.779999999999999</v>
      </c>
      <c r="F252" t="n">
        <v>7.16</v>
      </c>
      <c r="G252" t="n">
        <v>107.42</v>
      </c>
      <c r="H252" t="n">
        <v>1.79</v>
      </c>
      <c r="I252" t="n">
        <v>4</v>
      </c>
      <c r="J252" t="n">
        <v>218.78</v>
      </c>
      <c r="K252" t="n">
        <v>53.44</v>
      </c>
      <c r="L252" t="n">
        <v>22</v>
      </c>
      <c r="M252" t="n">
        <v>2</v>
      </c>
      <c r="N252" t="n">
        <v>48.34</v>
      </c>
      <c r="O252" t="n">
        <v>27216.79</v>
      </c>
      <c r="P252" t="n">
        <v>88.19</v>
      </c>
      <c r="Q252" t="n">
        <v>189.96</v>
      </c>
      <c r="R252" t="n">
        <v>27.86</v>
      </c>
      <c r="S252" t="n">
        <v>24.3</v>
      </c>
      <c r="T252" t="n">
        <v>981.86</v>
      </c>
      <c r="U252" t="n">
        <v>0.87</v>
      </c>
      <c r="V252" t="n">
        <v>0.87</v>
      </c>
      <c r="W252" t="n">
        <v>2.95</v>
      </c>
      <c r="X252" t="n">
        <v>0.05</v>
      </c>
      <c r="Y252" t="n">
        <v>2</v>
      </c>
      <c r="Z252" t="n">
        <v>10</v>
      </c>
    </row>
    <row r="253">
      <c r="A253" t="n">
        <v>22</v>
      </c>
      <c r="B253" t="n">
        <v>95</v>
      </c>
      <c r="C253" t="inlineStr">
        <is>
          <t xml:space="preserve">CONCLUIDO	</t>
        </is>
      </c>
      <c r="D253" t="n">
        <v>10.2252</v>
      </c>
      <c r="E253" t="n">
        <v>9.779999999999999</v>
      </c>
      <c r="F253" t="n">
        <v>7.16</v>
      </c>
      <c r="G253" t="n">
        <v>107.43</v>
      </c>
      <c r="H253" t="n">
        <v>1.85</v>
      </c>
      <c r="I253" t="n">
        <v>4</v>
      </c>
      <c r="J253" t="n">
        <v>220.43</v>
      </c>
      <c r="K253" t="n">
        <v>53.44</v>
      </c>
      <c r="L253" t="n">
        <v>23</v>
      </c>
      <c r="M253" t="n">
        <v>2</v>
      </c>
      <c r="N253" t="n">
        <v>48.99</v>
      </c>
      <c r="O253" t="n">
        <v>27420.16</v>
      </c>
      <c r="P253" t="n">
        <v>87.95999999999999</v>
      </c>
      <c r="Q253" t="n">
        <v>189.97</v>
      </c>
      <c r="R253" t="n">
        <v>27.89</v>
      </c>
      <c r="S253" t="n">
        <v>24.3</v>
      </c>
      <c r="T253" t="n">
        <v>995.85</v>
      </c>
      <c r="U253" t="n">
        <v>0.87</v>
      </c>
      <c r="V253" t="n">
        <v>0.87</v>
      </c>
      <c r="W253" t="n">
        <v>2.95</v>
      </c>
      <c r="X253" t="n">
        <v>0.05</v>
      </c>
      <c r="Y253" t="n">
        <v>2</v>
      </c>
      <c r="Z253" t="n">
        <v>10</v>
      </c>
    </row>
    <row r="254">
      <c r="A254" t="n">
        <v>23</v>
      </c>
      <c r="B254" t="n">
        <v>95</v>
      </c>
      <c r="C254" t="inlineStr">
        <is>
          <t xml:space="preserve">CONCLUIDO	</t>
        </is>
      </c>
      <c r="D254" t="n">
        <v>10.2261</v>
      </c>
      <c r="E254" t="n">
        <v>9.779999999999999</v>
      </c>
      <c r="F254" t="n">
        <v>7.16</v>
      </c>
      <c r="G254" t="n">
        <v>107.42</v>
      </c>
      <c r="H254" t="n">
        <v>1.92</v>
      </c>
      <c r="I254" t="n">
        <v>4</v>
      </c>
      <c r="J254" t="n">
        <v>222.08</v>
      </c>
      <c r="K254" t="n">
        <v>53.44</v>
      </c>
      <c r="L254" t="n">
        <v>24</v>
      </c>
      <c r="M254" t="n">
        <v>2</v>
      </c>
      <c r="N254" t="n">
        <v>49.65</v>
      </c>
      <c r="O254" t="n">
        <v>27624.44</v>
      </c>
      <c r="P254" t="n">
        <v>87.67</v>
      </c>
      <c r="Q254" t="n">
        <v>189.96</v>
      </c>
      <c r="R254" t="n">
        <v>27.93</v>
      </c>
      <c r="S254" t="n">
        <v>24.3</v>
      </c>
      <c r="T254" t="n">
        <v>1018.14</v>
      </c>
      <c r="U254" t="n">
        <v>0.87</v>
      </c>
      <c r="V254" t="n">
        <v>0.87</v>
      </c>
      <c r="W254" t="n">
        <v>2.94</v>
      </c>
      <c r="X254" t="n">
        <v>0.05</v>
      </c>
      <c r="Y254" t="n">
        <v>2</v>
      </c>
      <c r="Z254" t="n">
        <v>10</v>
      </c>
    </row>
    <row r="255">
      <c r="A255" t="n">
        <v>24</v>
      </c>
      <c r="B255" t="n">
        <v>95</v>
      </c>
      <c r="C255" t="inlineStr">
        <is>
          <t xml:space="preserve">CONCLUIDO	</t>
        </is>
      </c>
      <c r="D255" t="n">
        <v>10.2264</v>
      </c>
      <c r="E255" t="n">
        <v>9.779999999999999</v>
      </c>
      <c r="F255" t="n">
        <v>7.16</v>
      </c>
      <c r="G255" t="n">
        <v>107.42</v>
      </c>
      <c r="H255" t="n">
        <v>1.99</v>
      </c>
      <c r="I255" t="n">
        <v>4</v>
      </c>
      <c r="J255" t="n">
        <v>223.75</v>
      </c>
      <c r="K255" t="n">
        <v>53.44</v>
      </c>
      <c r="L255" t="n">
        <v>25</v>
      </c>
      <c r="M255" t="n">
        <v>2</v>
      </c>
      <c r="N255" t="n">
        <v>50.31</v>
      </c>
      <c r="O255" t="n">
        <v>27829.77</v>
      </c>
      <c r="P255" t="n">
        <v>87.06</v>
      </c>
      <c r="Q255" t="n">
        <v>189.99</v>
      </c>
      <c r="R255" t="n">
        <v>27.89</v>
      </c>
      <c r="S255" t="n">
        <v>24.3</v>
      </c>
      <c r="T255" t="n">
        <v>999.48</v>
      </c>
      <c r="U255" t="n">
        <v>0.87</v>
      </c>
      <c r="V255" t="n">
        <v>0.87</v>
      </c>
      <c r="W255" t="n">
        <v>2.94</v>
      </c>
      <c r="X255" t="n">
        <v>0.05</v>
      </c>
      <c r="Y255" t="n">
        <v>2</v>
      </c>
      <c r="Z255" t="n">
        <v>10</v>
      </c>
    </row>
    <row r="256">
      <c r="A256" t="n">
        <v>25</v>
      </c>
      <c r="B256" t="n">
        <v>95</v>
      </c>
      <c r="C256" t="inlineStr">
        <is>
          <t xml:space="preserve">CONCLUIDO	</t>
        </is>
      </c>
      <c r="D256" t="n">
        <v>10.2328</v>
      </c>
      <c r="E256" t="n">
        <v>9.77</v>
      </c>
      <c r="F256" t="n">
        <v>7.16</v>
      </c>
      <c r="G256" t="n">
        <v>107.33</v>
      </c>
      <c r="H256" t="n">
        <v>2.05</v>
      </c>
      <c r="I256" t="n">
        <v>4</v>
      </c>
      <c r="J256" t="n">
        <v>225.42</v>
      </c>
      <c r="K256" t="n">
        <v>53.44</v>
      </c>
      <c r="L256" t="n">
        <v>26</v>
      </c>
      <c r="M256" t="n">
        <v>2</v>
      </c>
      <c r="N256" t="n">
        <v>50.98</v>
      </c>
      <c r="O256" t="n">
        <v>28035.92</v>
      </c>
      <c r="P256" t="n">
        <v>86.14</v>
      </c>
      <c r="Q256" t="n">
        <v>190</v>
      </c>
      <c r="R256" t="n">
        <v>27.66</v>
      </c>
      <c r="S256" t="n">
        <v>24.3</v>
      </c>
      <c r="T256" t="n">
        <v>880.67</v>
      </c>
      <c r="U256" t="n">
        <v>0.88</v>
      </c>
      <c r="V256" t="n">
        <v>0.87</v>
      </c>
      <c r="W256" t="n">
        <v>2.95</v>
      </c>
      <c r="X256" t="n">
        <v>0.05</v>
      </c>
      <c r="Y256" t="n">
        <v>2</v>
      </c>
      <c r="Z256" t="n">
        <v>10</v>
      </c>
    </row>
    <row r="257">
      <c r="A257" t="n">
        <v>26</v>
      </c>
      <c r="B257" t="n">
        <v>95</v>
      </c>
      <c r="C257" t="inlineStr">
        <is>
          <t xml:space="preserve">CONCLUIDO	</t>
        </is>
      </c>
      <c r="D257" t="n">
        <v>10.2308</v>
      </c>
      <c r="E257" t="n">
        <v>9.77</v>
      </c>
      <c r="F257" t="n">
        <v>7.16</v>
      </c>
      <c r="G257" t="n">
        <v>107.35</v>
      </c>
      <c r="H257" t="n">
        <v>2.11</v>
      </c>
      <c r="I257" t="n">
        <v>4</v>
      </c>
      <c r="J257" t="n">
        <v>227.1</v>
      </c>
      <c r="K257" t="n">
        <v>53.44</v>
      </c>
      <c r="L257" t="n">
        <v>27</v>
      </c>
      <c r="M257" t="n">
        <v>2</v>
      </c>
      <c r="N257" t="n">
        <v>51.66</v>
      </c>
      <c r="O257" t="n">
        <v>28243</v>
      </c>
      <c r="P257" t="n">
        <v>85.12</v>
      </c>
      <c r="Q257" t="n">
        <v>189.96</v>
      </c>
      <c r="R257" t="n">
        <v>27.76</v>
      </c>
      <c r="S257" t="n">
        <v>24.3</v>
      </c>
      <c r="T257" t="n">
        <v>931.34</v>
      </c>
      <c r="U257" t="n">
        <v>0.88</v>
      </c>
      <c r="V257" t="n">
        <v>0.87</v>
      </c>
      <c r="W257" t="n">
        <v>2.94</v>
      </c>
      <c r="X257" t="n">
        <v>0.05</v>
      </c>
      <c r="Y257" t="n">
        <v>2</v>
      </c>
      <c r="Z257" t="n">
        <v>10</v>
      </c>
    </row>
    <row r="258">
      <c r="A258" t="n">
        <v>27</v>
      </c>
      <c r="B258" t="n">
        <v>95</v>
      </c>
      <c r="C258" t="inlineStr">
        <is>
          <t xml:space="preserve">CONCLUIDO	</t>
        </is>
      </c>
      <c r="D258" t="n">
        <v>10.2366</v>
      </c>
      <c r="E258" t="n">
        <v>9.77</v>
      </c>
      <c r="F258" t="n">
        <v>7.15</v>
      </c>
      <c r="G258" t="n">
        <v>107.27</v>
      </c>
      <c r="H258" t="n">
        <v>2.18</v>
      </c>
      <c r="I258" t="n">
        <v>4</v>
      </c>
      <c r="J258" t="n">
        <v>228.79</v>
      </c>
      <c r="K258" t="n">
        <v>53.44</v>
      </c>
      <c r="L258" t="n">
        <v>28</v>
      </c>
      <c r="M258" t="n">
        <v>2</v>
      </c>
      <c r="N258" t="n">
        <v>52.35</v>
      </c>
      <c r="O258" t="n">
        <v>28451.04</v>
      </c>
      <c r="P258" t="n">
        <v>83.73</v>
      </c>
      <c r="Q258" t="n">
        <v>189.98</v>
      </c>
      <c r="R258" t="n">
        <v>27.54</v>
      </c>
      <c r="S258" t="n">
        <v>24.3</v>
      </c>
      <c r="T258" t="n">
        <v>824.49</v>
      </c>
      <c r="U258" t="n">
        <v>0.88</v>
      </c>
      <c r="V258" t="n">
        <v>0.88</v>
      </c>
      <c r="W258" t="n">
        <v>2.94</v>
      </c>
      <c r="X258" t="n">
        <v>0.04</v>
      </c>
      <c r="Y258" t="n">
        <v>2</v>
      </c>
      <c r="Z258" t="n">
        <v>10</v>
      </c>
    </row>
    <row r="259">
      <c r="A259" t="n">
        <v>28</v>
      </c>
      <c r="B259" t="n">
        <v>95</v>
      </c>
      <c r="C259" t="inlineStr">
        <is>
          <t xml:space="preserve">CONCLUIDO	</t>
        </is>
      </c>
      <c r="D259" t="n">
        <v>10.2337</v>
      </c>
      <c r="E259" t="n">
        <v>9.77</v>
      </c>
      <c r="F259" t="n">
        <v>7.15</v>
      </c>
      <c r="G259" t="n">
        <v>107.31</v>
      </c>
      <c r="H259" t="n">
        <v>2.24</v>
      </c>
      <c r="I259" t="n">
        <v>4</v>
      </c>
      <c r="J259" t="n">
        <v>230.48</v>
      </c>
      <c r="K259" t="n">
        <v>53.44</v>
      </c>
      <c r="L259" t="n">
        <v>29</v>
      </c>
      <c r="M259" t="n">
        <v>1</v>
      </c>
      <c r="N259" t="n">
        <v>53.05</v>
      </c>
      <c r="O259" t="n">
        <v>28660.06</v>
      </c>
      <c r="P259" t="n">
        <v>82.2</v>
      </c>
      <c r="Q259" t="n">
        <v>189.96</v>
      </c>
      <c r="R259" t="n">
        <v>27.6</v>
      </c>
      <c r="S259" t="n">
        <v>24.3</v>
      </c>
      <c r="T259" t="n">
        <v>852.5599999999999</v>
      </c>
      <c r="U259" t="n">
        <v>0.88</v>
      </c>
      <c r="V259" t="n">
        <v>0.87</v>
      </c>
      <c r="W259" t="n">
        <v>2.95</v>
      </c>
      <c r="X259" t="n">
        <v>0.05</v>
      </c>
      <c r="Y259" t="n">
        <v>2</v>
      </c>
      <c r="Z259" t="n">
        <v>10</v>
      </c>
    </row>
    <row r="260">
      <c r="A260" t="n">
        <v>29</v>
      </c>
      <c r="B260" t="n">
        <v>95</v>
      </c>
      <c r="C260" t="inlineStr">
        <is>
          <t xml:space="preserve">CONCLUIDO	</t>
        </is>
      </c>
      <c r="D260" t="n">
        <v>10.2945</v>
      </c>
      <c r="E260" t="n">
        <v>9.710000000000001</v>
      </c>
      <c r="F260" t="n">
        <v>7.13</v>
      </c>
      <c r="G260" t="n">
        <v>142.67</v>
      </c>
      <c r="H260" t="n">
        <v>2.3</v>
      </c>
      <c r="I260" t="n">
        <v>3</v>
      </c>
      <c r="J260" t="n">
        <v>232.18</v>
      </c>
      <c r="K260" t="n">
        <v>53.44</v>
      </c>
      <c r="L260" t="n">
        <v>30</v>
      </c>
      <c r="M260" t="n">
        <v>0</v>
      </c>
      <c r="N260" t="n">
        <v>53.75</v>
      </c>
      <c r="O260" t="n">
        <v>28870.05</v>
      </c>
      <c r="P260" t="n">
        <v>81.86</v>
      </c>
      <c r="Q260" t="n">
        <v>189.96</v>
      </c>
      <c r="R260" t="n">
        <v>26.98</v>
      </c>
      <c r="S260" t="n">
        <v>24.3</v>
      </c>
      <c r="T260" t="n">
        <v>546.95</v>
      </c>
      <c r="U260" t="n">
        <v>0.9</v>
      </c>
      <c r="V260" t="n">
        <v>0.88</v>
      </c>
      <c r="W260" t="n">
        <v>2.94</v>
      </c>
      <c r="X260" t="n">
        <v>0.03</v>
      </c>
      <c r="Y260" t="n">
        <v>2</v>
      </c>
      <c r="Z260" t="n">
        <v>10</v>
      </c>
    </row>
    <row r="261">
      <c r="A261" t="n">
        <v>0</v>
      </c>
      <c r="B261" t="n">
        <v>55</v>
      </c>
      <c r="C261" t="inlineStr">
        <is>
          <t xml:space="preserve">CONCLUIDO	</t>
        </is>
      </c>
      <c r="D261" t="n">
        <v>8.3871</v>
      </c>
      <c r="E261" t="n">
        <v>11.92</v>
      </c>
      <c r="F261" t="n">
        <v>8.359999999999999</v>
      </c>
      <c r="G261" t="n">
        <v>8.09</v>
      </c>
      <c r="H261" t="n">
        <v>0.15</v>
      </c>
      <c r="I261" t="n">
        <v>62</v>
      </c>
      <c r="J261" t="n">
        <v>116.05</v>
      </c>
      <c r="K261" t="n">
        <v>43.4</v>
      </c>
      <c r="L261" t="n">
        <v>1</v>
      </c>
      <c r="M261" t="n">
        <v>60</v>
      </c>
      <c r="N261" t="n">
        <v>16.65</v>
      </c>
      <c r="O261" t="n">
        <v>14546.17</v>
      </c>
      <c r="P261" t="n">
        <v>84.5</v>
      </c>
      <c r="Q261" t="n">
        <v>190.53</v>
      </c>
      <c r="R261" t="n">
        <v>64.88</v>
      </c>
      <c r="S261" t="n">
        <v>24.3</v>
      </c>
      <c r="T261" t="n">
        <v>19204.58</v>
      </c>
      <c r="U261" t="n">
        <v>0.37</v>
      </c>
      <c r="V261" t="n">
        <v>0.75</v>
      </c>
      <c r="W261" t="n">
        <v>3.04</v>
      </c>
      <c r="X261" t="n">
        <v>1.24</v>
      </c>
      <c r="Y261" t="n">
        <v>2</v>
      </c>
      <c r="Z261" t="n">
        <v>10</v>
      </c>
    </row>
    <row r="262">
      <c r="A262" t="n">
        <v>1</v>
      </c>
      <c r="B262" t="n">
        <v>55</v>
      </c>
      <c r="C262" t="inlineStr">
        <is>
          <t xml:space="preserve">CONCLUIDO	</t>
        </is>
      </c>
      <c r="D262" t="n">
        <v>9.5458</v>
      </c>
      <c r="E262" t="n">
        <v>10.48</v>
      </c>
      <c r="F262" t="n">
        <v>7.7</v>
      </c>
      <c r="G262" t="n">
        <v>15.93</v>
      </c>
      <c r="H262" t="n">
        <v>0.3</v>
      </c>
      <c r="I262" t="n">
        <v>29</v>
      </c>
      <c r="J262" t="n">
        <v>117.34</v>
      </c>
      <c r="K262" t="n">
        <v>43.4</v>
      </c>
      <c r="L262" t="n">
        <v>2</v>
      </c>
      <c r="M262" t="n">
        <v>27</v>
      </c>
      <c r="N262" t="n">
        <v>16.94</v>
      </c>
      <c r="O262" t="n">
        <v>14705.49</v>
      </c>
      <c r="P262" t="n">
        <v>76.91</v>
      </c>
      <c r="Q262" t="n">
        <v>190.27</v>
      </c>
      <c r="R262" t="n">
        <v>44.48</v>
      </c>
      <c r="S262" t="n">
        <v>24.3</v>
      </c>
      <c r="T262" t="n">
        <v>9166.290000000001</v>
      </c>
      <c r="U262" t="n">
        <v>0.55</v>
      </c>
      <c r="V262" t="n">
        <v>0.8100000000000001</v>
      </c>
      <c r="W262" t="n">
        <v>2.99</v>
      </c>
      <c r="X262" t="n">
        <v>0.59</v>
      </c>
      <c r="Y262" t="n">
        <v>2</v>
      </c>
      <c r="Z262" t="n">
        <v>10</v>
      </c>
    </row>
    <row r="263">
      <c r="A263" t="n">
        <v>2</v>
      </c>
      <c r="B263" t="n">
        <v>55</v>
      </c>
      <c r="C263" t="inlineStr">
        <is>
          <t xml:space="preserve">CONCLUIDO	</t>
        </is>
      </c>
      <c r="D263" t="n">
        <v>9.984500000000001</v>
      </c>
      <c r="E263" t="n">
        <v>10.02</v>
      </c>
      <c r="F263" t="n">
        <v>7.48</v>
      </c>
      <c r="G263" t="n">
        <v>23.61</v>
      </c>
      <c r="H263" t="n">
        <v>0.45</v>
      </c>
      <c r="I263" t="n">
        <v>19</v>
      </c>
      <c r="J263" t="n">
        <v>118.63</v>
      </c>
      <c r="K263" t="n">
        <v>43.4</v>
      </c>
      <c r="L263" t="n">
        <v>3</v>
      </c>
      <c r="M263" t="n">
        <v>17</v>
      </c>
      <c r="N263" t="n">
        <v>17.23</v>
      </c>
      <c r="O263" t="n">
        <v>14865.24</v>
      </c>
      <c r="P263" t="n">
        <v>73.75</v>
      </c>
      <c r="Q263" t="n">
        <v>190.16</v>
      </c>
      <c r="R263" t="n">
        <v>37.62</v>
      </c>
      <c r="S263" t="n">
        <v>24.3</v>
      </c>
      <c r="T263" t="n">
        <v>5784.81</v>
      </c>
      <c r="U263" t="n">
        <v>0.65</v>
      </c>
      <c r="V263" t="n">
        <v>0.84</v>
      </c>
      <c r="W263" t="n">
        <v>2.97</v>
      </c>
      <c r="X263" t="n">
        <v>0.37</v>
      </c>
      <c r="Y263" t="n">
        <v>2</v>
      </c>
      <c r="Z263" t="n">
        <v>10</v>
      </c>
    </row>
    <row r="264">
      <c r="A264" t="n">
        <v>3</v>
      </c>
      <c r="B264" t="n">
        <v>55</v>
      </c>
      <c r="C264" t="inlineStr">
        <is>
          <t xml:space="preserve">CONCLUIDO	</t>
        </is>
      </c>
      <c r="D264" t="n">
        <v>10.2194</v>
      </c>
      <c r="E264" t="n">
        <v>9.789999999999999</v>
      </c>
      <c r="F264" t="n">
        <v>7.37</v>
      </c>
      <c r="G264" t="n">
        <v>31.57</v>
      </c>
      <c r="H264" t="n">
        <v>0.59</v>
      </c>
      <c r="I264" t="n">
        <v>14</v>
      </c>
      <c r="J264" t="n">
        <v>119.93</v>
      </c>
      <c r="K264" t="n">
        <v>43.4</v>
      </c>
      <c r="L264" t="n">
        <v>4</v>
      </c>
      <c r="M264" t="n">
        <v>12</v>
      </c>
      <c r="N264" t="n">
        <v>17.53</v>
      </c>
      <c r="O264" t="n">
        <v>15025.44</v>
      </c>
      <c r="P264" t="n">
        <v>71.56</v>
      </c>
      <c r="Q264" t="n">
        <v>189.99</v>
      </c>
      <c r="R264" t="n">
        <v>34.15</v>
      </c>
      <c r="S264" t="n">
        <v>24.3</v>
      </c>
      <c r="T264" t="n">
        <v>4075.29</v>
      </c>
      <c r="U264" t="n">
        <v>0.71</v>
      </c>
      <c r="V264" t="n">
        <v>0.85</v>
      </c>
      <c r="W264" t="n">
        <v>2.96</v>
      </c>
      <c r="X264" t="n">
        <v>0.26</v>
      </c>
      <c r="Y264" t="n">
        <v>2</v>
      </c>
      <c r="Z264" t="n">
        <v>10</v>
      </c>
    </row>
    <row r="265">
      <c r="A265" t="n">
        <v>4</v>
      </c>
      <c r="B265" t="n">
        <v>55</v>
      </c>
      <c r="C265" t="inlineStr">
        <is>
          <t xml:space="preserve">CONCLUIDO	</t>
        </is>
      </c>
      <c r="D265" t="n">
        <v>10.3579</v>
      </c>
      <c r="E265" t="n">
        <v>9.65</v>
      </c>
      <c r="F265" t="n">
        <v>7.31</v>
      </c>
      <c r="G265" t="n">
        <v>39.86</v>
      </c>
      <c r="H265" t="n">
        <v>0.73</v>
      </c>
      <c r="I265" t="n">
        <v>11</v>
      </c>
      <c r="J265" t="n">
        <v>121.23</v>
      </c>
      <c r="K265" t="n">
        <v>43.4</v>
      </c>
      <c r="L265" t="n">
        <v>5</v>
      </c>
      <c r="M265" t="n">
        <v>9</v>
      </c>
      <c r="N265" t="n">
        <v>17.83</v>
      </c>
      <c r="O265" t="n">
        <v>15186.08</v>
      </c>
      <c r="P265" t="n">
        <v>69.78</v>
      </c>
      <c r="Q265" t="n">
        <v>190.2</v>
      </c>
      <c r="R265" t="n">
        <v>32.56</v>
      </c>
      <c r="S265" t="n">
        <v>24.3</v>
      </c>
      <c r="T265" t="n">
        <v>3299.14</v>
      </c>
      <c r="U265" t="n">
        <v>0.75</v>
      </c>
      <c r="V265" t="n">
        <v>0.86</v>
      </c>
      <c r="W265" t="n">
        <v>2.95</v>
      </c>
      <c r="X265" t="n">
        <v>0.2</v>
      </c>
      <c r="Y265" t="n">
        <v>2</v>
      </c>
      <c r="Z265" t="n">
        <v>10</v>
      </c>
    </row>
    <row r="266">
      <c r="A266" t="n">
        <v>5</v>
      </c>
      <c r="B266" t="n">
        <v>55</v>
      </c>
      <c r="C266" t="inlineStr">
        <is>
          <t xml:space="preserve">CONCLUIDO	</t>
        </is>
      </c>
      <c r="D266" t="n">
        <v>10.4049</v>
      </c>
      <c r="E266" t="n">
        <v>9.609999999999999</v>
      </c>
      <c r="F266" t="n">
        <v>7.29</v>
      </c>
      <c r="G266" t="n">
        <v>43.73</v>
      </c>
      <c r="H266" t="n">
        <v>0.86</v>
      </c>
      <c r="I266" t="n">
        <v>10</v>
      </c>
      <c r="J266" t="n">
        <v>122.54</v>
      </c>
      <c r="K266" t="n">
        <v>43.4</v>
      </c>
      <c r="L266" t="n">
        <v>6</v>
      </c>
      <c r="M266" t="n">
        <v>8</v>
      </c>
      <c r="N266" t="n">
        <v>18.14</v>
      </c>
      <c r="O266" t="n">
        <v>15347.16</v>
      </c>
      <c r="P266" t="n">
        <v>68.56999999999999</v>
      </c>
      <c r="Q266" t="n">
        <v>190</v>
      </c>
      <c r="R266" t="n">
        <v>31.91</v>
      </c>
      <c r="S266" t="n">
        <v>24.3</v>
      </c>
      <c r="T266" t="n">
        <v>2978.27</v>
      </c>
      <c r="U266" t="n">
        <v>0.76</v>
      </c>
      <c r="V266" t="n">
        <v>0.86</v>
      </c>
      <c r="W266" t="n">
        <v>2.95</v>
      </c>
      <c r="X266" t="n">
        <v>0.18</v>
      </c>
      <c r="Y266" t="n">
        <v>2</v>
      </c>
      <c r="Z266" t="n">
        <v>10</v>
      </c>
    </row>
    <row r="267">
      <c r="A267" t="n">
        <v>6</v>
      </c>
      <c r="B267" t="n">
        <v>55</v>
      </c>
      <c r="C267" t="inlineStr">
        <is>
          <t xml:space="preserve">CONCLUIDO	</t>
        </is>
      </c>
      <c r="D267" t="n">
        <v>10.5079</v>
      </c>
      <c r="E267" t="n">
        <v>9.52</v>
      </c>
      <c r="F267" t="n">
        <v>7.24</v>
      </c>
      <c r="G267" t="n">
        <v>54.31</v>
      </c>
      <c r="H267" t="n">
        <v>1</v>
      </c>
      <c r="I267" t="n">
        <v>8</v>
      </c>
      <c r="J267" t="n">
        <v>123.85</v>
      </c>
      <c r="K267" t="n">
        <v>43.4</v>
      </c>
      <c r="L267" t="n">
        <v>7</v>
      </c>
      <c r="M267" t="n">
        <v>6</v>
      </c>
      <c r="N267" t="n">
        <v>18.45</v>
      </c>
      <c r="O267" t="n">
        <v>15508.69</v>
      </c>
      <c r="P267" t="n">
        <v>67.05</v>
      </c>
      <c r="Q267" t="n">
        <v>190.08</v>
      </c>
      <c r="R267" t="n">
        <v>30.3</v>
      </c>
      <c r="S267" t="n">
        <v>24.3</v>
      </c>
      <c r="T267" t="n">
        <v>2181.72</v>
      </c>
      <c r="U267" t="n">
        <v>0.8</v>
      </c>
      <c r="V267" t="n">
        <v>0.86</v>
      </c>
      <c r="W267" t="n">
        <v>2.95</v>
      </c>
      <c r="X267" t="n">
        <v>0.13</v>
      </c>
      <c r="Y267" t="n">
        <v>2</v>
      </c>
      <c r="Z267" t="n">
        <v>10</v>
      </c>
    </row>
    <row r="268">
      <c r="A268" t="n">
        <v>7</v>
      </c>
      <c r="B268" t="n">
        <v>55</v>
      </c>
      <c r="C268" t="inlineStr">
        <is>
          <t xml:space="preserve">CONCLUIDO	</t>
        </is>
      </c>
      <c r="D268" t="n">
        <v>10.5532</v>
      </c>
      <c r="E268" t="n">
        <v>9.48</v>
      </c>
      <c r="F268" t="n">
        <v>7.22</v>
      </c>
      <c r="G268" t="n">
        <v>61.92</v>
      </c>
      <c r="H268" t="n">
        <v>1.13</v>
      </c>
      <c r="I268" t="n">
        <v>7</v>
      </c>
      <c r="J268" t="n">
        <v>125.16</v>
      </c>
      <c r="K268" t="n">
        <v>43.4</v>
      </c>
      <c r="L268" t="n">
        <v>8</v>
      </c>
      <c r="M268" t="n">
        <v>5</v>
      </c>
      <c r="N268" t="n">
        <v>18.76</v>
      </c>
      <c r="O268" t="n">
        <v>15670.68</v>
      </c>
      <c r="P268" t="n">
        <v>65.98</v>
      </c>
      <c r="Q268" t="n">
        <v>190.05</v>
      </c>
      <c r="R268" t="n">
        <v>29.91</v>
      </c>
      <c r="S268" t="n">
        <v>24.3</v>
      </c>
      <c r="T268" t="n">
        <v>1993.78</v>
      </c>
      <c r="U268" t="n">
        <v>0.8100000000000001</v>
      </c>
      <c r="V268" t="n">
        <v>0.87</v>
      </c>
      <c r="W268" t="n">
        <v>2.95</v>
      </c>
      <c r="X268" t="n">
        <v>0.12</v>
      </c>
      <c r="Y268" t="n">
        <v>2</v>
      </c>
      <c r="Z268" t="n">
        <v>10</v>
      </c>
    </row>
    <row r="269">
      <c r="A269" t="n">
        <v>8</v>
      </c>
      <c r="B269" t="n">
        <v>55</v>
      </c>
      <c r="C269" t="inlineStr">
        <is>
          <t xml:space="preserve">CONCLUIDO	</t>
        </is>
      </c>
      <c r="D269" t="n">
        <v>10.5417</v>
      </c>
      <c r="E269" t="n">
        <v>9.49</v>
      </c>
      <c r="F269" t="n">
        <v>7.23</v>
      </c>
      <c r="G269" t="n">
        <v>62.01</v>
      </c>
      <c r="H269" t="n">
        <v>1.26</v>
      </c>
      <c r="I269" t="n">
        <v>7</v>
      </c>
      <c r="J269" t="n">
        <v>126.48</v>
      </c>
      <c r="K269" t="n">
        <v>43.4</v>
      </c>
      <c r="L269" t="n">
        <v>9</v>
      </c>
      <c r="M269" t="n">
        <v>5</v>
      </c>
      <c r="N269" t="n">
        <v>19.08</v>
      </c>
      <c r="O269" t="n">
        <v>15833.12</v>
      </c>
      <c r="P269" t="n">
        <v>64.55</v>
      </c>
      <c r="Q269" t="n">
        <v>190.03</v>
      </c>
      <c r="R269" t="n">
        <v>30.1</v>
      </c>
      <c r="S269" t="n">
        <v>24.3</v>
      </c>
      <c r="T269" t="n">
        <v>2089.12</v>
      </c>
      <c r="U269" t="n">
        <v>0.8100000000000001</v>
      </c>
      <c r="V269" t="n">
        <v>0.87</v>
      </c>
      <c r="W269" t="n">
        <v>2.95</v>
      </c>
      <c r="X269" t="n">
        <v>0.13</v>
      </c>
      <c r="Y269" t="n">
        <v>2</v>
      </c>
      <c r="Z269" t="n">
        <v>10</v>
      </c>
    </row>
    <row r="270">
      <c r="A270" t="n">
        <v>9</v>
      </c>
      <c r="B270" t="n">
        <v>55</v>
      </c>
      <c r="C270" t="inlineStr">
        <is>
          <t xml:space="preserve">CONCLUIDO	</t>
        </is>
      </c>
      <c r="D270" t="n">
        <v>10.6029</v>
      </c>
      <c r="E270" t="n">
        <v>9.43</v>
      </c>
      <c r="F270" t="n">
        <v>7.2</v>
      </c>
      <c r="G270" t="n">
        <v>72.04000000000001</v>
      </c>
      <c r="H270" t="n">
        <v>1.38</v>
      </c>
      <c r="I270" t="n">
        <v>6</v>
      </c>
      <c r="J270" t="n">
        <v>127.8</v>
      </c>
      <c r="K270" t="n">
        <v>43.4</v>
      </c>
      <c r="L270" t="n">
        <v>10</v>
      </c>
      <c r="M270" t="n">
        <v>4</v>
      </c>
      <c r="N270" t="n">
        <v>19.4</v>
      </c>
      <c r="O270" t="n">
        <v>15996.02</v>
      </c>
      <c r="P270" t="n">
        <v>63.64</v>
      </c>
      <c r="Q270" t="n">
        <v>189.98</v>
      </c>
      <c r="R270" t="n">
        <v>29.22</v>
      </c>
      <c r="S270" t="n">
        <v>24.3</v>
      </c>
      <c r="T270" t="n">
        <v>1654.52</v>
      </c>
      <c r="U270" t="n">
        <v>0.83</v>
      </c>
      <c r="V270" t="n">
        <v>0.87</v>
      </c>
      <c r="W270" t="n">
        <v>2.95</v>
      </c>
      <c r="X270" t="n">
        <v>0.1</v>
      </c>
      <c r="Y270" t="n">
        <v>2</v>
      </c>
      <c r="Z270" t="n">
        <v>10</v>
      </c>
    </row>
    <row r="271">
      <c r="A271" t="n">
        <v>10</v>
      </c>
      <c r="B271" t="n">
        <v>55</v>
      </c>
      <c r="C271" t="inlineStr">
        <is>
          <t xml:space="preserve">CONCLUIDO	</t>
        </is>
      </c>
      <c r="D271" t="n">
        <v>10.6449</v>
      </c>
      <c r="E271" t="n">
        <v>9.390000000000001</v>
      </c>
      <c r="F271" t="n">
        <v>7.19</v>
      </c>
      <c r="G271" t="n">
        <v>86.29000000000001</v>
      </c>
      <c r="H271" t="n">
        <v>1.5</v>
      </c>
      <c r="I271" t="n">
        <v>5</v>
      </c>
      <c r="J271" t="n">
        <v>129.13</v>
      </c>
      <c r="K271" t="n">
        <v>43.4</v>
      </c>
      <c r="L271" t="n">
        <v>11</v>
      </c>
      <c r="M271" t="n">
        <v>3</v>
      </c>
      <c r="N271" t="n">
        <v>19.73</v>
      </c>
      <c r="O271" t="n">
        <v>16159.39</v>
      </c>
      <c r="P271" t="n">
        <v>61.46</v>
      </c>
      <c r="Q271" t="n">
        <v>190.07</v>
      </c>
      <c r="R271" t="n">
        <v>28.86</v>
      </c>
      <c r="S271" t="n">
        <v>24.3</v>
      </c>
      <c r="T271" t="n">
        <v>1476.98</v>
      </c>
      <c r="U271" t="n">
        <v>0.84</v>
      </c>
      <c r="V271" t="n">
        <v>0.87</v>
      </c>
      <c r="W271" t="n">
        <v>2.95</v>
      </c>
      <c r="X271" t="n">
        <v>0.08</v>
      </c>
      <c r="Y271" t="n">
        <v>2</v>
      </c>
      <c r="Z271" t="n">
        <v>10</v>
      </c>
    </row>
    <row r="272">
      <c r="A272" t="n">
        <v>11</v>
      </c>
      <c r="B272" t="n">
        <v>55</v>
      </c>
      <c r="C272" t="inlineStr">
        <is>
          <t xml:space="preserve">CONCLUIDO	</t>
        </is>
      </c>
      <c r="D272" t="n">
        <v>10.6449</v>
      </c>
      <c r="E272" t="n">
        <v>9.390000000000001</v>
      </c>
      <c r="F272" t="n">
        <v>7.19</v>
      </c>
      <c r="G272" t="n">
        <v>86.29000000000001</v>
      </c>
      <c r="H272" t="n">
        <v>1.63</v>
      </c>
      <c r="I272" t="n">
        <v>5</v>
      </c>
      <c r="J272" t="n">
        <v>130.45</v>
      </c>
      <c r="K272" t="n">
        <v>43.4</v>
      </c>
      <c r="L272" t="n">
        <v>12</v>
      </c>
      <c r="M272" t="n">
        <v>2</v>
      </c>
      <c r="N272" t="n">
        <v>20.05</v>
      </c>
      <c r="O272" t="n">
        <v>16323.22</v>
      </c>
      <c r="P272" t="n">
        <v>61.34</v>
      </c>
      <c r="Q272" t="n">
        <v>189.98</v>
      </c>
      <c r="R272" t="n">
        <v>28.72</v>
      </c>
      <c r="S272" t="n">
        <v>24.3</v>
      </c>
      <c r="T272" t="n">
        <v>1409.51</v>
      </c>
      <c r="U272" t="n">
        <v>0.85</v>
      </c>
      <c r="V272" t="n">
        <v>0.87</v>
      </c>
      <c r="W272" t="n">
        <v>2.95</v>
      </c>
      <c r="X272" t="n">
        <v>0.08</v>
      </c>
      <c r="Y272" t="n">
        <v>2</v>
      </c>
      <c r="Z272" t="n">
        <v>10</v>
      </c>
    </row>
    <row r="273">
      <c r="A273" t="n">
        <v>12</v>
      </c>
      <c r="B273" t="n">
        <v>55</v>
      </c>
      <c r="C273" t="inlineStr">
        <is>
          <t xml:space="preserve">CONCLUIDO	</t>
        </is>
      </c>
      <c r="D273" t="n">
        <v>10.6377</v>
      </c>
      <c r="E273" t="n">
        <v>9.4</v>
      </c>
      <c r="F273" t="n">
        <v>7.2</v>
      </c>
      <c r="G273" t="n">
        <v>86.36</v>
      </c>
      <c r="H273" t="n">
        <v>1.74</v>
      </c>
      <c r="I273" t="n">
        <v>5</v>
      </c>
      <c r="J273" t="n">
        <v>131.79</v>
      </c>
      <c r="K273" t="n">
        <v>43.4</v>
      </c>
      <c r="L273" t="n">
        <v>13</v>
      </c>
      <c r="M273" t="n">
        <v>0</v>
      </c>
      <c r="N273" t="n">
        <v>20.39</v>
      </c>
      <c r="O273" t="n">
        <v>16487.53</v>
      </c>
      <c r="P273" t="n">
        <v>61.63</v>
      </c>
      <c r="Q273" t="n">
        <v>189.97</v>
      </c>
      <c r="R273" t="n">
        <v>28.83</v>
      </c>
      <c r="S273" t="n">
        <v>24.3</v>
      </c>
      <c r="T273" t="n">
        <v>1464.25</v>
      </c>
      <c r="U273" t="n">
        <v>0.84</v>
      </c>
      <c r="V273" t="n">
        <v>0.87</v>
      </c>
      <c r="W273" t="n">
        <v>2.95</v>
      </c>
      <c r="X273" t="n">
        <v>0.09</v>
      </c>
      <c r="Y273" t="n">
        <v>2</v>
      </c>
      <c r="Z2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INDEX(resultados!$A$2:$ZZ$273, 1, MATCH($B$1, resultados!$A$1:$ZZ$1, 0))</f>
        <v/>
      </c>
      <c r="B7">
        <f>INDEX(resultados!$A$2:$ZZ$273, 1, MATCH($B$2, resultados!$A$1:$ZZ$1, 0))</f>
        <v/>
      </c>
      <c r="C7">
        <f>INDEX(resultados!$A$2:$ZZ$273, 1, MATCH($B$3, resultados!$A$1:$ZZ$1, 0))</f>
        <v/>
      </c>
    </row>
    <row r="8">
      <c r="A8">
        <f>INDEX(resultados!$A$2:$ZZ$273, 2, MATCH($B$1, resultados!$A$1:$ZZ$1, 0))</f>
        <v/>
      </c>
      <c r="B8">
        <f>INDEX(resultados!$A$2:$ZZ$273, 2, MATCH($B$2, resultados!$A$1:$ZZ$1, 0))</f>
        <v/>
      </c>
      <c r="C8">
        <f>INDEX(resultados!$A$2:$ZZ$273, 2, MATCH($B$3, resultados!$A$1:$ZZ$1, 0))</f>
        <v/>
      </c>
    </row>
    <row r="9">
      <c r="A9">
        <f>INDEX(resultados!$A$2:$ZZ$273, 3, MATCH($B$1, resultados!$A$1:$ZZ$1, 0))</f>
        <v/>
      </c>
      <c r="B9">
        <f>INDEX(resultados!$A$2:$ZZ$273, 3, MATCH($B$2, resultados!$A$1:$ZZ$1, 0))</f>
        <v/>
      </c>
      <c r="C9">
        <f>INDEX(resultados!$A$2:$ZZ$273, 3, MATCH($B$3, resultados!$A$1:$ZZ$1, 0))</f>
        <v/>
      </c>
    </row>
    <row r="10">
      <c r="A10">
        <f>INDEX(resultados!$A$2:$ZZ$273, 4, MATCH($B$1, resultados!$A$1:$ZZ$1, 0))</f>
        <v/>
      </c>
      <c r="B10">
        <f>INDEX(resultados!$A$2:$ZZ$273, 4, MATCH($B$2, resultados!$A$1:$ZZ$1, 0))</f>
        <v/>
      </c>
      <c r="C10">
        <f>INDEX(resultados!$A$2:$ZZ$273, 4, MATCH($B$3, resultados!$A$1:$ZZ$1, 0))</f>
        <v/>
      </c>
    </row>
    <row r="11">
      <c r="A11">
        <f>INDEX(resultados!$A$2:$ZZ$273, 5, MATCH($B$1, resultados!$A$1:$ZZ$1, 0))</f>
        <v/>
      </c>
      <c r="B11">
        <f>INDEX(resultados!$A$2:$ZZ$273, 5, MATCH($B$2, resultados!$A$1:$ZZ$1, 0))</f>
        <v/>
      </c>
      <c r="C11">
        <f>INDEX(resultados!$A$2:$ZZ$273, 5, MATCH($B$3, resultados!$A$1:$ZZ$1, 0))</f>
        <v/>
      </c>
    </row>
    <row r="12">
      <c r="A12">
        <f>INDEX(resultados!$A$2:$ZZ$273, 6, MATCH($B$1, resultados!$A$1:$ZZ$1, 0))</f>
        <v/>
      </c>
      <c r="B12">
        <f>INDEX(resultados!$A$2:$ZZ$273, 6, MATCH($B$2, resultados!$A$1:$ZZ$1, 0))</f>
        <v/>
      </c>
      <c r="C12">
        <f>INDEX(resultados!$A$2:$ZZ$273, 6, MATCH($B$3, resultados!$A$1:$ZZ$1, 0))</f>
        <v/>
      </c>
    </row>
    <row r="13">
      <c r="A13">
        <f>INDEX(resultados!$A$2:$ZZ$273, 7, MATCH($B$1, resultados!$A$1:$ZZ$1, 0))</f>
        <v/>
      </c>
      <c r="B13">
        <f>INDEX(resultados!$A$2:$ZZ$273, 7, MATCH($B$2, resultados!$A$1:$ZZ$1, 0))</f>
        <v/>
      </c>
      <c r="C13">
        <f>INDEX(resultados!$A$2:$ZZ$273, 7, MATCH($B$3, resultados!$A$1:$ZZ$1, 0))</f>
        <v/>
      </c>
    </row>
    <row r="14">
      <c r="A14">
        <f>INDEX(resultados!$A$2:$ZZ$273, 8, MATCH($B$1, resultados!$A$1:$ZZ$1, 0))</f>
        <v/>
      </c>
      <c r="B14">
        <f>INDEX(resultados!$A$2:$ZZ$273, 8, MATCH($B$2, resultados!$A$1:$ZZ$1, 0))</f>
        <v/>
      </c>
      <c r="C14">
        <f>INDEX(resultados!$A$2:$ZZ$273, 8, MATCH($B$3, resultados!$A$1:$ZZ$1, 0))</f>
        <v/>
      </c>
    </row>
    <row r="15">
      <c r="A15">
        <f>INDEX(resultados!$A$2:$ZZ$273, 9, MATCH($B$1, resultados!$A$1:$ZZ$1, 0))</f>
        <v/>
      </c>
      <c r="B15">
        <f>INDEX(resultados!$A$2:$ZZ$273, 9, MATCH($B$2, resultados!$A$1:$ZZ$1, 0))</f>
        <v/>
      </c>
      <c r="C15">
        <f>INDEX(resultados!$A$2:$ZZ$273, 9, MATCH($B$3, resultados!$A$1:$ZZ$1, 0))</f>
        <v/>
      </c>
    </row>
    <row r="16">
      <c r="A16">
        <f>INDEX(resultados!$A$2:$ZZ$273, 10, MATCH($B$1, resultados!$A$1:$ZZ$1, 0))</f>
        <v/>
      </c>
      <c r="B16">
        <f>INDEX(resultados!$A$2:$ZZ$273, 10, MATCH($B$2, resultados!$A$1:$ZZ$1, 0))</f>
        <v/>
      </c>
      <c r="C16">
        <f>INDEX(resultados!$A$2:$ZZ$273, 10, MATCH($B$3, resultados!$A$1:$ZZ$1, 0))</f>
        <v/>
      </c>
    </row>
    <row r="17">
      <c r="A17">
        <f>INDEX(resultados!$A$2:$ZZ$273, 11, MATCH($B$1, resultados!$A$1:$ZZ$1, 0))</f>
        <v/>
      </c>
      <c r="B17">
        <f>INDEX(resultados!$A$2:$ZZ$273, 11, MATCH($B$2, resultados!$A$1:$ZZ$1, 0))</f>
        <v/>
      </c>
      <c r="C17">
        <f>INDEX(resultados!$A$2:$ZZ$273, 11, MATCH($B$3, resultados!$A$1:$ZZ$1, 0))</f>
        <v/>
      </c>
    </row>
    <row r="18">
      <c r="A18">
        <f>INDEX(resultados!$A$2:$ZZ$273, 12, MATCH($B$1, resultados!$A$1:$ZZ$1, 0))</f>
        <v/>
      </c>
      <c r="B18">
        <f>INDEX(resultados!$A$2:$ZZ$273, 12, MATCH($B$2, resultados!$A$1:$ZZ$1, 0))</f>
        <v/>
      </c>
      <c r="C18">
        <f>INDEX(resultados!$A$2:$ZZ$273, 12, MATCH($B$3, resultados!$A$1:$ZZ$1, 0))</f>
        <v/>
      </c>
    </row>
    <row r="19">
      <c r="A19">
        <f>INDEX(resultados!$A$2:$ZZ$273, 13, MATCH($B$1, resultados!$A$1:$ZZ$1, 0))</f>
        <v/>
      </c>
      <c r="B19">
        <f>INDEX(resultados!$A$2:$ZZ$273, 13, MATCH($B$2, resultados!$A$1:$ZZ$1, 0))</f>
        <v/>
      </c>
      <c r="C19">
        <f>INDEX(resultados!$A$2:$ZZ$273, 13, MATCH($B$3, resultados!$A$1:$ZZ$1, 0))</f>
        <v/>
      </c>
    </row>
    <row r="20">
      <c r="A20">
        <f>INDEX(resultados!$A$2:$ZZ$273, 14, MATCH($B$1, resultados!$A$1:$ZZ$1, 0))</f>
        <v/>
      </c>
      <c r="B20">
        <f>INDEX(resultados!$A$2:$ZZ$273, 14, MATCH($B$2, resultados!$A$1:$ZZ$1, 0))</f>
        <v/>
      </c>
      <c r="C20">
        <f>INDEX(resultados!$A$2:$ZZ$273, 14, MATCH($B$3, resultados!$A$1:$ZZ$1, 0))</f>
        <v/>
      </c>
    </row>
    <row r="21">
      <c r="A21">
        <f>INDEX(resultados!$A$2:$ZZ$273, 15, MATCH($B$1, resultados!$A$1:$ZZ$1, 0))</f>
        <v/>
      </c>
      <c r="B21">
        <f>INDEX(resultados!$A$2:$ZZ$273, 15, MATCH($B$2, resultados!$A$1:$ZZ$1, 0))</f>
        <v/>
      </c>
      <c r="C21">
        <f>INDEX(resultados!$A$2:$ZZ$273, 15, MATCH($B$3, resultados!$A$1:$ZZ$1, 0))</f>
        <v/>
      </c>
    </row>
    <row r="22">
      <c r="A22">
        <f>INDEX(resultados!$A$2:$ZZ$273, 16, MATCH($B$1, resultados!$A$1:$ZZ$1, 0))</f>
        <v/>
      </c>
      <c r="B22">
        <f>INDEX(resultados!$A$2:$ZZ$273, 16, MATCH($B$2, resultados!$A$1:$ZZ$1, 0))</f>
        <v/>
      </c>
      <c r="C22">
        <f>INDEX(resultados!$A$2:$ZZ$273, 16, MATCH($B$3, resultados!$A$1:$ZZ$1, 0))</f>
        <v/>
      </c>
    </row>
    <row r="23">
      <c r="A23">
        <f>INDEX(resultados!$A$2:$ZZ$273, 17, MATCH($B$1, resultados!$A$1:$ZZ$1, 0))</f>
        <v/>
      </c>
      <c r="B23">
        <f>INDEX(resultados!$A$2:$ZZ$273, 17, MATCH($B$2, resultados!$A$1:$ZZ$1, 0))</f>
        <v/>
      </c>
      <c r="C23">
        <f>INDEX(resultados!$A$2:$ZZ$273, 17, MATCH($B$3, resultados!$A$1:$ZZ$1, 0))</f>
        <v/>
      </c>
    </row>
    <row r="24">
      <c r="A24">
        <f>INDEX(resultados!$A$2:$ZZ$273, 18, MATCH($B$1, resultados!$A$1:$ZZ$1, 0))</f>
        <v/>
      </c>
      <c r="B24">
        <f>INDEX(resultados!$A$2:$ZZ$273, 18, MATCH($B$2, resultados!$A$1:$ZZ$1, 0))</f>
        <v/>
      </c>
      <c r="C24">
        <f>INDEX(resultados!$A$2:$ZZ$273, 18, MATCH($B$3, resultados!$A$1:$ZZ$1, 0))</f>
        <v/>
      </c>
    </row>
    <row r="25">
      <c r="A25">
        <f>INDEX(resultados!$A$2:$ZZ$273, 19, MATCH($B$1, resultados!$A$1:$ZZ$1, 0))</f>
        <v/>
      </c>
      <c r="B25">
        <f>INDEX(resultados!$A$2:$ZZ$273, 19, MATCH($B$2, resultados!$A$1:$ZZ$1, 0))</f>
        <v/>
      </c>
      <c r="C25">
        <f>INDEX(resultados!$A$2:$ZZ$273, 19, MATCH($B$3, resultados!$A$1:$ZZ$1, 0))</f>
        <v/>
      </c>
    </row>
    <row r="26">
      <c r="A26">
        <f>INDEX(resultados!$A$2:$ZZ$273, 20, MATCH($B$1, resultados!$A$1:$ZZ$1, 0))</f>
        <v/>
      </c>
      <c r="B26">
        <f>INDEX(resultados!$A$2:$ZZ$273, 20, MATCH($B$2, resultados!$A$1:$ZZ$1, 0))</f>
        <v/>
      </c>
      <c r="C26">
        <f>INDEX(resultados!$A$2:$ZZ$273, 20, MATCH($B$3, resultados!$A$1:$ZZ$1, 0))</f>
        <v/>
      </c>
    </row>
    <row r="27">
      <c r="A27">
        <f>INDEX(resultados!$A$2:$ZZ$273, 21, MATCH($B$1, resultados!$A$1:$ZZ$1, 0))</f>
        <v/>
      </c>
      <c r="B27">
        <f>INDEX(resultados!$A$2:$ZZ$273, 21, MATCH($B$2, resultados!$A$1:$ZZ$1, 0))</f>
        <v/>
      </c>
      <c r="C27">
        <f>INDEX(resultados!$A$2:$ZZ$273, 21, MATCH($B$3, resultados!$A$1:$ZZ$1, 0))</f>
        <v/>
      </c>
    </row>
    <row r="28">
      <c r="A28">
        <f>INDEX(resultados!$A$2:$ZZ$273, 22, MATCH($B$1, resultados!$A$1:$ZZ$1, 0))</f>
        <v/>
      </c>
      <c r="B28">
        <f>INDEX(resultados!$A$2:$ZZ$273, 22, MATCH($B$2, resultados!$A$1:$ZZ$1, 0))</f>
        <v/>
      </c>
      <c r="C28">
        <f>INDEX(resultados!$A$2:$ZZ$273, 22, MATCH($B$3, resultados!$A$1:$ZZ$1, 0))</f>
        <v/>
      </c>
    </row>
    <row r="29">
      <c r="A29">
        <f>INDEX(resultados!$A$2:$ZZ$273, 23, MATCH($B$1, resultados!$A$1:$ZZ$1, 0))</f>
        <v/>
      </c>
      <c r="B29">
        <f>INDEX(resultados!$A$2:$ZZ$273, 23, MATCH($B$2, resultados!$A$1:$ZZ$1, 0))</f>
        <v/>
      </c>
      <c r="C29">
        <f>INDEX(resultados!$A$2:$ZZ$273, 23, MATCH($B$3, resultados!$A$1:$ZZ$1, 0))</f>
        <v/>
      </c>
    </row>
    <row r="30">
      <c r="A30">
        <f>INDEX(resultados!$A$2:$ZZ$273, 24, MATCH($B$1, resultados!$A$1:$ZZ$1, 0))</f>
        <v/>
      </c>
      <c r="B30">
        <f>INDEX(resultados!$A$2:$ZZ$273, 24, MATCH($B$2, resultados!$A$1:$ZZ$1, 0))</f>
        <v/>
      </c>
      <c r="C30">
        <f>INDEX(resultados!$A$2:$ZZ$273, 24, MATCH($B$3, resultados!$A$1:$ZZ$1, 0))</f>
        <v/>
      </c>
    </row>
    <row r="31">
      <c r="A31">
        <f>INDEX(resultados!$A$2:$ZZ$273, 25, MATCH($B$1, resultados!$A$1:$ZZ$1, 0))</f>
        <v/>
      </c>
      <c r="B31">
        <f>INDEX(resultados!$A$2:$ZZ$273, 25, MATCH($B$2, resultados!$A$1:$ZZ$1, 0))</f>
        <v/>
      </c>
      <c r="C31">
        <f>INDEX(resultados!$A$2:$ZZ$273, 25, MATCH($B$3, resultados!$A$1:$ZZ$1, 0))</f>
        <v/>
      </c>
    </row>
    <row r="32">
      <c r="A32">
        <f>INDEX(resultados!$A$2:$ZZ$273, 26, MATCH($B$1, resultados!$A$1:$ZZ$1, 0))</f>
        <v/>
      </c>
      <c r="B32">
        <f>INDEX(resultados!$A$2:$ZZ$273, 26, MATCH($B$2, resultados!$A$1:$ZZ$1, 0))</f>
        <v/>
      </c>
      <c r="C32">
        <f>INDEX(resultados!$A$2:$ZZ$273, 26, MATCH($B$3, resultados!$A$1:$ZZ$1, 0))</f>
        <v/>
      </c>
    </row>
    <row r="33">
      <c r="A33">
        <f>INDEX(resultados!$A$2:$ZZ$273, 27, MATCH($B$1, resultados!$A$1:$ZZ$1, 0))</f>
        <v/>
      </c>
      <c r="B33">
        <f>INDEX(resultados!$A$2:$ZZ$273, 27, MATCH($B$2, resultados!$A$1:$ZZ$1, 0))</f>
        <v/>
      </c>
      <c r="C33">
        <f>INDEX(resultados!$A$2:$ZZ$273, 27, MATCH($B$3, resultados!$A$1:$ZZ$1, 0))</f>
        <v/>
      </c>
    </row>
    <row r="34">
      <c r="A34">
        <f>INDEX(resultados!$A$2:$ZZ$273, 28, MATCH($B$1, resultados!$A$1:$ZZ$1, 0))</f>
        <v/>
      </c>
      <c r="B34">
        <f>INDEX(resultados!$A$2:$ZZ$273, 28, MATCH($B$2, resultados!$A$1:$ZZ$1, 0))</f>
        <v/>
      </c>
      <c r="C34">
        <f>INDEX(resultados!$A$2:$ZZ$273, 28, MATCH($B$3, resultados!$A$1:$ZZ$1, 0))</f>
        <v/>
      </c>
    </row>
    <row r="35">
      <c r="A35">
        <f>INDEX(resultados!$A$2:$ZZ$273, 29, MATCH($B$1, resultados!$A$1:$ZZ$1, 0))</f>
        <v/>
      </c>
      <c r="B35">
        <f>INDEX(resultados!$A$2:$ZZ$273, 29, MATCH($B$2, resultados!$A$1:$ZZ$1, 0))</f>
        <v/>
      </c>
      <c r="C35">
        <f>INDEX(resultados!$A$2:$ZZ$273, 29, MATCH($B$3, resultados!$A$1:$ZZ$1, 0))</f>
        <v/>
      </c>
    </row>
    <row r="36">
      <c r="A36">
        <f>INDEX(resultados!$A$2:$ZZ$273, 30, MATCH($B$1, resultados!$A$1:$ZZ$1, 0))</f>
        <v/>
      </c>
      <c r="B36">
        <f>INDEX(resultados!$A$2:$ZZ$273, 30, MATCH($B$2, resultados!$A$1:$ZZ$1, 0))</f>
        <v/>
      </c>
      <c r="C36">
        <f>INDEX(resultados!$A$2:$ZZ$273, 30, MATCH($B$3, resultados!$A$1:$ZZ$1, 0))</f>
        <v/>
      </c>
    </row>
    <row r="37">
      <c r="A37">
        <f>INDEX(resultados!$A$2:$ZZ$273, 31, MATCH($B$1, resultados!$A$1:$ZZ$1, 0))</f>
        <v/>
      </c>
      <c r="B37">
        <f>INDEX(resultados!$A$2:$ZZ$273, 31, MATCH($B$2, resultados!$A$1:$ZZ$1, 0))</f>
        <v/>
      </c>
      <c r="C37">
        <f>INDEX(resultados!$A$2:$ZZ$273, 31, MATCH($B$3, resultados!$A$1:$ZZ$1, 0))</f>
        <v/>
      </c>
    </row>
    <row r="38">
      <c r="A38">
        <f>INDEX(resultados!$A$2:$ZZ$273, 32, MATCH($B$1, resultados!$A$1:$ZZ$1, 0))</f>
        <v/>
      </c>
      <c r="B38">
        <f>INDEX(resultados!$A$2:$ZZ$273, 32, MATCH($B$2, resultados!$A$1:$ZZ$1, 0))</f>
        <v/>
      </c>
      <c r="C38">
        <f>INDEX(resultados!$A$2:$ZZ$273, 32, MATCH($B$3, resultados!$A$1:$ZZ$1, 0))</f>
        <v/>
      </c>
    </row>
    <row r="39">
      <c r="A39">
        <f>INDEX(resultados!$A$2:$ZZ$273, 33, MATCH($B$1, resultados!$A$1:$ZZ$1, 0))</f>
        <v/>
      </c>
      <c r="B39">
        <f>INDEX(resultados!$A$2:$ZZ$273, 33, MATCH($B$2, resultados!$A$1:$ZZ$1, 0))</f>
        <v/>
      </c>
      <c r="C39">
        <f>INDEX(resultados!$A$2:$ZZ$273, 33, MATCH($B$3, resultados!$A$1:$ZZ$1, 0))</f>
        <v/>
      </c>
    </row>
    <row r="40">
      <c r="A40">
        <f>INDEX(resultados!$A$2:$ZZ$273, 34, MATCH($B$1, resultados!$A$1:$ZZ$1, 0))</f>
        <v/>
      </c>
      <c r="B40">
        <f>INDEX(resultados!$A$2:$ZZ$273, 34, MATCH($B$2, resultados!$A$1:$ZZ$1, 0))</f>
        <v/>
      </c>
      <c r="C40">
        <f>INDEX(resultados!$A$2:$ZZ$273, 34, MATCH($B$3, resultados!$A$1:$ZZ$1, 0))</f>
        <v/>
      </c>
    </row>
    <row r="41">
      <c r="A41">
        <f>INDEX(resultados!$A$2:$ZZ$273, 35, MATCH($B$1, resultados!$A$1:$ZZ$1, 0))</f>
        <v/>
      </c>
      <c r="B41">
        <f>INDEX(resultados!$A$2:$ZZ$273, 35, MATCH($B$2, resultados!$A$1:$ZZ$1, 0))</f>
        <v/>
      </c>
      <c r="C41">
        <f>INDEX(resultados!$A$2:$ZZ$273, 35, MATCH($B$3, resultados!$A$1:$ZZ$1, 0))</f>
        <v/>
      </c>
    </row>
    <row r="42">
      <c r="A42">
        <f>INDEX(resultados!$A$2:$ZZ$273, 36, MATCH($B$1, resultados!$A$1:$ZZ$1, 0))</f>
        <v/>
      </c>
      <c r="B42">
        <f>INDEX(resultados!$A$2:$ZZ$273, 36, MATCH($B$2, resultados!$A$1:$ZZ$1, 0))</f>
        <v/>
      </c>
      <c r="C42">
        <f>INDEX(resultados!$A$2:$ZZ$273, 36, MATCH($B$3, resultados!$A$1:$ZZ$1, 0))</f>
        <v/>
      </c>
    </row>
    <row r="43">
      <c r="A43">
        <f>INDEX(resultados!$A$2:$ZZ$273, 37, MATCH($B$1, resultados!$A$1:$ZZ$1, 0))</f>
        <v/>
      </c>
      <c r="B43">
        <f>INDEX(resultados!$A$2:$ZZ$273, 37, MATCH($B$2, resultados!$A$1:$ZZ$1, 0))</f>
        <v/>
      </c>
      <c r="C43">
        <f>INDEX(resultados!$A$2:$ZZ$273, 37, MATCH($B$3, resultados!$A$1:$ZZ$1, 0))</f>
        <v/>
      </c>
    </row>
    <row r="44">
      <c r="A44">
        <f>INDEX(resultados!$A$2:$ZZ$273, 38, MATCH($B$1, resultados!$A$1:$ZZ$1, 0))</f>
        <v/>
      </c>
      <c r="B44">
        <f>INDEX(resultados!$A$2:$ZZ$273, 38, MATCH($B$2, resultados!$A$1:$ZZ$1, 0))</f>
        <v/>
      </c>
      <c r="C44">
        <f>INDEX(resultados!$A$2:$ZZ$273, 38, MATCH($B$3, resultados!$A$1:$ZZ$1, 0))</f>
        <v/>
      </c>
    </row>
    <row r="45">
      <c r="A45">
        <f>INDEX(resultados!$A$2:$ZZ$273, 39, MATCH($B$1, resultados!$A$1:$ZZ$1, 0))</f>
        <v/>
      </c>
      <c r="B45">
        <f>INDEX(resultados!$A$2:$ZZ$273, 39, MATCH($B$2, resultados!$A$1:$ZZ$1, 0))</f>
        <v/>
      </c>
      <c r="C45">
        <f>INDEX(resultados!$A$2:$ZZ$273, 39, MATCH($B$3, resultados!$A$1:$ZZ$1, 0))</f>
        <v/>
      </c>
    </row>
    <row r="46">
      <c r="A46">
        <f>INDEX(resultados!$A$2:$ZZ$273, 40, MATCH($B$1, resultados!$A$1:$ZZ$1, 0))</f>
        <v/>
      </c>
      <c r="B46">
        <f>INDEX(resultados!$A$2:$ZZ$273, 40, MATCH($B$2, resultados!$A$1:$ZZ$1, 0))</f>
        <v/>
      </c>
      <c r="C46">
        <f>INDEX(resultados!$A$2:$ZZ$273, 40, MATCH($B$3, resultados!$A$1:$ZZ$1, 0))</f>
        <v/>
      </c>
    </row>
    <row r="47">
      <c r="A47">
        <f>INDEX(resultados!$A$2:$ZZ$273, 41, MATCH($B$1, resultados!$A$1:$ZZ$1, 0))</f>
        <v/>
      </c>
      <c r="B47">
        <f>INDEX(resultados!$A$2:$ZZ$273, 41, MATCH($B$2, resultados!$A$1:$ZZ$1, 0))</f>
        <v/>
      </c>
      <c r="C47">
        <f>INDEX(resultados!$A$2:$ZZ$273, 41, MATCH($B$3, resultados!$A$1:$ZZ$1, 0))</f>
        <v/>
      </c>
    </row>
    <row r="48">
      <c r="A48">
        <f>INDEX(resultados!$A$2:$ZZ$273, 42, MATCH($B$1, resultados!$A$1:$ZZ$1, 0))</f>
        <v/>
      </c>
      <c r="B48">
        <f>INDEX(resultados!$A$2:$ZZ$273, 42, MATCH($B$2, resultados!$A$1:$ZZ$1, 0))</f>
        <v/>
      </c>
      <c r="C48">
        <f>INDEX(resultados!$A$2:$ZZ$273, 42, MATCH($B$3, resultados!$A$1:$ZZ$1, 0))</f>
        <v/>
      </c>
    </row>
    <row r="49">
      <c r="A49">
        <f>INDEX(resultados!$A$2:$ZZ$273, 43, MATCH($B$1, resultados!$A$1:$ZZ$1, 0))</f>
        <v/>
      </c>
      <c r="B49">
        <f>INDEX(resultados!$A$2:$ZZ$273, 43, MATCH($B$2, resultados!$A$1:$ZZ$1, 0))</f>
        <v/>
      </c>
      <c r="C49">
        <f>INDEX(resultados!$A$2:$ZZ$273, 43, MATCH($B$3, resultados!$A$1:$ZZ$1, 0))</f>
        <v/>
      </c>
    </row>
    <row r="50">
      <c r="A50">
        <f>INDEX(resultados!$A$2:$ZZ$273, 44, MATCH($B$1, resultados!$A$1:$ZZ$1, 0))</f>
        <v/>
      </c>
      <c r="B50">
        <f>INDEX(resultados!$A$2:$ZZ$273, 44, MATCH($B$2, resultados!$A$1:$ZZ$1, 0))</f>
        <v/>
      </c>
      <c r="C50">
        <f>INDEX(resultados!$A$2:$ZZ$273, 44, MATCH($B$3, resultados!$A$1:$ZZ$1, 0))</f>
        <v/>
      </c>
    </row>
    <row r="51">
      <c r="A51">
        <f>INDEX(resultados!$A$2:$ZZ$273, 45, MATCH($B$1, resultados!$A$1:$ZZ$1, 0))</f>
        <v/>
      </c>
      <c r="B51">
        <f>INDEX(resultados!$A$2:$ZZ$273, 45, MATCH($B$2, resultados!$A$1:$ZZ$1, 0))</f>
        <v/>
      </c>
      <c r="C51">
        <f>INDEX(resultados!$A$2:$ZZ$273, 45, MATCH($B$3, resultados!$A$1:$ZZ$1, 0))</f>
        <v/>
      </c>
    </row>
    <row r="52">
      <c r="A52">
        <f>INDEX(resultados!$A$2:$ZZ$273, 46, MATCH($B$1, resultados!$A$1:$ZZ$1, 0))</f>
        <v/>
      </c>
      <c r="B52">
        <f>INDEX(resultados!$A$2:$ZZ$273, 46, MATCH($B$2, resultados!$A$1:$ZZ$1, 0))</f>
        <v/>
      </c>
      <c r="C52">
        <f>INDEX(resultados!$A$2:$ZZ$273, 46, MATCH($B$3, resultados!$A$1:$ZZ$1, 0))</f>
        <v/>
      </c>
    </row>
    <row r="53">
      <c r="A53">
        <f>INDEX(resultados!$A$2:$ZZ$273, 47, MATCH($B$1, resultados!$A$1:$ZZ$1, 0))</f>
        <v/>
      </c>
      <c r="B53">
        <f>INDEX(resultados!$A$2:$ZZ$273, 47, MATCH($B$2, resultados!$A$1:$ZZ$1, 0))</f>
        <v/>
      </c>
      <c r="C53">
        <f>INDEX(resultados!$A$2:$ZZ$273, 47, MATCH($B$3, resultados!$A$1:$ZZ$1, 0))</f>
        <v/>
      </c>
    </row>
    <row r="54">
      <c r="A54">
        <f>INDEX(resultados!$A$2:$ZZ$273, 48, MATCH($B$1, resultados!$A$1:$ZZ$1, 0))</f>
        <v/>
      </c>
      <c r="B54">
        <f>INDEX(resultados!$A$2:$ZZ$273, 48, MATCH($B$2, resultados!$A$1:$ZZ$1, 0))</f>
        <v/>
      </c>
      <c r="C54">
        <f>INDEX(resultados!$A$2:$ZZ$273, 48, MATCH($B$3, resultados!$A$1:$ZZ$1, 0))</f>
        <v/>
      </c>
    </row>
    <row r="55">
      <c r="A55">
        <f>INDEX(resultados!$A$2:$ZZ$273, 49, MATCH($B$1, resultados!$A$1:$ZZ$1, 0))</f>
        <v/>
      </c>
      <c r="B55">
        <f>INDEX(resultados!$A$2:$ZZ$273, 49, MATCH($B$2, resultados!$A$1:$ZZ$1, 0))</f>
        <v/>
      </c>
      <c r="C55">
        <f>INDEX(resultados!$A$2:$ZZ$273, 49, MATCH($B$3, resultados!$A$1:$ZZ$1, 0))</f>
        <v/>
      </c>
    </row>
    <row r="56">
      <c r="A56">
        <f>INDEX(resultados!$A$2:$ZZ$273, 50, MATCH($B$1, resultados!$A$1:$ZZ$1, 0))</f>
        <v/>
      </c>
      <c r="B56">
        <f>INDEX(resultados!$A$2:$ZZ$273, 50, MATCH($B$2, resultados!$A$1:$ZZ$1, 0))</f>
        <v/>
      </c>
      <c r="C56">
        <f>INDEX(resultados!$A$2:$ZZ$273, 50, MATCH($B$3, resultados!$A$1:$ZZ$1, 0))</f>
        <v/>
      </c>
    </row>
    <row r="57">
      <c r="A57">
        <f>INDEX(resultados!$A$2:$ZZ$273, 51, MATCH($B$1, resultados!$A$1:$ZZ$1, 0))</f>
        <v/>
      </c>
      <c r="B57">
        <f>INDEX(resultados!$A$2:$ZZ$273, 51, MATCH($B$2, resultados!$A$1:$ZZ$1, 0))</f>
        <v/>
      </c>
      <c r="C57">
        <f>INDEX(resultados!$A$2:$ZZ$273, 51, MATCH($B$3, resultados!$A$1:$ZZ$1, 0))</f>
        <v/>
      </c>
    </row>
    <row r="58">
      <c r="A58">
        <f>INDEX(resultados!$A$2:$ZZ$273, 52, MATCH($B$1, resultados!$A$1:$ZZ$1, 0))</f>
        <v/>
      </c>
      <c r="B58">
        <f>INDEX(resultados!$A$2:$ZZ$273, 52, MATCH($B$2, resultados!$A$1:$ZZ$1, 0))</f>
        <v/>
      </c>
      <c r="C58">
        <f>INDEX(resultados!$A$2:$ZZ$273, 52, MATCH($B$3, resultados!$A$1:$ZZ$1, 0))</f>
        <v/>
      </c>
    </row>
    <row r="59">
      <c r="A59">
        <f>INDEX(resultados!$A$2:$ZZ$273, 53, MATCH($B$1, resultados!$A$1:$ZZ$1, 0))</f>
        <v/>
      </c>
      <c r="B59">
        <f>INDEX(resultados!$A$2:$ZZ$273, 53, MATCH($B$2, resultados!$A$1:$ZZ$1, 0))</f>
        <v/>
      </c>
      <c r="C59">
        <f>INDEX(resultados!$A$2:$ZZ$273, 53, MATCH($B$3, resultados!$A$1:$ZZ$1, 0))</f>
        <v/>
      </c>
    </row>
    <row r="60">
      <c r="A60">
        <f>INDEX(resultados!$A$2:$ZZ$273, 54, MATCH($B$1, resultados!$A$1:$ZZ$1, 0))</f>
        <v/>
      </c>
      <c r="B60">
        <f>INDEX(resultados!$A$2:$ZZ$273, 54, MATCH($B$2, resultados!$A$1:$ZZ$1, 0))</f>
        <v/>
      </c>
      <c r="C60">
        <f>INDEX(resultados!$A$2:$ZZ$273, 54, MATCH($B$3, resultados!$A$1:$ZZ$1, 0))</f>
        <v/>
      </c>
    </row>
    <row r="61">
      <c r="A61">
        <f>INDEX(resultados!$A$2:$ZZ$273, 55, MATCH($B$1, resultados!$A$1:$ZZ$1, 0))</f>
        <v/>
      </c>
      <c r="B61">
        <f>INDEX(resultados!$A$2:$ZZ$273, 55, MATCH($B$2, resultados!$A$1:$ZZ$1, 0))</f>
        <v/>
      </c>
      <c r="C61">
        <f>INDEX(resultados!$A$2:$ZZ$273, 55, MATCH($B$3, resultados!$A$1:$ZZ$1, 0))</f>
        <v/>
      </c>
    </row>
    <row r="62">
      <c r="A62">
        <f>INDEX(resultados!$A$2:$ZZ$273, 56, MATCH($B$1, resultados!$A$1:$ZZ$1, 0))</f>
        <v/>
      </c>
      <c r="B62">
        <f>INDEX(resultados!$A$2:$ZZ$273, 56, MATCH($B$2, resultados!$A$1:$ZZ$1, 0))</f>
        <v/>
      </c>
      <c r="C62">
        <f>INDEX(resultados!$A$2:$ZZ$273, 56, MATCH($B$3, resultados!$A$1:$ZZ$1, 0))</f>
        <v/>
      </c>
    </row>
    <row r="63">
      <c r="A63">
        <f>INDEX(resultados!$A$2:$ZZ$273, 57, MATCH($B$1, resultados!$A$1:$ZZ$1, 0))</f>
        <v/>
      </c>
      <c r="B63">
        <f>INDEX(resultados!$A$2:$ZZ$273, 57, MATCH($B$2, resultados!$A$1:$ZZ$1, 0))</f>
        <v/>
      </c>
      <c r="C63">
        <f>INDEX(resultados!$A$2:$ZZ$273, 57, MATCH($B$3, resultados!$A$1:$ZZ$1, 0))</f>
        <v/>
      </c>
    </row>
    <row r="64">
      <c r="A64">
        <f>INDEX(resultados!$A$2:$ZZ$273, 58, MATCH($B$1, resultados!$A$1:$ZZ$1, 0))</f>
        <v/>
      </c>
      <c r="B64">
        <f>INDEX(resultados!$A$2:$ZZ$273, 58, MATCH($B$2, resultados!$A$1:$ZZ$1, 0))</f>
        <v/>
      </c>
      <c r="C64">
        <f>INDEX(resultados!$A$2:$ZZ$273, 58, MATCH($B$3, resultados!$A$1:$ZZ$1, 0))</f>
        <v/>
      </c>
    </row>
    <row r="65">
      <c r="A65">
        <f>INDEX(resultados!$A$2:$ZZ$273, 59, MATCH($B$1, resultados!$A$1:$ZZ$1, 0))</f>
        <v/>
      </c>
      <c r="B65">
        <f>INDEX(resultados!$A$2:$ZZ$273, 59, MATCH($B$2, resultados!$A$1:$ZZ$1, 0))</f>
        <v/>
      </c>
      <c r="C65">
        <f>INDEX(resultados!$A$2:$ZZ$273, 59, MATCH($B$3, resultados!$A$1:$ZZ$1, 0))</f>
        <v/>
      </c>
    </row>
    <row r="66">
      <c r="A66">
        <f>INDEX(resultados!$A$2:$ZZ$273, 60, MATCH($B$1, resultados!$A$1:$ZZ$1, 0))</f>
        <v/>
      </c>
      <c r="B66">
        <f>INDEX(resultados!$A$2:$ZZ$273, 60, MATCH($B$2, resultados!$A$1:$ZZ$1, 0))</f>
        <v/>
      </c>
      <c r="C66">
        <f>INDEX(resultados!$A$2:$ZZ$273, 60, MATCH($B$3, resultados!$A$1:$ZZ$1, 0))</f>
        <v/>
      </c>
    </row>
    <row r="67">
      <c r="A67">
        <f>INDEX(resultados!$A$2:$ZZ$273, 61, MATCH($B$1, resultados!$A$1:$ZZ$1, 0))</f>
        <v/>
      </c>
      <c r="B67">
        <f>INDEX(resultados!$A$2:$ZZ$273, 61, MATCH($B$2, resultados!$A$1:$ZZ$1, 0))</f>
        <v/>
      </c>
      <c r="C67">
        <f>INDEX(resultados!$A$2:$ZZ$273, 61, MATCH($B$3, resultados!$A$1:$ZZ$1, 0))</f>
        <v/>
      </c>
    </row>
    <row r="68">
      <c r="A68">
        <f>INDEX(resultados!$A$2:$ZZ$273, 62, MATCH($B$1, resultados!$A$1:$ZZ$1, 0))</f>
        <v/>
      </c>
      <c r="B68">
        <f>INDEX(resultados!$A$2:$ZZ$273, 62, MATCH($B$2, resultados!$A$1:$ZZ$1, 0))</f>
        <v/>
      </c>
      <c r="C68">
        <f>INDEX(resultados!$A$2:$ZZ$273, 62, MATCH($B$3, resultados!$A$1:$ZZ$1, 0))</f>
        <v/>
      </c>
    </row>
    <row r="69">
      <c r="A69">
        <f>INDEX(resultados!$A$2:$ZZ$273, 63, MATCH($B$1, resultados!$A$1:$ZZ$1, 0))</f>
        <v/>
      </c>
      <c r="B69">
        <f>INDEX(resultados!$A$2:$ZZ$273, 63, MATCH($B$2, resultados!$A$1:$ZZ$1, 0))</f>
        <v/>
      </c>
      <c r="C69">
        <f>INDEX(resultados!$A$2:$ZZ$273, 63, MATCH($B$3, resultados!$A$1:$ZZ$1, 0))</f>
        <v/>
      </c>
    </row>
    <row r="70">
      <c r="A70">
        <f>INDEX(resultados!$A$2:$ZZ$273, 64, MATCH($B$1, resultados!$A$1:$ZZ$1, 0))</f>
        <v/>
      </c>
      <c r="B70">
        <f>INDEX(resultados!$A$2:$ZZ$273, 64, MATCH($B$2, resultados!$A$1:$ZZ$1, 0))</f>
        <v/>
      </c>
      <c r="C70">
        <f>INDEX(resultados!$A$2:$ZZ$273, 64, MATCH($B$3, resultados!$A$1:$ZZ$1, 0))</f>
        <v/>
      </c>
    </row>
    <row r="71">
      <c r="A71">
        <f>INDEX(resultados!$A$2:$ZZ$273, 65, MATCH($B$1, resultados!$A$1:$ZZ$1, 0))</f>
        <v/>
      </c>
      <c r="B71">
        <f>INDEX(resultados!$A$2:$ZZ$273, 65, MATCH($B$2, resultados!$A$1:$ZZ$1, 0))</f>
        <v/>
      </c>
      <c r="C71">
        <f>INDEX(resultados!$A$2:$ZZ$273, 65, MATCH($B$3, resultados!$A$1:$ZZ$1, 0))</f>
        <v/>
      </c>
    </row>
    <row r="72">
      <c r="A72">
        <f>INDEX(resultados!$A$2:$ZZ$273, 66, MATCH($B$1, resultados!$A$1:$ZZ$1, 0))</f>
        <v/>
      </c>
      <c r="B72">
        <f>INDEX(resultados!$A$2:$ZZ$273, 66, MATCH($B$2, resultados!$A$1:$ZZ$1, 0))</f>
        <v/>
      </c>
      <c r="C72">
        <f>INDEX(resultados!$A$2:$ZZ$273, 66, MATCH($B$3, resultados!$A$1:$ZZ$1, 0))</f>
        <v/>
      </c>
    </row>
    <row r="73">
      <c r="A73">
        <f>INDEX(resultados!$A$2:$ZZ$273, 67, MATCH($B$1, resultados!$A$1:$ZZ$1, 0))</f>
        <v/>
      </c>
      <c r="B73">
        <f>INDEX(resultados!$A$2:$ZZ$273, 67, MATCH($B$2, resultados!$A$1:$ZZ$1, 0))</f>
        <v/>
      </c>
      <c r="C73">
        <f>INDEX(resultados!$A$2:$ZZ$273, 67, MATCH($B$3, resultados!$A$1:$ZZ$1, 0))</f>
        <v/>
      </c>
    </row>
    <row r="74">
      <c r="A74">
        <f>INDEX(resultados!$A$2:$ZZ$273, 68, MATCH($B$1, resultados!$A$1:$ZZ$1, 0))</f>
        <v/>
      </c>
      <c r="B74">
        <f>INDEX(resultados!$A$2:$ZZ$273, 68, MATCH($B$2, resultados!$A$1:$ZZ$1, 0))</f>
        <v/>
      </c>
      <c r="C74">
        <f>INDEX(resultados!$A$2:$ZZ$273, 68, MATCH($B$3, resultados!$A$1:$ZZ$1, 0))</f>
        <v/>
      </c>
    </row>
    <row r="75">
      <c r="A75">
        <f>INDEX(resultados!$A$2:$ZZ$273, 69, MATCH($B$1, resultados!$A$1:$ZZ$1, 0))</f>
        <v/>
      </c>
      <c r="B75">
        <f>INDEX(resultados!$A$2:$ZZ$273, 69, MATCH($B$2, resultados!$A$1:$ZZ$1, 0))</f>
        <v/>
      </c>
      <c r="C75">
        <f>INDEX(resultados!$A$2:$ZZ$273, 69, MATCH($B$3, resultados!$A$1:$ZZ$1, 0))</f>
        <v/>
      </c>
    </row>
    <row r="76">
      <c r="A76">
        <f>INDEX(resultados!$A$2:$ZZ$273, 70, MATCH($B$1, resultados!$A$1:$ZZ$1, 0))</f>
        <v/>
      </c>
      <c r="B76">
        <f>INDEX(resultados!$A$2:$ZZ$273, 70, MATCH($B$2, resultados!$A$1:$ZZ$1, 0))</f>
        <v/>
      </c>
      <c r="C76">
        <f>INDEX(resultados!$A$2:$ZZ$273, 70, MATCH($B$3, resultados!$A$1:$ZZ$1, 0))</f>
        <v/>
      </c>
    </row>
    <row r="77">
      <c r="A77">
        <f>INDEX(resultados!$A$2:$ZZ$273, 71, MATCH($B$1, resultados!$A$1:$ZZ$1, 0))</f>
        <v/>
      </c>
      <c r="B77">
        <f>INDEX(resultados!$A$2:$ZZ$273, 71, MATCH($B$2, resultados!$A$1:$ZZ$1, 0))</f>
        <v/>
      </c>
      <c r="C77">
        <f>INDEX(resultados!$A$2:$ZZ$273, 71, MATCH($B$3, resultados!$A$1:$ZZ$1, 0))</f>
        <v/>
      </c>
    </row>
    <row r="78">
      <c r="A78">
        <f>INDEX(resultados!$A$2:$ZZ$273, 72, MATCH($B$1, resultados!$A$1:$ZZ$1, 0))</f>
        <v/>
      </c>
      <c r="B78">
        <f>INDEX(resultados!$A$2:$ZZ$273, 72, MATCH($B$2, resultados!$A$1:$ZZ$1, 0))</f>
        <v/>
      </c>
      <c r="C78">
        <f>INDEX(resultados!$A$2:$ZZ$273, 72, MATCH($B$3, resultados!$A$1:$ZZ$1, 0))</f>
        <v/>
      </c>
    </row>
    <row r="79">
      <c r="A79">
        <f>INDEX(resultados!$A$2:$ZZ$273, 73, MATCH($B$1, resultados!$A$1:$ZZ$1, 0))</f>
        <v/>
      </c>
      <c r="B79">
        <f>INDEX(resultados!$A$2:$ZZ$273, 73, MATCH($B$2, resultados!$A$1:$ZZ$1, 0))</f>
        <v/>
      </c>
      <c r="C79">
        <f>INDEX(resultados!$A$2:$ZZ$273, 73, MATCH($B$3, resultados!$A$1:$ZZ$1, 0))</f>
        <v/>
      </c>
    </row>
    <row r="80">
      <c r="A80">
        <f>INDEX(resultados!$A$2:$ZZ$273, 74, MATCH($B$1, resultados!$A$1:$ZZ$1, 0))</f>
        <v/>
      </c>
      <c r="B80">
        <f>INDEX(resultados!$A$2:$ZZ$273, 74, MATCH($B$2, resultados!$A$1:$ZZ$1, 0))</f>
        <v/>
      </c>
      <c r="C80">
        <f>INDEX(resultados!$A$2:$ZZ$273, 74, MATCH($B$3, resultados!$A$1:$ZZ$1, 0))</f>
        <v/>
      </c>
    </row>
    <row r="81">
      <c r="A81">
        <f>INDEX(resultados!$A$2:$ZZ$273, 75, MATCH($B$1, resultados!$A$1:$ZZ$1, 0))</f>
        <v/>
      </c>
      <c r="B81">
        <f>INDEX(resultados!$A$2:$ZZ$273, 75, MATCH($B$2, resultados!$A$1:$ZZ$1, 0))</f>
        <v/>
      </c>
      <c r="C81">
        <f>INDEX(resultados!$A$2:$ZZ$273, 75, MATCH($B$3, resultados!$A$1:$ZZ$1, 0))</f>
        <v/>
      </c>
    </row>
    <row r="82">
      <c r="A82">
        <f>INDEX(resultados!$A$2:$ZZ$273, 76, MATCH($B$1, resultados!$A$1:$ZZ$1, 0))</f>
        <v/>
      </c>
      <c r="B82">
        <f>INDEX(resultados!$A$2:$ZZ$273, 76, MATCH($B$2, resultados!$A$1:$ZZ$1, 0))</f>
        <v/>
      </c>
      <c r="C82">
        <f>INDEX(resultados!$A$2:$ZZ$273, 76, MATCH($B$3, resultados!$A$1:$ZZ$1, 0))</f>
        <v/>
      </c>
    </row>
    <row r="83">
      <c r="A83">
        <f>INDEX(resultados!$A$2:$ZZ$273, 77, MATCH($B$1, resultados!$A$1:$ZZ$1, 0))</f>
        <v/>
      </c>
      <c r="B83">
        <f>INDEX(resultados!$A$2:$ZZ$273, 77, MATCH($B$2, resultados!$A$1:$ZZ$1, 0))</f>
        <v/>
      </c>
      <c r="C83">
        <f>INDEX(resultados!$A$2:$ZZ$273, 77, MATCH($B$3, resultados!$A$1:$ZZ$1, 0))</f>
        <v/>
      </c>
    </row>
    <row r="84">
      <c r="A84">
        <f>INDEX(resultados!$A$2:$ZZ$273, 78, MATCH($B$1, resultados!$A$1:$ZZ$1, 0))</f>
        <v/>
      </c>
      <c r="B84">
        <f>INDEX(resultados!$A$2:$ZZ$273, 78, MATCH($B$2, resultados!$A$1:$ZZ$1, 0))</f>
        <v/>
      </c>
      <c r="C84">
        <f>INDEX(resultados!$A$2:$ZZ$273, 78, MATCH($B$3, resultados!$A$1:$ZZ$1, 0))</f>
        <v/>
      </c>
    </row>
    <row r="85">
      <c r="A85">
        <f>INDEX(resultados!$A$2:$ZZ$273, 79, MATCH($B$1, resultados!$A$1:$ZZ$1, 0))</f>
        <v/>
      </c>
      <c r="B85">
        <f>INDEX(resultados!$A$2:$ZZ$273, 79, MATCH($B$2, resultados!$A$1:$ZZ$1, 0))</f>
        <v/>
      </c>
      <c r="C85">
        <f>INDEX(resultados!$A$2:$ZZ$273, 79, MATCH($B$3, resultados!$A$1:$ZZ$1, 0))</f>
        <v/>
      </c>
    </row>
    <row r="86">
      <c r="A86">
        <f>INDEX(resultados!$A$2:$ZZ$273, 80, MATCH($B$1, resultados!$A$1:$ZZ$1, 0))</f>
        <v/>
      </c>
      <c r="B86">
        <f>INDEX(resultados!$A$2:$ZZ$273, 80, MATCH($B$2, resultados!$A$1:$ZZ$1, 0))</f>
        <v/>
      </c>
      <c r="C86">
        <f>INDEX(resultados!$A$2:$ZZ$273, 80, MATCH($B$3, resultados!$A$1:$ZZ$1, 0))</f>
        <v/>
      </c>
    </row>
    <row r="87">
      <c r="A87">
        <f>INDEX(resultados!$A$2:$ZZ$273, 81, MATCH($B$1, resultados!$A$1:$ZZ$1, 0))</f>
        <v/>
      </c>
      <c r="B87">
        <f>INDEX(resultados!$A$2:$ZZ$273, 81, MATCH($B$2, resultados!$A$1:$ZZ$1, 0))</f>
        <v/>
      </c>
      <c r="C87">
        <f>INDEX(resultados!$A$2:$ZZ$273, 81, MATCH($B$3, resultados!$A$1:$ZZ$1, 0))</f>
        <v/>
      </c>
    </row>
    <row r="88">
      <c r="A88">
        <f>INDEX(resultados!$A$2:$ZZ$273, 82, MATCH($B$1, resultados!$A$1:$ZZ$1, 0))</f>
        <v/>
      </c>
      <c r="B88">
        <f>INDEX(resultados!$A$2:$ZZ$273, 82, MATCH($B$2, resultados!$A$1:$ZZ$1, 0))</f>
        <v/>
      </c>
      <c r="C88">
        <f>INDEX(resultados!$A$2:$ZZ$273, 82, MATCH($B$3, resultados!$A$1:$ZZ$1, 0))</f>
        <v/>
      </c>
    </row>
    <row r="89">
      <c r="A89">
        <f>INDEX(resultados!$A$2:$ZZ$273, 83, MATCH($B$1, resultados!$A$1:$ZZ$1, 0))</f>
        <v/>
      </c>
      <c r="B89">
        <f>INDEX(resultados!$A$2:$ZZ$273, 83, MATCH($B$2, resultados!$A$1:$ZZ$1, 0))</f>
        <v/>
      </c>
      <c r="C89">
        <f>INDEX(resultados!$A$2:$ZZ$273, 83, MATCH($B$3, resultados!$A$1:$ZZ$1, 0))</f>
        <v/>
      </c>
    </row>
    <row r="90">
      <c r="A90">
        <f>INDEX(resultados!$A$2:$ZZ$273, 84, MATCH($B$1, resultados!$A$1:$ZZ$1, 0))</f>
        <v/>
      </c>
      <c r="B90">
        <f>INDEX(resultados!$A$2:$ZZ$273, 84, MATCH($B$2, resultados!$A$1:$ZZ$1, 0))</f>
        <v/>
      </c>
      <c r="C90">
        <f>INDEX(resultados!$A$2:$ZZ$273, 84, MATCH($B$3, resultados!$A$1:$ZZ$1, 0))</f>
        <v/>
      </c>
    </row>
    <row r="91">
      <c r="A91">
        <f>INDEX(resultados!$A$2:$ZZ$273, 85, MATCH($B$1, resultados!$A$1:$ZZ$1, 0))</f>
        <v/>
      </c>
      <c r="B91">
        <f>INDEX(resultados!$A$2:$ZZ$273, 85, MATCH($B$2, resultados!$A$1:$ZZ$1, 0))</f>
        <v/>
      </c>
      <c r="C91">
        <f>INDEX(resultados!$A$2:$ZZ$273, 85, MATCH($B$3, resultados!$A$1:$ZZ$1, 0))</f>
        <v/>
      </c>
    </row>
    <row r="92">
      <c r="A92">
        <f>INDEX(resultados!$A$2:$ZZ$273, 86, MATCH($B$1, resultados!$A$1:$ZZ$1, 0))</f>
        <v/>
      </c>
      <c r="B92">
        <f>INDEX(resultados!$A$2:$ZZ$273, 86, MATCH($B$2, resultados!$A$1:$ZZ$1, 0))</f>
        <v/>
      </c>
      <c r="C92">
        <f>INDEX(resultados!$A$2:$ZZ$273, 86, MATCH($B$3, resultados!$A$1:$ZZ$1, 0))</f>
        <v/>
      </c>
    </row>
    <row r="93">
      <c r="A93">
        <f>INDEX(resultados!$A$2:$ZZ$273, 87, MATCH($B$1, resultados!$A$1:$ZZ$1, 0))</f>
        <v/>
      </c>
      <c r="B93">
        <f>INDEX(resultados!$A$2:$ZZ$273, 87, MATCH($B$2, resultados!$A$1:$ZZ$1, 0))</f>
        <v/>
      </c>
      <c r="C93">
        <f>INDEX(resultados!$A$2:$ZZ$273, 87, MATCH($B$3, resultados!$A$1:$ZZ$1, 0))</f>
        <v/>
      </c>
    </row>
    <row r="94">
      <c r="A94">
        <f>INDEX(resultados!$A$2:$ZZ$273, 88, MATCH($B$1, resultados!$A$1:$ZZ$1, 0))</f>
        <v/>
      </c>
      <c r="B94">
        <f>INDEX(resultados!$A$2:$ZZ$273, 88, MATCH($B$2, resultados!$A$1:$ZZ$1, 0))</f>
        <v/>
      </c>
      <c r="C94">
        <f>INDEX(resultados!$A$2:$ZZ$273, 88, MATCH($B$3, resultados!$A$1:$ZZ$1, 0))</f>
        <v/>
      </c>
    </row>
    <row r="95">
      <c r="A95">
        <f>INDEX(resultados!$A$2:$ZZ$273, 89, MATCH($B$1, resultados!$A$1:$ZZ$1, 0))</f>
        <v/>
      </c>
      <c r="B95">
        <f>INDEX(resultados!$A$2:$ZZ$273, 89, MATCH($B$2, resultados!$A$1:$ZZ$1, 0))</f>
        <v/>
      </c>
      <c r="C95">
        <f>INDEX(resultados!$A$2:$ZZ$273, 89, MATCH($B$3, resultados!$A$1:$ZZ$1, 0))</f>
        <v/>
      </c>
    </row>
    <row r="96">
      <c r="A96">
        <f>INDEX(resultados!$A$2:$ZZ$273, 90, MATCH($B$1, resultados!$A$1:$ZZ$1, 0))</f>
        <v/>
      </c>
      <c r="B96">
        <f>INDEX(resultados!$A$2:$ZZ$273, 90, MATCH($B$2, resultados!$A$1:$ZZ$1, 0))</f>
        <v/>
      </c>
      <c r="C96">
        <f>INDEX(resultados!$A$2:$ZZ$273, 90, MATCH($B$3, resultados!$A$1:$ZZ$1, 0))</f>
        <v/>
      </c>
    </row>
    <row r="97">
      <c r="A97">
        <f>INDEX(resultados!$A$2:$ZZ$273, 91, MATCH($B$1, resultados!$A$1:$ZZ$1, 0))</f>
        <v/>
      </c>
      <c r="B97">
        <f>INDEX(resultados!$A$2:$ZZ$273, 91, MATCH($B$2, resultados!$A$1:$ZZ$1, 0))</f>
        <v/>
      </c>
      <c r="C97">
        <f>INDEX(resultados!$A$2:$ZZ$273, 91, MATCH($B$3, resultados!$A$1:$ZZ$1, 0))</f>
        <v/>
      </c>
    </row>
    <row r="98">
      <c r="A98">
        <f>INDEX(resultados!$A$2:$ZZ$273, 92, MATCH($B$1, resultados!$A$1:$ZZ$1, 0))</f>
        <v/>
      </c>
      <c r="B98">
        <f>INDEX(resultados!$A$2:$ZZ$273, 92, MATCH($B$2, resultados!$A$1:$ZZ$1, 0))</f>
        <v/>
      </c>
      <c r="C98">
        <f>INDEX(resultados!$A$2:$ZZ$273, 92, MATCH($B$3, resultados!$A$1:$ZZ$1, 0))</f>
        <v/>
      </c>
    </row>
    <row r="99">
      <c r="A99">
        <f>INDEX(resultados!$A$2:$ZZ$273, 93, MATCH($B$1, resultados!$A$1:$ZZ$1, 0))</f>
        <v/>
      </c>
      <c r="B99">
        <f>INDEX(resultados!$A$2:$ZZ$273, 93, MATCH($B$2, resultados!$A$1:$ZZ$1, 0))</f>
        <v/>
      </c>
      <c r="C99">
        <f>INDEX(resultados!$A$2:$ZZ$273, 93, MATCH($B$3, resultados!$A$1:$ZZ$1, 0))</f>
        <v/>
      </c>
    </row>
    <row r="100">
      <c r="A100">
        <f>INDEX(resultados!$A$2:$ZZ$273, 94, MATCH($B$1, resultados!$A$1:$ZZ$1, 0))</f>
        <v/>
      </c>
      <c r="B100">
        <f>INDEX(resultados!$A$2:$ZZ$273, 94, MATCH($B$2, resultados!$A$1:$ZZ$1, 0))</f>
        <v/>
      </c>
      <c r="C100">
        <f>INDEX(resultados!$A$2:$ZZ$273, 94, MATCH($B$3, resultados!$A$1:$ZZ$1, 0))</f>
        <v/>
      </c>
    </row>
    <row r="101">
      <c r="A101">
        <f>INDEX(resultados!$A$2:$ZZ$273, 95, MATCH($B$1, resultados!$A$1:$ZZ$1, 0))</f>
        <v/>
      </c>
      <c r="B101">
        <f>INDEX(resultados!$A$2:$ZZ$273, 95, MATCH($B$2, resultados!$A$1:$ZZ$1, 0))</f>
        <v/>
      </c>
      <c r="C101">
        <f>INDEX(resultados!$A$2:$ZZ$273, 95, MATCH($B$3, resultados!$A$1:$ZZ$1, 0))</f>
        <v/>
      </c>
    </row>
    <row r="102">
      <c r="A102">
        <f>INDEX(resultados!$A$2:$ZZ$273, 96, MATCH($B$1, resultados!$A$1:$ZZ$1, 0))</f>
        <v/>
      </c>
      <c r="B102">
        <f>INDEX(resultados!$A$2:$ZZ$273, 96, MATCH($B$2, resultados!$A$1:$ZZ$1, 0))</f>
        <v/>
      </c>
      <c r="C102">
        <f>INDEX(resultados!$A$2:$ZZ$273, 96, MATCH($B$3, resultados!$A$1:$ZZ$1, 0))</f>
        <v/>
      </c>
    </row>
    <row r="103">
      <c r="A103">
        <f>INDEX(resultados!$A$2:$ZZ$273, 97, MATCH($B$1, resultados!$A$1:$ZZ$1, 0))</f>
        <v/>
      </c>
      <c r="B103">
        <f>INDEX(resultados!$A$2:$ZZ$273, 97, MATCH($B$2, resultados!$A$1:$ZZ$1, 0))</f>
        <v/>
      </c>
      <c r="C103">
        <f>INDEX(resultados!$A$2:$ZZ$273, 97, MATCH($B$3, resultados!$A$1:$ZZ$1, 0))</f>
        <v/>
      </c>
    </row>
    <row r="104">
      <c r="A104">
        <f>INDEX(resultados!$A$2:$ZZ$273, 98, MATCH($B$1, resultados!$A$1:$ZZ$1, 0))</f>
        <v/>
      </c>
      <c r="B104">
        <f>INDEX(resultados!$A$2:$ZZ$273, 98, MATCH($B$2, resultados!$A$1:$ZZ$1, 0))</f>
        <v/>
      </c>
      <c r="C104">
        <f>INDEX(resultados!$A$2:$ZZ$273, 98, MATCH($B$3, resultados!$A$1:$ZZ$1, 0))</f>
        <v/>
      </c>
    </row>
    <row r="105">
      <c r="A105">
        <f>INDEX(resultados!$A$2:$ZZ$273, 99, MATCH($B$1, resultados!$A$1:$ZZ$1, 0))</f>
        <v/>
      </c>
      <c r="B105">
        <f>INDEX(resultados!$A$2:$ZZ$273, 99, MATCH($B$2, resultados!$A$1:$ZZ$1, 0))</f>
        <v/>
      </c>
      <c r="C105">
        <f>INDEX(resultados!$A$2:$ZZ$273, 99, MATCH($B$3, resultados!$A$1:$ZZ$1, 0))</f>
        <v/>
      </c>
    </row>
    <row r="106">
      <c r="A106">
        <f>INDEX(resultados!$A$2:$ZZ$273, 100, MATCH($B$1, resultados!$A$1:$ZZ$1, 0))</f>
        <v/>
      </c>
      <c r="B106">
        <f>INDEX(resultados!$A$2:$ZZ$273, 100, MATCH($B$2, resultados!$A$1:$ZZ$1, 0))</f>
        <v/>
      </c>
      <c r="C106">
        <f>INDEX(resultados!$A$2:$ZZ$273, 100, MATCH($B$3, resultados!$A$1:$ZZ$1, 0))</f>
        <v/>
      </c>
    </row>
    <row r="107">
      <c r="A107">
        <f>INDEX(resultados!$A$2:$ZZ$273, 101, MATCH($B$1, resultados!$A$1:$ZZ$1, 0))</f>
        <v/>
      </c>
      <c r="B107">
        <f>INDEX(resultados!$A$2:$ZZ$273, 101, MATCH($B$2, resultados!$A$1:$ZZ$1, 0))</f>
        <v/>
      </c>
      <c r="C107">
        <f>INDEX(resultados!$A$2:$ZZ$273, 101, MATCH($B$3, resultados!$A$1:$ZZ$1, 0))</f>
        <v/>
      </c>
    </row>
    <row r="108">
      <c r="A108">
        <f>INDEX(resultados!$A$2:$ZZ$273, 102, MATCH($B$1, resultados!$A$1:$ZZ$1, 0))</f>
        <v/>
      </c>
      <c r="B108">
        <f>INDEX(resultados!$A$2:$ZZ$273, 102, MATCH($B$2, resultados!$A$1:$ZZ$1, 0))</f>
        <v/>
      </c>
      <c r="C108">
        <f>INDEX(resultados!$A$2:$ZZ$273, 102, MATCH($B$3, resultados!$A$1:$ZZ$1, 0))</f>
        <v/>
      </c>
    </row>
    <row r="109">
      <c r="A109">
        <f>INDEX(resultados!$A$2:$ZZ$273, 103, MATCH($B$1, resultados!$A$1:$ZZ$1, 0))</f>
        <v/>
      </c>
      <c r="B109">
        <f>INDEX(resultados!$A$2:$ZZ$273, 103, MATCH($B$2, resultados!$A$1:$ZZ$1, 0))</f>
        <v/>
      </c>
      <c r="C109">
        <f>INDEX(resultados!$A$2:$ZZ$273, 103, MATCH($B$3, resultados!$A$1:$ZZ$1, 0))</f>
        <v/>
      </c>
    </row>
    <row r="110">
      <c r="A110">
        <f>INDEX(resultados!$A$2:$ZZ$273, 104, MATCH($B$1, resultados!$A$1:$ZZ$1, 0))</f>
        <v/>
      </c>
      <c r="B110">
        <f>INDEX(resultados!$A$2:$ZZ$273, 104, MATCH($B$2, resultados!$A$1:$ZZ$1, 0))</f>
        <v/>
      </c>
      <c r="C110">
        <f>INDEX(resultados!$A$2:$ZZ$273, 104, MATCH($B$3, resultados!$A$1:$ZZ$1, 0))</f>
        <v/>
      </c>
    </row>
    <row r="111">
      <c r="A111">
        <f>INDEX(resultados!$A$2:$ZZ$273, 105, MATCH($B$1, resultados!$A$1:$ZZ$1, 0))</f>
        <v/>
      </c>
      <c r="B111">
        <f>INDEX(resultados!$A$2:$ZZ$273, 105, MATCH($B$2, resultados!$A$1:$ZZ$1, 0))</f>
        <v/>
      </c>
      <c r="C111">
        <f>INDEX(resultados!$A$2:$ZZ$273, 105, MATCH($B$3, resultados!$A$1:$ZZ$1, 0))</f>
        <v/>
      </c>
    </row>
    <row r="112">
      <c r="A112">
        <f>INDEX(resultados!$A$2:$ZZ$273, 106, MATCH($B$1, resultados!$A$1:$ZZ$1, 0))</f>
        <v/>
      </c>
      <c r="B112">
        <f>INDEX(resultados!$A$2:$ZZ$273, 106, MATCH($B$2, resultados!$A$1:$ZZ$1, 0))</f>
        <v/>
      </c>
      <c r="C112">
        <f>INDEX(resultados!$A$2:$ZZ$273, 106, MATCH($B$3, resultados!$A$1:$ZZ$1, 0))</f>
        <v/>
      </c>
    </row>
    <row r="113">
      <c r="A113">
        <f>INDEX(resultados!$A$2:$ZZ$273, 107, MATCH($B$1, resultados!$A$1:$ZZ$1, 0))</f>
        <v/>
      </c>
      <c r="B113">
        <f>INDEX(resultados!$A$2:$ZZ$273, 107, MATCH($B$2, resultados!$A$1:$ZZ$1, 0))</f>
        <v/>
      </c>
      <c r="C113">
        <f>INDEX(resultados!$A$2:$ZZ$273, 107, MATCH($B$3, resultados!$A$1:$ZZ$1, 0))</f>
        <v/>
      </c>
    </row>
    <row r="114">
      <c r="A114">
        <f>INDEX(resultados!$A$2:$ZZ$273, 108, MATCH($B$1, resultados!$A$1:$ZZ$1, 0))</f>
        <v/>
      </c>
      <c r="B114">
        <f>INDEX(resultados!$A$2:$ZZ$273, 108, MATCH($B$2, resultados!$A$1:$ZZ$1, 0))</f>
        <v/>
      </c>
      <c r="C114">
        <f>INDEX(resultados!$A$2:$ZZ$273, 108, MATCH($B$3, resultados!$A$1:$ZZ$1, 0))</f>
        <v/>
      </c>
    </row>
    <row r="115">
      <c r="A115">
        <f>INDEX(resultados!$A$2:$ZZ$273, 109, MATCH($B$1, resultados!$A$1:$ZZ$1, 0))</f>
        <v/>
      </c>
      <c r="B115">
        <f>INDEX(resultados!$A$2:$ZZ$273, 109, MATCH($B$2, resultados!$A$1:$ZZ$1, 0))</f>
        <v/>
      </c>
      <c r="C115">
        <f>INDEX(resultados!$A$2:$ZZ$273, 109, MATCH($B$3, resultados!$A$1:$ZZ$1, 0))</f>
        <v/>
      </c>
    </row>
    <row r="116">
      <c r="A116">
        <f>INDEX(resultados!$A$2:$ZZ$273, 110, MATCH($B$1, resultados!$A$1:$ZZ$1, 0))</f>
        <v/>
      </c>
      <c r="B116">
        <f>INDEX(resultados!$A$2:$ZZ$273, 110, MATCH($B$2, resultados!$A$1:$ZZ$1, 0))</f>
        <v/>
      </c>
      <c r="C116">
        <f>INDEX(resultados!$A$2:$ZZ$273, 110, MATCH($B$3, resultados!$A$1:$ZZ$1, 0))</f>
        <v/>
      </c>
    </row>
    <row r="117">
      <c r="A117">
        <f>INDEX(resultados!$A$2:$ZZ$273, 111, MATCH($B$1, resultados!$A$1:$ZZ$1, 0))</f>
        <v/>
      </c>
      <c r="B117">
        <f>INDEX(resultados!$A$2:$ZZ$273, 111, MATCH($B$2, resultados!$A$1:$ZZ$1, 0))</f>
        <v/>
      </c>
      <c r="C117">
        <f>INDEX(resultados!$A$2:$ZZ$273, 111, MATCH($B$3, resultados!$A$1:$ZZ$1, 0))</f>
        <v/>
      </c>
    </row>
    <row r="118">
      <c r="A118">
        <f>INDEX(resultados!$A$2:$ZZ$273, 112, MATCH($B$1, resultados!$A$1:$ZZ$1, 0))</f>
        <v/>
      </c>
      <c r="B118">
        <f>INDEX(resultados!$A$2:$ZZ$273, 112, MATCH($B$2, resultados!$A$1:$ZZ$1, 0))</f>
        <v/>
      </c>
      <c r="C118">
        <f>INDEX(resultados!$A$2:$ZZ$273, 112, MATCH($B$3, resultados!$A$1:$ZZ$1, 0))</f>
        <v/>
      </c>
    </row>
    <row r="119">
      <c r="A119">
        <f>INDEX(resultados!$A$2:$ZZ$273, 113, MATCH($B$1, resultados!$A$1:$ZZ$1, 0))</f>
        <v/>
      </c>
      <c r="B119">
        <f>INDEX(resultados!$A$2:$ZZ$273, 113, MATCH($B$2, resultados!$A$1:$ZZ$1, 0))</f>
        <v/>
      </c>
      <c r="C119">
        <f>INDEX(resultados!$A$2:$ZZ$273, 113, MATCH($B$3, resultados!$A$1:$ZZ$1, 0))</f>
        <v/>
      </c>
    </row>
    <row r="120">
      <c r="A120">
        <f>INDEX(resultados!$A$2:$ZZ$273, 114, MATCH($B$1, resultados!$A$1:$ZZ$1, 0))</f>
        <v/>
      </c>
      <c r="B120">
        <f>INDEX(resultados!$A$2:$ZZ$273, 114, MATCH($B$2, resultados!$A$1:$ZZ$1, 0))</f>
        <v/>
      </c>
      <c r="C120">
        <f>INDEX(resultados!$A$2:$ZZ$273, 114, MATCH($B$3, resultados!$A$1:$ZZ$1, 0))</f>
        <v/>
      </c>
    </row>
    <row r="121">
      <c r="A121">
        <f>INDEX(resultados!$A$2:$ZZ$273, 115, MATCH($B$1, resultados!$A$1:$ZZ$1, 0))</f>
        <v/>
      </c>
      <c r="B121">
        <f>INDEX(resultados!$A$2:$ZZ$273, 115, MATCH($B$2, resultados!$A$1:$ZZ$1, 0))</f>
        <v/>
      </c>
      <c r="C121">
        <f>INDEX(resultados!$A$2:$ZZ$273, 115, MATCH($B$3, resultados!$A$1:$ZZ$1, 0))</f>
        <v/>
      </c>
    </row>
    <row r="122">
      <c r="A122">
        <f>INDEX(resultados!$A$2:$ZZ$273, 116, MATCH($B$1, resultados!$A$1:$ZZ$1, 0))</f>
        <v/>
      </c>
      <c r="B122">
        <f>INDEX(resultados!$A$2:$ZZ$273, 116, MATCH($B$2, resultados!$A$1:$ZZ$1, 0))</f>
        <v/>
      </c>
      <c r="C122">
        <f>INDEX(resultados!$A$2:$ZZ$273, 116, MATCH($B$3, resultados!$A$1:$ZZ$1, 0))</f>
        <v/>
      </c>
    </row>
    <row r="123">
      <c r="A123">
        <f>INDEX(resultados!$A$2:$ZZ$273, 117, MATCH($B$1, resultados!$A$1:$ZZ$1, 0))</f>
        <v/>
      </c>
      <c r="B123">
        <f>INDEX(resultados!$A$2:$ZZ$273, 117, MATCH($B$2, resultados!$A$1:$ZZ$1, 0))</f>
        <v/>
      </c>
      <c r="C123">
        <f>INDEX(resultados!$A$2:$ZZ$273, 117, MATCH($B$3, resultados!$A$1:$ZZ$1, 0))</f>
        <v/>
      </c>
    </row>
    <row r="124">
      <c r="A124">
        <f>INDEX(resultados!$A$2:$ZZ$273, 118, MATCH($B$1, resultados!$A$1:$ZZ$1, 0))</f>
        <v/>
      </c>
      <c r="B124">
        <f>INDEX(resultados!$A$2:$ZZ$273, 118, MATCH($B$2, resultados!$A$1:$ZZ$1, 0))</f>
        <v/>
      </c>
      <c r="C124">
        <f>INDEX(resultados!$A$2:$ZZ$273, 118, MATCH($B$3, resultados!$A$1:$ZZ$1, 0))</f>
        <v/>
      </c>
    </row>
    <row r="125">
      <c r="A125">
        <f>INDEX(resultados!$A$2:$ZZ$273, 119, MATCH($B$1, resultados!$A$1:$ZZ$1, 0))</f>
        <v/>
      </c>
      <c r="B125">
        <f>INDEX(resultados!$A$2:$ZZ$273, 119, MATCH($B$2, resultados!$A$1:$ZZ$1, 0))</f>
        <v/>
      </c>
      <c r="C125">
        <f>INDEX(resultados!$A$2:$ZZ$273, 119, MATCH($B$3, resultados!$A$1:$ZZ$1, 0))</f>
        <v/>
      </c>
    </row>
    <row r="126">
      <c r="A126">
        <f>INDEX(resultados!$A$2:$ZZ$273, 120, MATCH($B$1, resultados!$A$1:$ZZ$1, 0))</f>
        <v/>
      </c>
      <c r="B126">
        <f>INDEX(resultados!$A$2:$ZZ$273, 120, MATCH($B$2, resultados!$A$1:$ZZ$1, 0))</f>
        <v/>
      </c>
      <c r="C126">
        <f>INDEX(resultados!$A$2:$ZZ$273, 120, MATCH($B$3, resultados!$A$1:$ZZ$1, 0))</f>
        <v/>
      </c>
    </row>
    <row r="127">
      <c r="A127">
        <f>INDEX(resultados!$A$2:$ZZ$273, 121, MATCH($B$1, resultados!$A$1:$ZZ$1, 0))</f>
        <v/>
      </c>
      <c r="B127">
        <f>INDEX(resultados!$A$2:$ZZ$273, 121, MATCH($B$2, resultados!$A$1:$ZZ$1, 0))</f>
        <v/>
      </c>
      <c r="C127">
        <f>INDEX(resultados!$A$2:$ZZ$273, 121, MATCH($B$3, resultados!$A$1:$ZZ$1, 0))</f>
        <v/>
      </c>
    </row>
    <row r="128">
      <c r="A128">
        <f>INDEX(resultados!$A$2:$ZZ$273, 122, MATCH($B$1, resultados!$A$1:$ZZ$1, 0))</f>
        <v/>
      </c>
      <c r="B128">
        <f>INDEX(resultados!$A$2:$ZZ$273, 122, MATCH($B$2, resultados!$A$1:$ZZ$1, 0))</f>
        <v/>
      </c>
      <c r="C128">
        <f>INDEX(resultados!$A$2:$ZZ$273, 122, MATCH($B$3, resultados!$A$1:$ZZ$1, 0))</f>
        <v/>
      </c>
    </row>
    <row r="129">
      <c r="A129">
        <f>INDEX(resultados!$A$2:$ZZ$273, 123, MATCH($B$1, resultados!$A$1:$ZZ$1, 0))</f>
        <v/>
      </c>
      <c r="B129">
        <f>INDEX(resultados!$A$2:$ZZ$273, 123, MATCH($B$2, resultados!$A$1:$ZZ$1, 0))</f>
        <v/>
      </c>
      <c r="C129">
        <f>INDEX(resultados!$A$2:$ZZ$273, 123, MATCH($B$3, resultados!$A$1:$ZZ$1, 0))</f>
        <v/>
      </c>
    </row>
    <row r="130">
      <c r="A130">
        <f>INDEX(resultados!$A$2:$ZZ$273, 124, MATCH($B$1, resultados!$A$1:$ZZ$1, 0))</f>
        <v/>
      </c>
      <c r="B130">
        <f>INDEX(resultados!$A$2:$ZZ$273, 124, MATCH($B$2, resultados!$A$1:$ZZ$1, 0))</f>
        <v/>
      </c>
      <c r="C130">
        <f>INDEX(resultados!$A$2:$ZZ$273, 124, MATCH($B$3, resultados!$A$1:$ZZ$1, 0))</f>
        <v/>
      </c>
    </row>
    <row r="131">
      <c r="A131">
        <f>INDEX(resultados!$A$2:$ZZ$273, 125, MATCH($B$1, resultados!$A$1:$ZZ$1, 0))</f>
        <v/>
      </c>
      <c r="B131">
        <f>INDEX(resultados!$A$2:$ZZ$273, 125, MATCH($B$2, resultados!$A$1:$ZZ$1, 0))</f>
        <v/>
      </c>
      <c r="C131">
        <f>INDEX(resultados!$A$2:$ZZ$273, 125, MATCH($B$3, resultados!$A$1:$ZZ$1, 0))</f>
        <v/>
      </c>
    </row>
    <row r="132">
      <c r="A132">
        <f>INDEX(resultados!$A$2:$ZZ$273, 126, MATCH($B$1, resultados!$A$1:$ZZ$1, 0))</f>
        <v/>
      </c>
      <c r="B132">
        <f>INDEX(resultados!$A$2:$ZZ$273, 126, MATCH($B$2, resultados!$A$1:$ZZ$1, 0))</f>
        <v/>
      </c>
      <c r="C132">
        <f>INDEX(resultados!$A$2:$ZZ$273, 126, MATCH($B$3, resultados!$A$1:$ZZ$1, 0))</f>
        <v/>
      </c>
    </row>
    <row r="133">
      <c r="A133">
        <f>INDEX(resultados!$A$2:$ZZ$273, 127, MATCH($B$1, resultados!$A$1:$ZZ$1, 0))</f>
        <v/>
      </c>
      <c r="B133">
        <f>INDEX(resultados!$A$2:$ZZ$273, 127, MATCH($B$2, resultados!$A$1:$ZZ$1, 0))</f>
        <v/>
      </c>
      <c r="C133">
        <f>INDEX(resultados!$A$2:$ZZ$273, 127, MATCH($B$3, resultados!$A$1:$ZZ$1, 0))</f>
        <v/>
      </c>
    </row>
    <row r="134">
      <c r="A134">
        <f>INDEX(resultados!$A$2:$ZZ$273, 128, MATCH($B$1, resultados!$A$1:$ZZ$1, 0))</f>
        <v/>
      </c>
      <c r="B134">
        <f>INDEX(resultados!$A$2:$ZZ$273, 128, MATCH($B$2, resultados!$A$1:$ZZ$1, 0))</f>
        <v/>
      </c>
      <c r="C134">
        <f>INDEX(resultados!$A$2:$ZZ$273, 128, MATCH($B$3, resultados!$A$1:$ZZ$1, 0))</f>
        <v/>
      </c>
    </row>
    <row r="135">
      <c r="A135">
        <f>INDEX(resultados!$A$2:$ZZ$273, 129, MATCH($B$1, resultados!$A$1:$ZZ$1, 0))</f>
        <v/>
      </c>
      <c r="B135">
        <f>INDEX(resultados!$A$2:$ZZ$273, 129, MATCH($B$2, resultados!$A$1:$ZZ$1, 0))</f>
        <v/>
      </c>
      <c r="C135">
        <f>INDEX(resultados!$A$2:$ZZ$273, 129, MATCH($B$3, resultados!$A$1:$ZZ$1, 0))</f>
        <v/>
      </c>
    </row>
    <row r="136">
      <c r="A136">
        <f>INDEX(resultados!$A$2:$ZZ$273, 130, MATCH($B$1, resultados!$A$1:$ZZ$1, 0))</f>
        <v/>
      </c>
      <c r="B136">
        <f>INDEX(resultados!$A$2:$ZZ$273, 130, MATCH($B$2, resultados!$A$1:$ZZ$1, 0))</f>
        <v/>
      </c>
      <c r="C136">
        <f>INDEX(resultados!$A$2:$ZZ$273, 130, MATCH($B$3, resultados!$A$1:$ZZ$1, 0))</f>
        <v/>
      </c>
    </row>
    <row r="137">
      <c r="A137">
        <f>INDEX(resultados!$A$2:$ZZ$273, 131, MATCH($B$1, resultados!$A$1:$ZZ$1, 0))</f>
        <v/>
      </c>
      <c r="B137">
        <f>INDEX(resultados!$A$2:$ZZ$273, 131, MATCH($B$2, resultados!$A$1:$ZZ$1, 0))</f>
        <v/>
      </c>
      <c r="C137">
        <f>INDEX(resultados!$A$2:$ZZ$273, 131, MATCH($B$3, resultados!$A$1:$ZZ$1, 0))</f>
        <v/>
      </c>
    </row>
    <row r="138">
      <c r="A138">
        <f>INDEX(resultados!$A$2:$ZZ$273, 132, MATCH($B$1, resultados!$A$1:$ZZ$1, 0))</f>
        <v/>
      </c>
      <c r="B138">
        <f>INDEX(resultados!$A$2:$ZZ$273, 132, MATCH($B$2, resultados!$A$1:$ZZ$1, 0))</f>
        <v/>
      </c>
      <c r="C138">
        <f>INDEX(resultados!$A$2:$ZZ$273, 132, MATCH($B$3, resultados!$A$1:$ZZ$1, 0))</f>
        <v/>
      </c>
    </row>
    <row r="139">
      <c r="A139">
        <f>INDEX(resultados!$A$2:$ZZ$273, 133, MATCH($B$1, resultados!$A$1:$ZZ$1, 0))</f>
        <v/>
      </c>
      <c r="B139">
        <f>INDEX(resultados!$A$2:$ZZ$273, 133, MATCH($B$2, resultados!$A$1:$ZZ$1, 0))</f>
        <v/>
      </c>
      <c r="C139">
        <f>INDEX(resultados!$A$2:$ZZ$273, 133, MATCH($B$3, resultados!$A$1:$ZZ$1, 0))</f>
        <v/>
      </c>
    </row>
    <row r="140">
      <c r="A140">
        <f>INDEX(resultados!$A$2:$ZZ$273, 134, MATCH($B$1, resultados!$A$1:$ZZ$1, 0))</f>
        <v/>
      </c>
      <c r="B140">
        <f>INDEX(resultados!$A$2:$ZZ$273, 134, MATCH($B$2, resultados!$A$1:$ZZ$1, 0))</f>
        <v/>
      </c>
      <c r="C140">
        <f>INDEX(resultados!$A$2:$ZZ$273, 134, MATCH($B$3, resultados!$A$1:$ZZ$1, 0))</f>
        <v/>
      </c>
    </row>
    <row r="141">
      <c r="A141">
        <f>INDEX(resultados!$A$2:$ZZ$273, 135, MATCH($B$1, resultados!$A$1:$ZZ$1, 0))</f>
        <v/>
      </c>
      <c r="B141">
        <f>INDEX(resultados!$A$2:$ZZ$273, 135, MATCH($B$2, resultados!$A$1:$ZZ$1, 0))</f>
        <v/>
      </c>
      <c r="C141">
        <f>INDEX(resultados!$A$2:$ZZ$273, 135, MATCH($B$3, resultados!$A$1:$ZZ$1, 0))</f>
        <v/>
      </c>
    </row>
    <row r="142">
      <c r="A142">
        <f>INDEX(resultados!$A$2:$ZZ$273, 136, MATCH($B$1, resultados!$A$1:$ZZ$1, 0))</f>
        <v/>
      </c>
      <c r="B142">
        <f>INDEX(resultados!$A$2:$ZZ$273, 136, MATCH($B$2, resultados!$A$1:$ZZ$1, 0))</f>
        <v/>
      </c>
      <c r="C142">
        <f>INDEX(resultados!$A$2:$ZZ$273, 136, MATCH($B$3, resultados!$A$1:$ZZ$1, 0))</f>
        <v/>
      </c>
    </row>
    <row r="143">
      <c r="A143">
        <f>INDEX(resultados!$A$2:$ZZ$273, 137, MATCH($B$1, resultados!$A$1:$ZZ$1, 0))</f>
        <v/>
      </c>
      <c r="B143">
        <f>INDEX(resultados!$A$2:$ZZ$273, 137, MATCH($B$2, resultados!$A$1:$ZZ$1, 0))</f>
        <v/>
      </c>
      <c r="C143">
        <f>INDEX(resultados!$A$2:$ZZ$273, 137, MATCH($B$3, resultados!$A$1:$ZZ$1, 0))</f>
        <v/>
      </c>
    </row>
    <row r="144">
      <c r="A144">
        <f>INDEX(resultados!$A$2:$ZZ$273, 138, MATCH($B$1, resultados!$A$1:$ZZ$1, 0))</f>
        <v/>
      </c>
      <c r="B144">
        <f>INDEX(resultados!$A$2:$ZZ$273, 138, MATCH($B$2, resultados!$A$1:$ZZ$1, 0))</f>
        <v/>
      </c>
      <c r="C144">
        <f>INDEX(resultados!$A$2:$ZZ$273, 138, MATCH($B$3, resultados!$A$1:$ZZ$1, 0))</f>
        <v/>
      </c>
    </row>
    <row r="145">
      <c r="A145">
        <f>INDEX(resultados!$A$2:$ZZ$273, 139, MATCH($B$1, resultados!$A$1:$ZZ$1, 0))</f>
        <v/>
      </c>
      <c r="B145">
        <f>INDEX(resultados!$A$2:$ZZ$273, 139, MATCH($B$2, resultados!$A$1:$ZZ$1, 0))</f>
        <v/>
      </c>
      <c r="C145">
        <f>INDEX(resultados!$A$2:$ZZ$273, 139, MATCH($B$3, resultados!$A$1:$ZZ$1, 0))</f>
        <v/>
      </c>
    </row>
    <row r="146">
      <c r="A146">
        <f>INDEX(resultados!$A$2:$ZZ$273, 140, MATCH($B$1, resultados!$A$1:$ZZ$1, 0))</f>
        <v/>
      </c>
      <c r="B146">
        <f>INDEX(resultados!$A$2:$ZZ$273, 140, MATCH($B$2, resultados!$A$1:$ZZ$1, 0))</f>
        <v/>
      </c>
      <c r="C146">
        <f>INDEX(resultados!$A$2:$ZZ$273, 140, MATCH($B$3, resultados!$A$1:$ZZ$1, 0))</f>
        <v/>
      </c>
    </row>
    <row r="147">
      <c r="A147">
        <f>INDEX(resultados!$A$2:$ZZ$273, 141, MATCH($B$1, resultados!$A$1:$ZZ$1, 0))</f>
        <v/>
      </c>
      <c r="B147">
        <f>INDEX(resultados!$A$2:$ZZ$273, 141, MATCH($B$2, resultados!$A$1:$ZZ$1, 0))</f>
        <v/>
      </c>
      <c r="C147">
        <f>INDEX(resultados!$A$2:$ZZ$273, 141, MATCH($B$3, resultados!$A$1:$ZZ$1, 0))</f>
        <v/>
      </c>
    </row>
    <row r="148">
      <c r="A148">
        <f>INDEX(resultados!$A$2:$ZZ$273, 142, MATCH($B$1, resultados!$A$1:$ZZ$1, 0))</f>
        <v/>
      </c>
      <c r="B148">
        <f>INDEX(resultados!$A$2:$ZZ$273, 142, MATCH($B$2, resultados!$A$1:$ZZ$1, 0))</f>
        <v/>
      </c>
      <c r="C148">
        <f>INDEX(resultados!$A$2:$ZZ$273, 142, MATCH($B$3, resultados!$A$1:$ZZ$1, 0))</f>
        <v/>
      </c>
    </row>
    <row r="149">
      <c r="A149">
        <f>INDEX(resultados!$A$2:$ZZ$273, 143, MATCH($B$1, resultados!$A$1:$ZZ$1, 0))</f>
        <v/>
      </c>
      <c r="B149">
        <f>INDEX(resultados!$A$2:$ZZ$273, 143, MATCH($B$2, resultados!$A$1:$ZZ$1, 0))</f>
        <v/>
      </c>
      <c r="C149">
        <f>INDEX(resultados!$A$2:$ZZ$273, 143, MATCH($B$3, resultados!$A$1:$ZZ$1, 0))</f>
        <v/>
      </c>
    </row>
    <row r="150">
      <c r="A150">
        <f>INDEX(resultados!$A$2:$ZZ$273, 144, MATCH($B$1, resultados!$A$1:$ZZ$1, 0))</f>
        <v/>
      </c>
      <c r="B150">
        <f>INDEX(resultados!$A$2:$ZZ$273, 144, MATCH($B$2, resultados!$A$1:$ZZ$1, 0))</f>
        <v/>
      </c>
      <c r="C150">
        <f>INDEX(resultados!$A$2:$ZZ$273, 144, MATCH($B$3, resultados!$A$1:$ZZ$1, 0))</f>
        <v/>
      </c>
    </row>
    <row r="151">
      <c r="A151">
        <f>INDEX(resultados!$A$2:$ZZ$273, 145, MATCH($B$1, resultados!$A$1:$ZZ$1, 0))</f>
        <v/>
      </c>
      <c r="B151">
        <f>INDEX(resultados!$A$2:$ZZ$273, 145, MATCH($B$2, resultados!$A$1:$ZZ$1, 0))</f>
        <v/>
      </c>
      <c r="C151">
        <f>INDEX(resultados!$A$2:$ZZ$273, 145, MATCH($B$3, resultados!$A$1:$ZZ$1, 0))</f>
        <v/>
      </c>
    </row>
    <row r="152">
      <c r="A152">
        <f>INDEX(resultados!$A$2:$ZZ$273, 146, MATCH($B$1, resultados!$A$1:$ZZ$1, 0))</f>
        <v/>
      </c>
      <c r="B152">
        <f>INDEX(resultados!$A$2:$ZZ$273, 146, MATCH($B$2, resultados!$A$1:$ZZ$1, 0))</f>
        <v/>
      </c>
      <c r="C152">
        <f>INDEX(resultados!$A$2:$ZZ$273, 146, MATCH($B$3, resultados!$A$1:$ZZ$1, 0))</f>
        <v/>
      </c>
    </row>
    <row r="153">
      <c r="A153">
        <f>INDEX(resultados!$A$2:$ZZ$273, 147, MATCH($B$1, resultados!$A$1:$ZZ$1, 0))</f>
        <v/>
      </c>
      <c r="B153">
        <f>INDEX(resultados!$A$2:$ZZ$273, 147, MATCH($B$2, resultados!$A$1:$ZZ$1, 0))</f>
        <v/>
      </c>
      <c r="C153">
        <f>INDEX(resultados!$A$2:$ZZ$273, 147, MATCH($B$3, resultados!$A$1:$ZZ$1, 0))</f>
        <v/>
      </c>
    </row>
    <row r="154">
      <c r="A154">
        <f>INDEX(resultados!$A$2:$ZZ$273, 148, MATCH($B$1, resultados!$A$1:$ZZ$1, 0))</f>
        <v/>
      </c>
      <c r="B154">
        <f>INDEX(resultados!$A$2:$ZZ$273, 148, MATCH($B$2, resultados!$A$1:$ZZ$1, 0))</f>
        <v/>
      </c>
      <c r="C154">
        <f>INDEX(resultados!$A$2:$ZZ$273, 148, MATCH($B$3, resultados!$A$1:$ZZ$1, 0))</f>
        <v/>
      </c>
    </row>
    <row r="155">
      <c r="A155">
        <f>INDEX(resultados!$A$2:$ZZ$273, 149, MATCH($B$1, resultados!$A$1:$ZZ$1, 0))</f>
        <v/>
      </c>
      <c r="B155">
        <f>INDEX(resultados!$A$2:$ZZ$273, 149, MATCH($B$2, resultados!$A$1:$ZZ$1, 0))</f>
        <v/>
      </c>
      <c r="C155">
        <f>INDEX(resultados!$A$2:$ZZ$273, 149, MATCH($B$3, resultados!$A$1:$ZZ$1, 0))</f>
        <v/>
      </c>
    </row>
    <row r="156">
      <c r="A156">
        <f>INDEX(resultados!$A$2:$ZZ$273, 150, MATCH($B$1, resultados!$A$1:$ZZ$1, 0))</f>
        <v/>
      </c>
      <c r="B156">
        <f>INDEX(resultados!$A$2:$ZZ$273, 150, MATCH($B$2, resultados!$A$1:$ZZ$1, 0))</f>
        <v/>
      </c>
      <c r="C156">
        <f>INDEX(resultados!$A$2:$ZZ$273, 150, MATCH($B$3, resultados!$A$1:$ZZ$1, 0))</f>
        <v/>
      </c>
    </row>
    <row r="157">
      <c r="A157">
        <f>INDEX(resultados!$A$2:$ZZ$273, 151, MATCH($B$1, resultados!$A$1:$ZZ$1, 0))</f>
        <v/>
      </c>
      <c r="B157">
        <f>INDEX(resultados!$A$2:$ZZ$273, 151, MATCH($B$2, resultados!$A$1:$ZZ$1, 0))</f>
        <v/>
      </c>
      <c r="C157">
        <f>INDEX(resultados!$A$2:$ZZ$273, 151, MATCH($B$3, resultados!$A$1:$ZZ$1, 0))</f>
        <v/>
      </c>
    </row>
    <row r="158">
      <c r="A158">
        <f>INDEX(resultados!$A$2:$ZZ$273, 152, MATCH($B$1, resultados!$A$1:$ZZ$1, 0))</f>
        <v/>
      </c>
      <c r="B158">
        <f>INDEX(resultados!$A$2:$ZZ$273, 152, MATCH($B$2, resultados!$A$1:$ZZ$1, 0))</f>
        <v/>
      </c>
      <c r="C158">
        <f>INDEX(resultados!$A$2:$ZZ$273, 152, MATCH($B$3, resultados!$A$1:$ZZ$1, 0))</f>
        <v/>
      </c>
    </row>
    <row r="159">
      <c r="A159">
        <f>INDEX(resultados!$A$2:$ZZ$273, 153, MATCH($B$1, resultados!$A$1:$ZZ$1, 0))</f>
        <v/>
      </c>
      <c r="B159">
        <f>INDEX(resultados!$A$2:$ZZ$273, 153, MATCH($B$2, resultados!$A$1:$ZZ$1, 0))</f>
        <v/>
      </c>
      <c r="C159">
        <f>INDEX(resultados!$A$2:$ZZ$273, 153, MATCH($B$3, resultados!$A$1:$ZZ$1, 0))</f>
        <v/>
      </c>
    </row>
    <row r="160">
      <c r="A160">
        <f>INDEX(resultados!$A$2:$ZZ$273, 154, MATCH($B$1, resultados!$A$1:$ZZ$1, 0))</f>
        <v/>
      </c>
      <c r="B160">
        <f>INDEX(resultados!$A$2:$ZZ$273, 154, MATCH($B$2, resultados!$A$1:$ZZ$1, 0))</f>
        <v/>
      </c>
      <c r="C160">
        <f>INDEX(resultados!$A$2:$ZZ$273, 154, MATCH($B$3, resultados!$A$1:$ZZ$1, 0))</f>
        <v/>
      </c>
    </row>
    <row r="161">
      <c r="A161">
        <f>INDEX(resultados!$A$2:$ZZ$273, 155, MATCH($B$1, resultados!$A$1:$ZZ$1, 0))</f>
        <v/>
      </c>
      <c r="B161">
        <f>INDEX(resultados!$A$2:$ZZ$273, 155, MATCH($B$2, resultados!$A$1:$ZZ$1, 0))</f>
        <v/>
      </c>
      <c r="C161">
        <f>INDEX(resultados!$A$2:$ZZ$273, 155, MATCH($B$3, resultados!$A$1:$ZZ$1, 0))</f>
        <v/>
      </c>
    </row>
    <row r="162">
      <c r="A162">
        <f>INDEX(resultados!$A$2:$ZZ$273, 156, MATCH($B$1, resultados!$A$1:$ZZ$1, 0))</f>
        <v/>
      </c>
      <c r="B162">
        <f>INDEX(resultados!$A$2:$ZZ$273, 156, MATCH($B$2, resultados!$A$1:$ZZ$1, 0))</f>
        <v/>
      </c>
      <c r="C162">
        <f>INDEX(resultados!$A$2:$ZZ$273, 156, MATCH($B$3, resultados!$A$1:$ZZ$1, 0))</f>
        <v/>
      </c>
    </row>
    <row r="163">
      <c r="A163">
        <f>INDEX(resultados!$A$2:$ZZ$273, 157, MATCH($B$1, resultados!$A$1:$ZZ$1, 0))</f>
        <v/>
      </c>
      <c r="B163">
        <f>INDEX(resultados!$A$2:$ZZ$273, 157, MATCH($B$2, resultados!$A$1:$ZZ$1, 0))</f>
        <v/>
      </c>
      <c r="C163">
        <f>INDEX(resultados!$A$2:$ZZ$273, 157, MATCH($B$3, resultados!$A$1:$ZZ$1, 0))</f>
        <v/>
      </c>
    </row>
    <row r="164">
      <c r="A164">
        <f>INDEX(resultados!$A$2:$ZZ$273, 158, MATCH($B$1, resultados!$A$1:$ZZ$1, 0))</f>
        <v/>
      </c>
      <c r="B164">
        <f>INDEX(resultados!$A$2:$ZZ$273, 158, MATCH($B$2, resultados!$A$1:$ZZ$1, 0))</f>
        <v/>
      </c>
      <c r="C164">
        <f>INDEX(resultados!$A$2:$ZZ$273, 158, MATCH($B$3, resultados!$A$1:$ZZ$1, 0))</f>
        <v/>
      </c>
    </row>
    <row r="165">
      <c r="A165">
        <f>INDEX(resultados!$A$2:$ZZ$273, 159, MATCH($B$1, resultados!$A$1:$ZZ$1, 0))</f>
        <v/>
      </c>
      <c r="B165">
        <f>INDEX(resultados!$A$2:$ZZ$273, 159, MATCH($B$2, resultados!$A$1:$ZZ$1, 0))</f>
        <v/>
      </c>
      <c r="C165">
        <f>INDEX(resultados!$A$2:$ZZ$273, 159, MATCH($B$3, resultados!$A$1:$ZZ$1, 0))</f>
        <v/>
      </c>
    </row>
    <row r="166">
      <c r="A166">
        <f>INDEX(resultados!$A$2:$ZZ$273, 160, MATCH($B$1, resultados!$A$1:$ZZ$1, 0))</f>
        <v/>
      </c>
      <c r="B166">
        <f>INDEX(resultados!$A$2:$ZZ$273, 160, MATCH($B$2, resultados!$A$1:$ZZ$1, 0))</f>
        <v/>
      </c>
      <c r="C166">
        <f>INDEX(resultados!$A$2:$ZZ$273, 160, MATCH($B$3, resultados!$A$1:$ZZ$1, 0))</f>
        <v/>
      </c>
    </row>
    <row r="167">
      <c r="A167">
        <f>INDEX(resultados!$A$2:$ZZ$273, 161, MATCH($B$1, resultados!$A$1:$ZZ$1, 0))</f>
        <v/>
      </c>
      <c r="B167">
        <f>INDEX(resultados!$A$2:$ZZ$273, 161, MATCH($B$2, resultados!$A$1:$ZZ$1, 0))</f>
        <v/>
      </c>
      <c r="C167">
        <f>INDEX(resultados!$A$2:$ZZ$273, 161, MATCH($B$3, resultados!$A$1:$ZZ$1, 0))</f>
        <v/>
      </c>
    </row>
    <row r="168">
      <c r="A168">
        <f>INDEX(resultados!$A$2:$ZZ$273, 162, MATCH($B$1, resultados!$A$1:$ZZ$1, 0))</f>
        <v/>
      </c>
      <c r="B168">
        <f>INDEX(resultados!$A$2:$ZZ$273, 162, MATCH($B$2, resultados!$A$1:$ZZ$1, 0))</f>
        <v/>
      </c>
      <c r="C168">
        <f>INDEX(resultados!$A$2:$ZZ$273, 162, MATCH($B$3, resultados!$A$1:$ZZ$1, 0))</f>
        <v/>
      </c>
    </row>
    <row r="169">
      <c r="A169">
        <f>INDEX(resultados!$A$2:$ZZ$273, 163, MATCH($B$1, resultados!$A$1:$ZZ$1, 0))</f>
        <v/>
      </c>
      <c r="B169">
        <f>INDEX(resultados!$A$2:$ZZ$273, 163, MATCH($B$2, resultados!$A$1:$ZZ$1, 0))</f>
        <v/>
      </c>
      <c r="C169">
        <f>INDEX(resultados!$A$2:$ZZ$273, 163, MATCH($B$3, resultados!$A$1:$ZZ$1, 0))</f>
        <v/>
      </c>
    </row>
    <row r="170">
      <c r="A170">
        <f>INDEX(resultados!$A$2:$ZZ$273, 164, MATCH($B$1, resultados!$A$1:$ZZ$1, 0))</f>
        <v/>
      </c>
      <c r="B170">
        <f>INDEX(resultados!$A$2:$ZZ$273, 164, MATCH($B$2, resultados!$A$1:$ZZ$1, 0))</f>
        <v/>
      </c>
      <c r="C170">
        <f>INDEX(resultados!$A$2:$ZZ$273, 164, MATCH($B$3, resultados!$A$1:$ZZ$1, 0))</f>
        <v/>
      </c>
    </row>
    <row r="171">
      <c r="A171">
        <f>INDEX(resultados!$A$2:$ZZ$273, 165, MATCH($B$1, resultados!$A$1:$ZZ$1, 0))</f>
        <v/>
      </c>
      <c r="B171">
        <f>INDEX(resultados!$A$2:$ZZ$273, 165, MATCH($B$2, resultados!$A$1:$ZZ$1, 0))</f>
        <v/>
      </c>
      <c r="C171">
        <f>INDEX(resultados!$A$2:$ZZ$273, 165, MATCH($B$3, resultados!$A$1:$ZZ$1, 0))</f>
        <v/>
      </c>
    </row>
    <row r="172">
      <c r="A172">
        <f>INDEX(resultados!$A$2:$ZZ$273, 166, MATCH($B$1, resultados!$A$1:$ZZ$1, 0))</f>
        <v/>
      </c>
      <c r="B172">
        <f>INDEX(resultados!$A$2:$ZZ$273, 166, MATCH($B$2, resultados!$A$1:$ZZ$1, 0))</f>
        <v/>
      </c>
      <c r="C172">
        <f>INDEX(resultados!$A$2:$ZZ$273, 166, MATCH($B$3, resultados!$A$1:$ZZ$1, 0))</f>
        <v/>
      </c>
    </row>
    <row r="173">
      <c r="A173">
        <f>INDEX(resultados!$A$2:$ZZ$273, 167, MATCH($B$1, resultados!$A$1:$ZZ$1, 0))</f>
        <v/>
      </c>
      <c r="B173">
        <f>INDEX(resultados!$A$2:$ZZ$273, 167, MATCH($B$2, resultados!$A$1:$ZZ$1, 0))</f>
        <v/>
      </c>
      <c r="C173">
        <f>INDEX(resultados!$A$2:$ZZ$273, 167, MATCH($B$3, resultados!$A$1:$ZZ$1, 0))</f>
        <v/>
      </c>
    </row>
    <row r="174">
      <c r="A174">
        <f>INDEX(resultados!$A$2:$ZZ$273, 168, MATCH($B$1, resultados!$A$1:$ZZ$1, 0))</f>
        <v/>
      </c>
      <c r="B174">
        <f>INDEX(resultados!$A$2:$ZZ$273, 168, MATCH($B$2, resultados!$A$1:$ZZ$1, 0))</f>
        <v/>
      </c>
      <c r="C174">
        <f>INDEX(resultados!$A$2:$ZZ$273, 168, MATCH($B$3, resultados!$A$1:$ZZ$1, 0))</f>
        <v/>
      </c>
    </row>
    <row r="175">
      <c r="A175">
        <f>INDEX(resultados!$A$2:$ZZ$273, 169, MATCH($B$1, resultados!$A$1:$ZZ$1, 0))</f>
        <v/>
      </c>
      <c r="B175">
        <f>INDEX(resultados!$A$2:$ZZ$273, 169, MATCH($B$2, resultados!$A$1:$ZZ$1, 0))</f>
        <v/>
      </c>
      <c r="C175">
        <f>INDEX(resultados!$A$2:$ZZ$273, 169, MATCH($B$3, resultados!$A$1:$ZZ$1, 0))</f>
        <v/>
      </c>
    </row>
    <row r="176">
      <c r="A176">
        <f>INDEX(resultados!$A$2:$ZZ$273, 170, MATCH($B$1, resultados!$A$1:$ZZ$1, 0))</f>
        <v/>
      </c>
      <c r="B176">
        <f>INDEX(resultados!$A$2:$ZZ$273, 170, MATCH($B$2, resultados!$A$1:$ZZ$1, 0))</f>
        <v/>
      </c>
      <c r="C176">
        <f>INDEX(resultados!$A$2:$ZZ$273, 170, MATCH($B$3, resultados!$A$1:$ZZ$1, 0))</f>
        <v/>
      </c>
    </row>
    <row r="177">
      <c r="A177">
        <f>INDEX(resultados!$A$2:$ZZ$273, 171, MATCH($B$1, resultados!$A$1:$ZZ$1, 0))</f>
        <v/>
      </c>
      <c r="B177">
        <f>INDEX(resultados!$A$2:$ZZ$273, 171, MATCH($B$2, resultados!$A$1:$ZZ$1, 0))</f>
        <v/>
      </c>
      <c r="C177">
        <f>INDEX(resultados!$A$2:$ZZ$273, 171, MATCH($B$3, resultados!$A$1:$ZZ$1, 0))</f>
        <v/>
      </c>
    </row>
    <row r="178">
      <c r="A178">
        <f>INDEX(resultados!$A$2:$ZZ$273, 172, MATCH($B$1, resultados!$A$1:$ZZ$1, 0))</f>
        <v/>
      </c>
      <c r="B178">
        <f>INDEX(resultados!$A$2:$ZZ$273, 172, MATCH($B$2, resultados!$A$1:$ZZ$1, 0))</f>
        <v/>
      </c>
      <c r="C178">
        <f>INDEX(resultados!$A$2:$ZZ$273, 172, MATCH($B$3, resultados!$A$1:$ZZ$1, 0))</f>
        <v/>
      </c>
    </row>
    <row r="179">
      <c r="A179">
        <f>INDEX(resultados!$A$2:$ZZ$273, 173, MATCH($B$1, resultados!$A$1:$ZZ$1, 0))</f>
        <v/>
      </c>
      <c r="B179">
        <f>INDEX(resultados!$A$2:$ZZ$273, 173, MATCH($B$2, resultados!$A$1:$ZZ$1, 0))</f>
        <v/>
      </c>
      <c r="C179">
        <f>INDEX(resultados!$A$2:$ZZ$273, 173, MATCH($B$3, resultados!$A$1:$ZZ$1, 0))</f>
        <v/>
      </c>
    </row>
    <row r="180">
      <c r="A180">
        <f>INDEX(resultados!$A$2:$ZZ$273, 174, MATCH($B$1, resultados!$A$1:$ZZ$1, 0))</f>
        <v/>
      </c>
      <c r="B180">
        <f>INDEX(resultados!$A$2:$ZZ$273, 174, MATCH($B$2, resultados!$A$1:$ZZ$1, 0))</f>
        <v/>
      </c>
      <c r="C180">
        <f>INDEX(resultados!$A$2:$ZZ$273, 174, MATCH($B$3, resultados!$A$1:$ZZ$1, 0))</f>
        <v/>
      </c>
    </row>
    <row r="181">
      <c r="A181">
        <f>INDEX(resultados!$A$2:$ZZ$273, 175, MATCH($B$1, resultados!$A$1:$ZZ$1, 0))</f>
        <v/>
      </c>
      <c r="B181">
        <f>INDEX(resultados!$A$2:$ZZ$273, 175, MATCH($B$2, resultados!$A$1:$ZZ$1, 0))</f>
        <v/>
      </c>
      <c r="C181">
        <f>INDEX(resultados!$A$2:$ZZ$273, 175, MATCH($B$3, resultados!$A$1:$ZZ$1, 0))</f>
        <v/>
      </c>
    </row>
    <row r="182">
      <c r="A182">
        <f>INDEX(resultados!$A$2:$ZZ$273, 176, MATCH($B$1, resultados!$A$1:$ZZ$1, 0))</f>
        <v/>
      </c>
      <c r="B182">
        <f>INDEX(resultados!$A$2:$ZZ$273, 176, MATCH($B$2, resultados!$A$1:$ZZ$1, 0))</f>
        <v/>
      </c>
      <c r="C182">
        <f>INDEX(resultados!$A$2:$ZZ$273, 176, MATCH($B$3, resultados!$A$1:$ZZ$1, 0))</f>
        <v/>
      </c>
    </row>
    <row r="183">
      <c r="A183">
        <f>INDEX(resultados!$A$2:$ZZ$273, 177, MATCH($B$1, resultados!$A$1:$ZZ$1, 0))</f>
        <v/>
      </c>
      <c r="B183">
        <f>INDEX(resultados!$A$2:$ZZ$273, 177, MATCH($B$2, resultados!$A$1:$ZZ$1, 0))</f>
        <v/>
      </c>
      <c r="C183">
        <f>INDEX(resultados!$A$2:$ZZ$273, 177, MATCH($B$3, resultados!$A$1:$ZZ$1, 0))</f>
        <v/>
      </c>
    </row>
    <row r="184">
      <c r="A184">
        <f>INDEX(resultados!$A$2:$ZZ$273, 178, MATCH($B$1, resultados!$A$1:$ZZ$1, 0))</f>
        <v/>
      </c>
      <c r="B184">
        <f>INDEX(resultados!$A$2:$ZZ$273, 178, MATCH($B$2, resultados!$A$1:$ZZ$1, 0))</f>
        <v/>
      </c>
      <c r="C184">
        <f>INDEX(resultados!$A$2:$ZZ$273, 178, MATCH($B$3, resultados!$A$1:$ZZ$1, 0))</f>
        <v/>
      </c>
    </row>
    <row r="185">
      <c r="A185">
        <f>INDEX(resultados!$A$2:$ZZ$273, 179, MATCH($B$1, resultados!$A$1:$ZZ$1, 0))</f>
        <v/>
      </c>
      <c r="B185">
        <f>INDEX(resultados!$A$2:$ZZ$273, 179, MATCH($B$2, resultados!$A$1:$ZZ$1, 0))</f>
        <v/>
      </c>
      <c r="C185">
        <f>INDEX(resultados!$A$2:$ZZ$273, 179, MATCH($B$3, resultados!$A$1:$ZZ$1, 0))</f>
        <v/>
      </c>
    </row>
    <row r="186">
      <c r="A186">
        <f>INDEX(resultados!$A$2:$ZZ$273, 180, MATCH($B$1, resultados!$A$1:$ZZ$1, 0))</f>
        <v/>
      </c>
      <c r="B186">
        <f>INDEX(resultados!$A$2:$ZZ$273, 180, MATCH($B$2, resultados!$A$1:$ZZ$1, 0))</f>
        <v/>
      </c>
      <c r="C186">
        <f>INDEX(resultados!$A$2:$ZZ$273, 180, MATCH($B$3, resultados!$A$1:$ZZ$1, 0))</f>
        <v/>
      </c>
    </row>
    <row r="187">
      <c r="A187">
        <f>INDEX(resultados!$A$2:$ZZ$273, 181, MATCH($B$1, resultados!$A$1:$ZZ$1, 0))</f>
        <v/>
      </c>
      <c r="B187">
        <f>INDEX(resultados!$A$2:$ZZ$273, 181, MATCH($B$2, resultados!$A$1:$ZZ$1, 0))</f>
        <v/>
      </c>
      <c r="C187">
        <f>INDEX(resultados!$A$2:$ZZ$273, 181, MATCH($B$3, resultados!$A$1:$ZZ$1, 0))</f>
        <v/>
      </c>
    </row>
    <row r="188">
      <c r="A188">
        <f>INDEX(resultados!$A$2:$ZZ$273, 182, MATCH($B$1, resultados!$A$1:$ZZ$1, 0))</f>
        <v/>
      </c>
      <c r="B188">
        <f>INDEX(resultados!$A$2:$ZZ$273, 182, MATCH($B$2, resultados!$A$1:$ZZ$1, 0))</f>
        <v/>
      </c>
      <c r="C188">
        <f>INDEX(resultados!$A$2:$ZZ$273, 182, MATCH($B$3, resultados!$A$1:$ZZ$1, 0))</f>
        <v/>
      </c>
    </row>
    <row r="189">
      <c r="A189">
        <f>INDEX(resultados!$A$2:$ZZ$273, 183, MATCH($B$1, resultados!$A$1:$ZZ$1, 0))</f>
        <v/>
      </c>
      <c r="B189">
        <f>INDEX(resultados!$A$2:$ZZ$273, 183, MATCH($B$2, resultados!$A$1:$ZZ$1, 0))</f>
        <v/>
      </c>
      <c r="C189">
        <f>INDEX(resultados!$A$2:$ZZ$273, 183, MATCH($B$3, resultados!$A$1:$ZZ$1, 0))</f>
        <v/>
      </c>
    </row>
    <row r="190">
      <c r="A190">
        <f>INDEX(resultados!$A$2:$ZZ$273, 184, MATCH($B$1, resultados!$A$1:$ZZ$1, 0))</f>
        <v/>
      </c>
      <c r="B190">
        <f>INDEX(resultados!$A$2:$ZZ$273, 184, MATCH($B$2, resultados!$A$1:$ZZ$1, 0))</f>
        <v/>
      </c>
      <c r="C190">
        <f>INDEX(resultados!$A$2:$ZZ$273, 184, MATCH($B$3, resultados!$A$1:$ZZ$1, 0))</f>
        <v/>
      </c>
    </row>
    <row r="191">
      <c r="A191">
        <f>INDEX(resultados!$A$2:$ZZ$273, 185, MATCH($B$1, resultados!$A$1:$ZZ$1, 0))</f>
        <v/>
      </c>
      <c r="B191">
        <f>INDEX(resultados!$A$2:$ZZ$273, 185, MATCH($B$2, resultados!$A$1:$ZZ$1, 0))</f>
        <v/>
      </c>
      <c r="C191">
        <f>INDEX(resultados!$A$2:$ZZ$273, 185, MATCH($B$3, resultados!$A$1:$ZZ$1, 0))</f>
        <v/>
      </c>
    </row>
    <row r="192">
      <c r="A192">
        <f>INDEX(resultados!$A$2:$ZZ$273, 186, MATCH($B$1, resultados!$A$1:$ZZ$1, 0))</f>
        <v/>
      </c>
      <c r="B192">
        <f>INDEX(resultados!$A$2:$ZZ$273, 186, MATCH($B$2, resultados!$A$1:$ZZ$1, 0))</f>
        <v/>
      </c>
      <c r="C192">
        <f>INDEX(resultados!$A$2:$ZZ$273, 186, MATCH($B$3, resultados!$A$1:$ZZ$1, 0))</f>
        <v/>
      </c>
    </row>
    <row r="193">
      <c r="A193">
        <f>INDEX(resultados!$A$2:$ZZ$273, 187, MATCH($B$1, resultados!$A$1:$ZZ$1, 0))</f>
        <v/>
      </c>
      <c r="B193">
        <f>INDEX(resultados!$A$2:$ZZ$273, 187, MATCH($B$2, resultados!$A$1:$ZZ$1, 0))</f>
        <v/>
      </c>
      <c r="C193">
        <f>INDEX(resultados!$A$2:$ZZ$273, 187, MATCH($B$3, resultados!$A$1:$ZZ$1, 0))</f>
        <v/>
      </c>
    </row>
    <row r="194">
      <c r="A194">
        <f>INDEX(resultados!$A$2:$ZZ$273, 188, MATCH($B$1, resultados!$A$1:$ZZ$1, 0))</f>
        <v/>
      </c>
      <c r="B194">
        <f>INDEX(resultados!$A$2:$ZZ$273, 188, MATCH($B$2, resultados!$A$1:$ZZ$1, 0))</f>
        <v/>
      </c>
      <c r="C194">
        <f>INDEX(resultados!$A$2:$ZZ$273, 188, MATCH($B$3, resultados!$A$1:$ZZ$1, 0))</f>
        <v/>
      </c>
    </row>
    <row r="195">
      <c r="A195">
        <f>INDEX(resultados!$A$2:$ZZ$273, 189, MATCH($B$1, resultados!$A$1:$ZZ$1, 0))</f>
        <v/>
      </c>
      <c r="B195">
        <f>INDEX(resultados!$A$2:$ZZ$273, 189, MATCH($B$2, resultados!$A$1:$ZZ$1, 0))</f>
        <v/>
      </c>
      <c r="C195">
        <f>INDEX(resultados!$A$2:$ZZ$273, 189, MATCH($B$3, resultados!$A$1:$ZZ$1, 0))</f>
        <v/>
      </c>
    </row>
    <row r="196">
      <c r="A196">
        <f>INDEX(resultados!$A$2:$ZZ$273, 190, MATCH($B$1, resultados!$A$1:$ZZ$1, 0))</f>
        <v/>
      </c>
      <c r="B196">
        <f>INDEX(resultados!$A$2:$ZZ$273, 190, MATCH($B$2, resultados!$A$1:$ZZ$1, 0))</f>
        <v/>
      </c>
      <c r="C196">
        <f>INDEX(resultados!$A$2:$ZZ$273, 190, MATCH($B$3, resultados!$A$1:$ZZ$1, 0))</f>
        <v/>
      </c>
    </row>
    <row r="197">
      <c r="A197">
        <f>INDEX(resultados!$A$2:$ZZ$273, 191, MATCH($B$1, resultados!$A$1:$ZZ$1, 0))</f>
        <v/>
      </c>
      <c r="B197">
        <f>INDEX(resultados!$A$2:$ZZ$273, 191, MATCH($B$2, resultados!$A$1:$ZZ$1, 0))</f>
        <v/>
      </c>
      <c r="C197">
        <f>INDEX(resultados!$A$2:$ZZ$273, 191, MATCH($B$3, resultados!$A$1:$ZZ$1, 0))</f>
        <v/>
      </c>
    </row>
    <row r="198">
      <c r="A198">
        <f>INDEX(resultados!$A$2:$ZZ$273, 192, MATCH($B$1, resultados!$A$1:$ZZ$1, 0))</f>
        <v/>
      </c>
      <c r="B198">
        <f>INDEX(resultados!$A$2:$ZZ$273, 192, MATCH($B$2, resultados!$A$1:$ZZ$1, 0))</f>
        <v/>
      </c>
      <c r="C198">
        <f>INDEX(resultados!$A$2:$ZZ$273, 192, MATCH($B$3, resultados!$A$1:$ZZ$1, 0))</f>
        <v/>
      </c>
    </row>
    <row r="199">
      <c r="A199">
        <f>INDEX(resultados!$A$2:$ZZ$273, 193, MATCH($B$1, resultados!$A$1:$ZZ$1, 0))</f>
        <v/>
      </c>
      <c r="B199">
        <f>INDEX(resultados!$A$2:$ZZ$273, 193, MATCH($B$2, resultados!$A$1:$ZZ$1, 0))</f>
        <v/>
      </c>
      <c r="C199">
        <f>INDEX(resultados!$A$2:$ZZ$273, 193, MATCH($B$3, resultados!$A$1:$ZZ$1, 0))</f>
        <v/>
      </c>
    </row>
    <row r="200">
      <c r="A200">
        <f>INDEX(resultados!$A$2:$ZZ$273, 194, MATCH($B$1, resultados!$A$1:$ZZ$1, 0))</f>
        <v/>
      </c>
      <c r="B200">
        <f>INDEX(resultados!$A$2:$ZZ$273, 194, MATCH($B$2, resultados!$A$1:$ZZ$1, 0))</f>
        <v/>
      </c>
      <c r="C200">
        <f>INDEX(resultados!$A$2:$ZZ$273, 194, MATCH($B$3, resultados!$A$1:$ZZ$1, 0))</f>
        <v/>
      </c>
    </row>
    <row r="201">
      <c r="A201">
        <f>INDEX(resultados!$A$2:$ZZ$273, 195, MATCH($B$1, resultados!$A$1:$ZZ$1, 0))</f>
        <v/>
      </c>
      <c r="B201">
        <f>INDEX(resultados!$A$2:$ZZ$273, 195, MATCH($B$2, resultados!$A$1:$ZZ$1, 0))</f>
        <v/>
      </c>
      <c r="C201">
        <f>INDEX(resultados!$A$2:$ZZ$273, 195, MATCH($B$3, resultados!$A$1:$ZZ$1, 0))</f>
        <v/>
      </c>
    </row>
    <row r="202">
      <c r="A202">
        <f>INDEX(resultados!$A$2:$ZZ$273, 196, MATCH($B$1, resultados!$A$1:$ZZ$1, 0))</f>
        <v/>
      </c>
      <c r="B202">
        <f>INDEX(resultados!$A$2:$ZZ$273, 196, MATCH($B$2, resultados!$A$1:$ZZ$1, 0))</f>
        <v/>
      </c>
      <c r="C202">
        <f>INDEX(resultados!$A$2:$ZZ$273, 196, MATCH($B$3, resultados!$A$1:$ZZ$1, 0))</f>
        <v/>
      </c>
    </row>
    <row r="203">
      <c r="A203">
        <f>INDEX(resultados!$A$2:$ZZ$273, 197, MATCH($B$1, resultados!$A$1:$ZZ$1, 0))</f>
        <v/>
      </c>
      <c r="B203">
        <f>INDEX(resultados!$A$2:$ZZ$273, 197, MATCH($B$2, resultados!$A$1:$ZZ$1, 0))</f>
        <v/>
      </c>
      <c r="C203">
        <f>INDEX(resultados!$A$2:$ZZ$273, 197, MATCH($B$3, resultados!$A$1:$ZZ$1, 0))</f>
        <v/>
      </c>
    </row>
    <row r="204">
      <c r="A204">
        <f>INDEX(resultados!$A$2:$ZZ$273, 198, MATCH($B$1, resultados!$A$1:$ZZ$1, 0))</f>
        <v/>
      </c>
      <c r="B204">
        <f>INDEX(resultados!$A$2:$ZZ$273, 198, MATCH($B$2, resultados!$A$1:$ZZ$1, 0))</f>
        <v/>
      </c>
      <c r="C204">
        <f>INDEX(resultados!$A$2:$ZZ$273, 198, MATCH($B$3, resultados!$A$1:$ZZ$1, 0))</f>
        <v/>
      </c>
    </row>
    <row r="205">
      <c r="A205">
        <f>INDEX(resultados!$A$2:$ZZ$273, 199, MATCH($B$1, resultados!$A$1:$ZZ$1, 0))</f>
        <v/>
      </c>
      <c r="B205">
        <f>INDEX(resultados!$A$2:$ZZ$273, 199, MATCH($B$2, resultados!$A$1:$ZZ$1, 0))</f>
        <v/>
      </c>
      <c r="C205">
        <f>INDEX(resultados!$A$2:$ZZ$273, 199, MATCH($B$3, resultados!$A$1:$ZZ$1, 0))</f>
        <v/>
      </c>
    </row>
    <row r="206">
      <c r="A206">
        <f>INDEX(resultados!$A$2:$ZZ$273, 200, MATCH($B$1, resultados!$A$1:$ZZ$1, 0))</f>
        <v/>
      </c>
      <c r="B206">
        <f>INDEX(resultados!$A$2:$ZZ$273, 200, MATCH($B$2, resultados!$A$1:$ZZ$1, 0))</f>
        <v/>
      </c>
      <c r="C206">
        <f>INDEX(resultados!$A$2:$ZZ$273, 200, MATCH($B$3, resultados!$A$1:$ZZ$1, 0))</f>
        <v/>
      </c>
    </row>
    <row r="207">
      <c r="A207">
        <f>INDEX(resultados!$A$2:$ZZ$273, 201, MATCH($B$1, resultados!$A$1:$ZZ$1, 0))</f>
        <v/>
      </c>
      <c r="B207">
        <f>INDEX(resultados!$A$2:$ZZ$273, 201, MATCH($B$2, resultados!$A$1:$ZZ$1, 0))</f>
        <v/>
      </c>
      <c r="C207">
        <f>INDEX(resultados!$A$2:$ZZ$273, 201, MATCH($B$3, resultados!$A$1:$ZZ$1, 0))</f>
        <v/>
      </c>
    </row>
    <row r="208">
      <c r="A208">
        <f>INDEX(resultados!$A$2:$ZZ$273, 202, MATCH($B$1, resultados!$A$1:$ZZ$1, 0))</f>
        <v/>
      </c>
      <c r="B208">
        <f>INDEX(resultados!$A$2:$ZZ$273, 202, MATCH($B$2, resultados!$A$1:$ZZ$1, 0))</f>
        <v/>
      </c>
      <c r="C208">
        <f>INDEX(resultados!$A$2:$ZZ$273, 202, MATCH($B$3, resultados!$A$1:$ZZ$1, 0))</f>
        <v/>
      </c>
    </row>
    <row r="209">
      <c r="A209">
        <f>INDEX(resultados!$A$2:$ZZ$273, 203, MATCH($B$1, resultados!$A$1:$ZZ$1, 0))</f>
        <v/>
      </c>
      <c r="B209">
        <f>INDEX(resultados!$A$2:$ZZ$273, 203, MATCH($B$2, resultados!$A$1:$ZZ$1, 0))</f>
        <v/>
      </c>
      <c r="C209">
        <f>INDEX(resultados!$A$2:$ZZ$273, 203, MATCH($B$3, resultados!$A$1:$ZZ$1, 0))</f>
        <v/>
      </c>
    </row>
    <row r="210">
      <c r="A210">
        <f>INDEX(resultados!$A$2:$ZZ$273, 204, MATCH($B$1, resultados!$A$1:$ZZ$1, 0))</f>
        <v/>
      </c>
      <c r="B210">
        <f>INDEX(resultados!$A$2:$ZZ$273, 204, MATCH($B$2, resultados!$A$1:$ZZ$1, 0))</f>
        <v/>
      </c>
      <c r="C210">
        <f>INDEX(resultados!$A$2:$ZZ$273, 204, MATCH($B$3, resultados!$A$1:$ZZ$1, 0))</f>
        <v/>
      </c>
    </row>
    <row r="211">
      <c r="A211">
        <f>INDEX(resultados!$A$2:$ZZ$273, 205, MATCH($B$1, resultados!$A$1:$ZZ$1, 0))</f>
        <v/>
      </c>
      <c r="B211">
        <f>INDEX(resultados!$A$2:$ZZ$273, 205, MATCH($B$2, resultados!$A$1:$ZZ$1, 0))</f>
        <v/>
      </c>
      <c r="C211">
        <f>INDEX(resultados!$A$2:$ZZ$273, 205, MATCH($B$3, resultados!$A$1:$ZZ$1, 0))</f>
        <v/>
      </c>
    </row>
    <row r="212">
      <c r="A212">
        <f>INDEX(resultados!$A$2:$ZZ$273, 206, MATCH($B$1, resultados!$A$1:$ZZ$1, 0))</f>
        <v/>
      </c>
      <c r="B212">
        <f>INDEX(resultados!$A$2:$ZZ$273, 206, MATCH($B$2, resultados!$A$1:$ZZ$1, 0))</f>
        <v/>
      </c>
      <c r="C212">
        <f>INDEX(resultados!$A$2:$ZZ$273, 206, MATCH($B$3, resultados!$A$1:$ZZ$1, 0))</f>
        <v/>
      </c>
    </row>
    <row r="213">
      <c r="A213">
        <f>INDEX(resultados!$A$2:$ZZ$273, 207, MATCH($B$1, resultados!$A$1:$ZZ$1, 0))</f>
        <v/>
      </c>
      <c r="B213">
        <f>INDEX(resultados!$A$2:$ZZ$273, 207, MATCH($B$2, resultados!$A$1:$ZZ$1, 0))</f>
        <v/>
      </c>
      <c r="C213">
        <f>INDEX(resultados!$A$2:$ZZ$273, 207, MATCH($B$3, resultados!$A$1:$ZZ$1, 0))</f>
        <v/>
      </c>
    </row>
    <row r="214">
      <c r="A214">
        <f>INDEX(resultados!$A$2:$ZZ$273, 208, MATCH($B$1, resultados!$A$1:$ZZ$1, 0))</f>
        <v/>
      </c>
      <c r="B214">
        <f>INDEX(resultados!$A$2:$ZZ$273, 208, MATCH($B$2, resultados!$A$1:$ZZ$1, 0))</f>
        <v/>
      </c>
      <c r="C214">
        <f>INDEX(resultados!$A$2:$ZZ$273, 208, MATCH($B$3, resultados!$A$1:$ZZ$1, 0))</f>
        <v/>
      </c>
    </row>
    <row r="215">
      <c r="A215">
        <f>INDEX(resultados!$A$2:$ZZ$273, 209, MATCH($B$1, resultados!$A$1:$ZZ$1, 0))</f>
        <v/>
      </c>
      <c r="B215">
        <f>INDEX(resultados!$A$2:$ZZ$273, 209, MATCH($B$2, resultados!$A$1:$ZZ$1, 0))</f>
        <v/>
      </c>
      <c r="C215">
        <f>INDEX(resultados!$A$2:$ZZ$273, 209, MATCH($B$3, resultados!$A$1:$ZZ$1, 0))</f>
        <v/>
      </c>
    </row>
    <row r="216">
      <c r="A216">
        <f>INDEX(resultados!$A$2:$ZZ$273, 210, MATCH($B$1, resultados!$A$1:$ZZ$1, 0))</f>
        <v/>
      </c>
      <c r="B216">
        <f>INDEX(resultados!$A$2:$ZZ$273, 210, MATCH($B$2, resultados!$A$1:$ZZ$1, 0))</f>
        <v/>
      </c>
      <c r="C216">
        <f>INDEX(resultados!$A$2:$ZZ$273, 210, MATCH($B$3, resultados!$A$1:$ZZ$1, 0))</f>
        <v/>
      </c>
    </row>
    <row r="217">
      <c r="A217">
        <f>INDEX(resultados!$A$2:$ZZ$273, 211, MATCH($B$1, resultados!$A$1:$ZZ$1, 0))</f>
        <v/>
      </c>
      <c r="B217">
        <f>INDEX(resultados!$A$2:$ZZ$273, 211, MATCH($B$2, resultados!$A$1:$ZZ$1, 0))</f>
        <v/>
      </c>
      <c r="C217">
        <f>INDEX(resultados!$A$2:$ZZ$273, 211, MATCH($B$3, resultados!$A$1:$ZZ$1, 0))</f>
        <v/>
      </c>
    </row>
    <row r="218">
      <c r="A218">
        <f>INDEX(resultados!$A$2:$ZZ$273, 212, MATCH($B$1, resultados!$A$1:$ZZ$1, 0))</f>
        <v/>
      </c>
      <c r="B218">
        <f>INDEX(resultados!$A$2:$ZZ$273, 212, MATCH($B$2, resultados!$A$1:$ZZ$1, 0))</f>
        <v/>
      </c>
      <c r="C218">
        <f>INDEX(resultados!$A$2:$ZZ$273, 212, MATCH($B$3, resultados!$A$1:$ZZ$1, 0))</f>
        <v/>
      </c>
    </row>
    <row r="219">
      <c r="A219">
        <f>INDEX(resultados!$A$2:$ZZ$273, 213, MATCH($B$1, resultados!$A$1:$ZZ$1, 0))</f>
        <v/>
      </c>
      <c r="B219">
        <f>INDEX(resultados!$A$2:$ZZ$273, 213, MATCH($B$2, resultados!$A$1:$ZZ$1, 0))</f>
        <v/>
      </c>
      <c r="C219">
        <f>INDEX(resultados!$A$2:$ZZ$273, 213, MATCH($B$3, resultados!$A$1:$ZZ$1, 0))</f>
        <v/>
      </c>
    </row>
    <row r="220">
      <c r="A220">
        <f>INDEX(resultados!$A$2:$ZZ$273, 214, MATCH($B$1, resultados!$A$1:$ZZ$1, 0))</f>
        <v/>
      </c>
      <c r="B220">
        <f>INDEX(resultados!$A$2:$ZZ$273, 214, MATCH($B$2, resultados!$A$1:$ZZ$1, 0))</f>
        <v/>
      </c>
      <c r="C220">
        <f>INDEX(resultados!$A$2:$ZZ$273, 214, MATCH($B$3, resultados!$A$1:$ZZ$1, 0))</f>
        <v/>
      </c>
    </row>
    <row r="221">
      <c r="A221">
        <f>INDEX(resultados!$A$2:$ZZ$273, 215, MATCH($B$1, resultados!$A$1:$ZZ$1, 0))</f>
        <v/>
      </c>
      <c r="B221">
        <f>INDEX(resultados!$A$2:$ZZ$273, 215, MATCH($B$2, resultados!$A$1:$ZZ$1, 0))</f>
        <v/>
      </c>
      <c r="C221">
        <f>INDEX(resultados!$A$2:$ZZ$273, 215, MATCH($B$3, resultados!$A$1:$ZZ$1, 0))</f>
        <v/>
      </c>
    </row>
    <row r="222">
      <c r="A222">
        <f>INDEX(resultados!$A$2:$ZZ$273, 216, MATCH($B$1, resultados!$A$1:$ZZ$1, 0))</f>
        <v/>
      </c>
      <c r="B222">
        <f>INDEX(resultados!$A$2:$ZZ$273, 216, MATCH($B$2, resultados!$A$1:$ZZ$1, 0))</f>
        <v/>
      </c>
      <c r="C222">
        <f>INDEX(resultados!$A$2:$ZZ$273, 216, MATCH($B$3, resultados!$A$1:$ZZ$1, 0))</f>
        <v/>
      </c>
    </row>
    <row r="223">
      <c r="A223">
        <f>INDEX(resultados!$A$2:$ZZ$273, 217, MATCH($B$1, resultados!$A$1:$ZZ$1, 0))</f>
        <v/>
      </c>
      <c r="B223">
        <f>INDEX(resultados!$A$2:$ZZ$273, 217, MATCH($B$2, resultados!$A$1:$ZZ$1, 0))</f>
        <v/>
      </c>
      <c r="C223">
        <f>INDEX(resultados!$A$2:$ZZ$273, 217, MATCH($B$3, resultados!$A$1:$ZZ$1, 0))</f>
        <v/>
      </c>
    </row>
    <row r="224">
      <c r="A224">
        <f>INDEX(resultados!$A$2:$ZZ$273, 218, MATCH($B$1, resultados!$A$1:$ZZ$1, 0))</f>
        <v/>
      </c>
      <c r="B224">
        <f>INDEX(resultados!$A$2:$ZZ$273, 218, MATCH($B$2, resultados!$A$1:$ZZ$1, 0))</f>
        <v/>
      </c>
      <c r="C224">
        <f>INDEX(resultados!$A$2:$ZZ$273, 218, MATCH($B$3, resultados!$A$1:$ZZ$1, 0))</f>
        <v/>
      </c>
    </row>
    <row r="225">
      <c r="A225">
        <f>INDEX(resultados!$A$2:$ZZ$273, 219, MATCH($B$1, resultados!$A$1:$ZZ$1, 0))</f>
        <v/>
      </c>
      <c r="B225">
        <f>INDEX(resultados!$A$2:$ZZ$273, 219, MATCH($B$2, resultados!$A$1:$ZZ$1, 0))</f>
        <v/>
      </c>
      <c r="C225">
        <f>INDEX(resultados!$A$2:$ZZ$273, 219, MATCH($B$3, resultados!$A$1:$ZZ$1, 0))</f>
        <v/>
      </c>
    </row>
    <row r="226">
      <c r="A226">
        <f>INDEX(resultados!$A$2:$ZZ$273, 220, MATCH($B$1, resultados!$A$1:$ZZ$1, 0))</f>
        <v/>
      </c>
      <c r="B226">
        <f>INDEX(resultados!$A$2:$ZZ$273, 220, MATCH($B$2, resultados!$A$1:$ZZ$1, 0))</f>
        <v/>
      </c>
      <c r="C226">
        <f>INDEX(resultados!$A$2:$ZZ$273, 220, MATCH($B$3, resultados!$A$1:$ZZ$1, 0))</f>
        <v/>
      </c>
    </row>
    <row r="227">
      <c r="A227">
        <f>INDEX(resultados!$A$2:$ZZ$273, 221, MATCH($B$1, resultados!$A$1:$ZZ$1, 0))</f>
        <v/>
      </c>
      <c r="B227">
        <f>INDEX(resultados!$A$2:$ZZ$273, 221, MATCH($B$2, resultados!$A$1:$ZZ$1, 0))</f>
        <v/>
      </c>
      <c r="C227">
        <f>INDEX(resultados!$A$2:$ZZ$273, 221, MATCH($B$3, resultados!$A$1:$ZZ$1, 0))</f>
        <v/>
      </c>
    </row>
    <row r="228">
      <c r="A228">
        <f>INDEX(resultados!$A$2:$ZZ$273, 222, MATCH($B$1, resultados!$A$1:$ZZ$1, 0))</f>
        <v/>
      </c>
      <c r="B228">
        <f>INDEX(resultados!$A$2:$ZZ$273, 222, MATCH($B$2, resultados!$A$1:$ZZ$1, 0))</f>
        <v/>
      </c>
      <c r="C228">
        <f>INDEX(resultados!$A$2:$ZZ$273, 222, MATCH($B$3, resultados!$A$1:$ZZ$1, 0))</f>
        <v/>
      </c>
    </row>
    <row r="229">
      <c r="A229">
        <f>INDEX(resultados!$A$2:$ZZ$273, 223, MATCH($B$1, resultados!$A$1:$ZZ$1, 0))</f>
        <v/>
      </c>
      <c r="B229">
        <f>INDEX(resultados!$A$2:$ZZ$273, 223, MATCH($B$2, resultados!$A$1:$ZZ$1, 0))</f>
        <v/>
      </c>
      <c r="C229">
        <f>INDEX(resultados!$A$2:$ZZ$273, 223, MATCH($B$3, resultados!$A$1:$ZZ$1, 0))</f>
        <v/>
      </c>
    </row>
    <row r="230">
      <c r="A230">
        <f>INDEX(resultados!$A$2:$ZZ$273, 224, MATCH($B$1, resultados!$A$1:$ZZ$1, 0))</f>
        <v/>
      </c>
      <c r="B230">
        <f>INDEX(resultados!$A$2:$ZZ$273, 224, MATCH($B$2, resultados!$A$1:$ZZ$1, 0))</f>
        <v/>
      </c>
      <c r="C230">
        <f>INDEX(resultados!$A$2:$ZZ$273, 224, MATCH($B$3, resultados!$A$1:$ZZ$1, 0))</f>
        <v/>
      </c>
    </row>
    <row r="231">
      <c r="A231">
        <f>INDEX(resultados!$A$2:$ZZ$273, 225, MATCH($B$1, resultados!$A$1:$ZZ$1, 0))</f>
        <v/>
      </c>
      <c r="B231">
        <f>INDEX(resultados!$A$2:$ZZ$273, 225, MATCH($B$2, resultados!$A$1:$ZZ$1, 0))</f>
        <v/>
      </c>
      <c r="C231">
        <f>INDEX(resultados!$A$2:$ZZ$273, 225, MATCH($B$3, resultados!$A$1:$ZZ$1, 0))</f>
        <v/>
      </c>
    </row>
    <row r="232">
      <c r="A232">
        <f>INDEX(resultados!$A$2:$ZZ$273, 226, MATCH($B$1, resultados!$A$1:$ZZ$1, 0))</f>
        <v/>
      </c>
      <c r="B232">
        <f>INDEX(resultados!$A$2:$ZZ$273, 226, MATCH($B$2, resultados!$A$1:$ZZ$1, 0))</f>
        <v/>
      </c>
      <c r="C232">
        <f>INDEX(resultados!$A$2:$ZZ$273, 226, MATCH($B$3, resultados!$A$1:$ZZ$1, 0))</f>
        <v/>
      </c>
    </row>
    <row r="233">
      <c r="A233">
        <f>INDEX(resultados!$A$2:$ZZ$273, 227, MATCH($B$1, resultados!$A$1:$ZZ$1, 0))</f>
        <v/>
      </c>
      <c r="B233">
        <f>INDEX(resultados!$A$2:$ZZ$273, 227, MATCH($B$2, resultados!$A$1:$ZZ$1, 0))</f>
        <v/>
      </c>
      <c r="C233">
        <f>INDEX(resultados!$A$2:$ZZ$273, 227, MATCH($B$3, resultados!$A$1:$ZZ$1, 0))</f>
        <v/>
      </c>
    </row>
    <row r="234">
      <c r="A234">
        <f>INDEX(resultados!$A$2:$ZZ$273, 228, MATCH($B$1, resultados!$A$1:$ZZ$1, 0))</f>
        <v/>
      </c>
      <c r="B234">
        <f>INDEX(resultados!$A$2:$ZZ$273, 228, MATCH($B$2, resultados!$A$1:$ZZ$1, 0))</f>
        <v/>
      </c>
      <c r="C234">
        <f>INDEX(resultados!$A$2:$ZZ$273, 228, MATCH($B$3, resultados!$A$1:$ZZ$1, 0))</f>
        <v/>
      </c>
    </row>
    <row r="235">
      <c r="A235">
        <f>INDEX(resultados!$A$2:$ZZ$273, 229, MATCH($B$1, resultados!$A$1:$ZZ$1, 0))</f>
        <v/>
      </c>
      <c r="B235">
        <f>INDEX(resultados!$A$2:$ZZ$273, 229, MATCH($B$2, resultados!$A$1:$ZZ$1, 0))</f>
        <v/>
      </c>
      <c r="C235">
        <f>INDEX(resultados!$A$2:$ZZ$273, 229, MATCH($B$3, resultados!$A$1:$ZZ$1, 0))</f>
        <v/>
      </c>
    </row>
    <row r="236">
      <c r="A236">
        <f>INDEX(resultados!$A$2:$ZZ$273, 230, MATCH($B$1, resultados!$A$1:$ZZ$1, 0))</f>
        <v/>
      </c>
      <c r="B236">
        <f>INDEX(resultados!$A$2:$ZZ$273, 230, MATCH($B$2, resultados!$A$1:$ZZ$1, 0))</f>
        <v/>
      </c>
      <c r="C236">
        <f>INDEX(resultados!$A$2:$ZZ$273, 230, MATCH($B$3, resultados!$A$1:$ZZ$1, 0))</f>
        <v/>
      </c>
    </row>
    <row r="237">
      <c r="A237">
        <f>INDEX(resultados!$A$2:$ZZ$273, 231, MATCH($B$1, resultados!$A$1:$ZZ$1, 0))</f>
        <v/>
      </c>
      <c r="B237">
        <f>INDEX(resultados!$A$2:$ZZ$273, 231, MATCH($B$2, resultados!$A$1:$ZZ$1, 0))</f>
        <v/>
      </c>
      <c r="C237">
        <f>INDEX(resultados!$A$2:$ZZ$273, 231, MATCH($B$3, resultados!$A$1:$ZZ$1, 0))</f>
        <v/>
      </c>
    </row>
    <row r="238">
      <c r="A238">
        <f>INDEX(resultados!$A$2:$ZZ$273, 232, MATCH($B$1, resultados!$A$1:$ZZ$1, 0))</f>
        <v/>
      </c>
      <c r="B238">
        <f>INDEX(resultados!$A$2:$ZZ$273, 232, MATCH($B$2, resultados!$A$1:$ZZ$1, 0))</f>
        <v/>
      </c>
      <c r="C238">
        <f>INDEX(resultados!$A$2:$ZZ$273, 232, MATCH($B$3, resultados!$A$1:$ZZ$1, 0))</f>
        <v/>
      </c>
    </row>
    <row r="239">
      <c r="A239">
        <f>INDEX(resultados!$A$2:$ZZ$273, 233, MATCH($B$1, resultados!$A$1:$ZZ$1, 0))</f>
        <v/>
      </c>
      <c r="B239">
        <f>INDEX(resultados!$A$2:$ZZ$273, 233, MATCH($B$2, resultados!$A$1:$ZZ$1, 0))</f>
        <v/>
      </c>
      <c r="C239">
        <f>INDEX(resultados!$A$2:$ZZ$273, 233, MATCH($B$3, resultados!$A$1:$ZZ$1, 0))</f>
        <v/>
      </c>
    </row>
    <row r="240">
      <c r="A240">
        <f>INDEX(resultados!$A$2:$ZZ$273, 234, MATCH($B$1, resultados!$A$1:$ZZ$1, 0))</f>
        <v/>
      </c>
      <c r="B240">
        <f>INDEX(resultados!$A$2:$ZZ$273, 234, MATCH($B$2, resultados!$A$1:$ZZ$1, 0))</f>
        <v/>
      </c>
      <c r="C240">
        <f>INDEX(resultados!$A$2:$ZZ$273, 234, MATCH($B$3, resultados!$A$1:$ZZ$1, 0))</f>
        <v/>
      </c>
    </row>
    <row r="241">
      <c r="A241">
        <f>INDEX(resultados!$A$2:$ZZ$273, 235, MATCH($B$1, resultados!$A$1:$ZZ$1, 0))</f>
        <v/>
      </c>
      <c r="B241">
        <f>INDEX(resultados!$A$2:$ZZ$273, 235, MATCH($B$2, resultados!$A$1:$ZZ$1, 0))</f>
        <v/>
      </c>
      <c r="C241">
        <f>INDEX(resultados!$A$2:$ZZ$273, 235, MATCH($B$3, resultados!$A$1:$ZZ$1, 0))</f>
        <v/>
      </c>
    </row>
    <row r="242">
      <c r="A242">
        <f>INDEX(resultados!$A$2:$ZZ$273, 236, MATCH($B$1, resultados!$A$1:$ZZ$1, 0))</f>
        <v/>
      </c>
      <c r="B242">
        <f>INDEX(resultados!$A$2:$ZZ$273, 236, MATCH($B$2, resultados!$A$1:$ZZ$1, 0))</f>
        <v/>
      </c>
      <c r="C242">
        <f>INDEX(resultados!$A$2:$ZZ$273, 236, MATCH($B$3, resultados!$A$1:$ZZ$1, 0))</f>
        <v/>
      </c>
    </row>
    <row r="243">
      <c r="A243">
        <f>INDEX(resultados!$A$2:$ZZ$273, 237, MATCH($B$1, resultados!$A$1:$ZZ$1, 0))</f>
        <v/>
      </c>
      <c r="B243">
        <f>INDEX(resultados!$A$2:$ZZ$273, 237, MATCH($B$2, resultados!$A$1:$ZZ$1, 0))</f>
        <v/>
      </c>
      <c r="C243">
        <f>INDEX(resultados!$A$2:$ZZ$273, 237, MATCH($B$3, resultados!$A$1:$ZZ$1, 0))</f>
        <v/>
      </c>
    </row>
    <row r="244">
      <c r="A244">
        <f>INDEX(resultados!$A$2:$ZZ$273, 238, MATCH($B$1, resultados!$A$1:$ZZ$1, 0))</f>
        <v/>
      </c>
      <c r="B244">
        <f>INDEX(resultados!$A$2:$ZZ$273, 238, MATCH($B$2, resultados!$A$1:$ZZ$1, 0))</f>
        <v/>
      </c>
      <c r="C244">
        <f>INDEX(resultados!$A$2:$ZZ$273, 238, MATCH($B$3, resultados!$A$1:$ZZ$1, 0))</f>
        <v/>
      </c>
    </row>
    <row r="245">
      <c r="A245">
        <f>INDEX(resultados!$A$2:$ZZ$273, 239, MATCH($B$1, resultados!$A$1:$ZZ$1, 0))</f>
        <v/>
      </c>
      <c r="B245">
        <f>INDEX(resultados!$A$2:$ZZ$273, 239, MATCH($B$2, resultados!$A$1:$ZZ$1, 0))</f>
        <v/>
      </c>
      <c r="C245">
        <f>INDEX(resultados!$A$2:$ZZ$273, 239, MATCH($B$3, resultados!$A$1:$ZZ$1, 0))</f>
        <v/>
      </c>
    </row>
    <row r="246">
      <c r="A246">
        <f>INDEX(resultados!$A$2:$ZZ$273, 240, MATCH($B$1, resultados!$A$1:$ZZ$1, 0))</f>
        <v/>
      </c>
      <c r="B246">
        <f>INDEX(resultados!$A$2:$ZZ$273, 240, MATCH($B$2, resultados!$A$1:$ZZ$1, 0))</f>
        <v/>
      </c>
      <c r="C246">
        <f>INDEX(resultados!$A$2:$ZZ$273, 240, MATCH($B$3, resultados!$A$1:$ZZ$1, 0))</f>
        <v/>
      </c>
    </row>
    <row r="247">
      <c r="A247">
        <f>INDEX(resultados!$A$2:$ZZ$273, 241, MATCH($B$1, resultados!$A$1:$ZZ$1, 0))</f>
        <v/>
      </c>
      <c r="B247">
        <f>INDEX(resultados!$A$2:$ZZ$273, 241, MATCH($B$2, resultados!$A$1:$ZZ$1, 0))</f>
        <v/>
      </c>
      <c r="C247">
        <f>INDEX(resultados!$A$2:$ZZ$273, 241, MATCH($B$3, resultados!$A$1:$ZZ$1, 0))</f>
        <v/>
      </c>
    </row>
    <row r="248">
      <c r="A248">
        <f>INDEX(resultados!$A$2:$ZZ$273, 242, MATCH($B$1, resultados!$A$1:$ZZ$1, 0))</f>
        <v/>
      </c>
      <c r="B248">
        <f>INDEX(resultados!$A$2:$ZZ$273, 242, MATCH($B$2, resultados!$A$1:$ZZ$1, 0))</f>
        <v/>
      </c>
      <c r="C248">
        <f>INDEX(resultados!$A$2:$ZZ$273, 242, MATCH($B$3, resultados!$A$1:$ZZ$1, 0))</f>
        <v/>
      </c>
    </row>
    <row r="249">
      <c r="A249">
        <f>INDEX(resultados!$A$2:$ZZ$273, 243, MATCH($B$1, resultados!$A$1:$ZZ$1, 0))</f>
        <v/>
      </c>
      <c r="B249">
        <f>INDEX(resultados!$A$2:$ZZ$273, 243, MATCH($B$2, resultados!$A$1:$ZZ$1, 0))</f>
        <v/>
      </c>
      <c r="C249">
        <f>INDEX(resultados!$A$2:$ZZ$273, 243, MATCH($B$3, resultados!$A$1:$ZZ$1, 0))</f>
        <v/>
      </c>
    </row>
    <row r="250">
      <c r="A250">
        <f>INDEX(resultados!$A$2:$ZZ$273, 244, MATCH($B$1, resultados!$A$1:$ZZ$1, 0))</f>
        <v/>
      </c>
      <c r="B250">
        <f>INDEX(resultados!$A$2:$ZZ$273, 244, MATCH($B$2, resultados!$A$1:$ZZ$1, 0))</f>
        <v/>
      </c>
      <c r="C250">
        <f>INDEX(resultados!$A$2:$ZZ$273, 244, MATCH($B$3, resultados!$A$1:$ZZ$1, 0))</f>
        <v/>
      </c>
    </row>
    <row r="251">
      <c r="A251">
        <f>INDEX(resultados!$A$2:$ZZ$273, 245, MATCH($B$1, resultados!$A$1:$ZZ$1, 0))</f>
        <v/>
      </c>
      <c r="B251">
        <f>INDEX(resultados!$A$2:$ZZ$273, 245, MATCH($B$2, resultados!$A$1:$ZZ$1, 0))</f>
        <v/>
      </c>
      <c r="C251">
        <f>INDEX(resultados!$A$2:$ZZ$273, 245, MATCH($B$3, resultados!$A$1:$ZZ$1, 0))</f>
        <v/>
      </c>
    </row>
    <row r="252">
      <c r="A252">
        <f>INDEX(resultados!$A$2:$ZZ$273, 246, MATCH($B$1, resultados!$A$1:$ZZ$1, 0))</f>
        <v/>
      </c>
      <c r="B252">
        <f>INDEX(resultados!$A$2:$ZZ$273, 246, MATCH($B$2, resultados!$A$1:$ZZ$1, 0))</f>
        <v/>
      </c>
      <c r="C252">
        <f>INDEX(resultados!$A$2:$ZZ$273, 246, MATCH($B$3, resultados!$A$1:$ZZ$1, 0))</f>
        <v/>
      </c>
    </row>
    <row r="253">
      <c r="A253">
        <f>INDEX(resultados!$A$2:$ZZ$273, 247, MATCH($B$1, resultados!$A$1:$ZZ$1, 0))</f>
        <v/>
      </c>
      <c r="B253">
        <f>INDEX(resultados!$A$2:$ZZ$273, 247, MATCH($B$2, resultados!$A$1:$ZZ$1, 0))</f>
        <v/>
      </c>
      <c r="C253">
        <f>INDEX(resultados!$A$2:$ZZ$273, 247, MATCH($B$3, resultados!$A$1:$ZZ$1, 0))</f>
        <v/>
      </c>
    </row>
    <row r="254">
      <c r="A254">
        <f>INDEX(resultados!$A$2:$ZZ$273, 248, MATCH($B$1, resultados!$A$1:$ZZ$1, 0))</f>
        <v/>
      </c>
      <c r="B254">
        <f>INDEX(resultados!$A$2:$ZZ$273, 248, MATCH($B$2, resultados!$A$1:$ZZ$1, 0))</f>
        <v/>
      </c>
      <c r="C254">
        <f>INDEX(resultados!$A$2:$ZZ$273, 248, MATCH($B$3, resultados!$A$1:$ZZ$1, 0))</f>
        <v/>
      </c>
    </row>
    <row r="255">
      <c r="A255">
        <f>INDEX(resultados!$A$2:$ZZ$273, 249, MATCH($B$1, resultados!$A$1:$ZZ$1, 0))</f>
        <v/>
      </c>
      <c r="B255">
        <f>INDEX(resultados!$A$2:$ZZ$273, 249, MATCH($B$2, resultados!$A$1:$ZZ$1, 0))</f>
        <v/>
      </c>
      <c r="C255">
        <f>INDEX(resultados!$A$2:$ZZ$273, 249, MATCH($B$3, resultados!$A$1:$ZZ$1, 0))</f>
        <v/>
      </c>
    </row>
    <row r="256">
      <c r="A256">
        <f>INDEX(resultados!$A$2:$ZZ$273, 250, MATCH($B$1, resultados!$A$1:$ZZ$1, 0))</f>
        <v/>
      </c>
      <c r="B256">
        <f>INDEX(resultados!$A$2:$ZZ$273, 250, MATCH($B$2, resultados!$A$1:$ZZ$1, 0))</f>
        <v/>
      </c>
      <c r="C256">
        <f>INDEX(resultados!$A$2:$ZZ$273, 250, MATCH($B$3, resultados!$A$1:$ZZ$1, 0))</f>
        <v/>
      </c>
    </row>
    <row r="257">
      <c r="A257">
        <f>INDEX(resultados!$A$2:$ZZ$273, 251, MATCH($B$1, resultados!$A$1:$ZZ$1, 0))</f>
        <v/>
      </c>
      <c r="B257">
        <f>INDEX(resultados!$A$2:$ZZ$273, 251, MATCH($B$2, resultados!$A$1:$ZZ$1, 0))</f>
        <v/>
      </c>
      <c r="C257">
        <f>INDEX(resultados!$A$2:$ZZ$273, 251, MATCH($B$3, resultados!$A$1:$ZZ$1, 0))</f>
        <v/>
      </c>
    </row>
    <row r="258">
      <c r="A258">
        <f>INDEX(resultados!$A$2:$ZZ$273, 252, MATCH($B$1, resultados!$A$1:$ZZ$1, 0))</f>
        <v/>
      </c>
      <c r="B258">
        <f>INDEX(resultados!$A$2:$ZZ$273, 252, MATCH($B$2, resultados!$A$1:$ZZ$1, 0))</f>
        <v/>
      </c>
      <c r="C258">
        <f>INDEX(resultados!$A$2:$ZZ$273, 252, MATCH($B$3, resultados!$A$1:$ZZ$1, 0))</f>
        <v/>
      </c>
    </row>
    <row r="259">
      <c r="A259">
        <f>INDEX(resultados!$A$2:$ZZ$273, 253, MATCH($B$1, resultados!$A$1:$ZZ$1, 0))</f>
        <v/>
      </c>
      <c r="B259">
        <f>INDEX(resultados!$A$2:$ZZ$273, 253, MATCH($B$2, resultados!$A$1:$ZZ$1, 0))</f>
        <v/>
      </c>
      <c r="C259">
        <f>INDEX(resultados!$A$2:$ZZ$273, 253, MATCH($B$3, resultados!$A$1:$ZZ$1, 0))</f>
        <v/>
      </c>
    </row>
    <row r="260">
      <c r="A260">
        <f>INDEX(resultados!$A$2:$ZZ$273, 254, MATCH($B$1, resultados!$A$1:$ZZ$1, 0))</f>
        <v/>
      </c>
      <c r="B260">
        <f>INDEX(resultados!$A$2:$ZZ$273, 254, MATCH($B$2, resultados!$A$1:$ZZ$1, 0))</f>
        <v/>
      </c>
      <c r="C260">
        <f>INDEX(resultados!$A$2:$ZZ$273, 254, MATCH($B$3, resultados!$A$1:$ZZ$1, 0))</f>
        <v/>
      </c>
    </row>
    <row r="261">
      <c r="A261">
        <f>INDEX(resultados!$A$2:$ZZ$273, 255, MATCH($B$1, resultados!$A$1:$ZZ$1, 0))</f>
        <v/>
      </c>
      <c r="B261">
        <f>INDEX(resultados!$A$2:$ZZ$273, 255, MATCH($B$2, resultados!$A$1:$ZZ$1, 0))</f>
        <v/>
      </c>
      <c r="C261">
        <f>INDEX(resultados!$A$2:$ZZ$273, 255, MATCH($B$3, resultados!$A$1:$ZZ$1, 0))</f>
        <v/>
      </c>
    </row>
    <row r="262">
      <c r="A262">
        <f>INDEX(resultados!$A$2:$ZZ$273, 256, MATCH($B$1, resultados!$A$1:$ZZ$1, 0))</f>
        <v/>
      </c>
      <c r="B262">
        <f>INDEX(resultados!$A$2:$ZZ$273, 256, MATCH($B$2, resultados!$A$1:$ZZ$1, 0))</f>
        <v/>
      </c>
      <c r="C262">
        <f>INDEX(resultados!$A$2:$ZZ$273, 256, MATCH($B$3, resultados!$A$1:$ZZ$1, 0))</f>
        <v/>
      </c>
    </row>
    <row r="263">
      <c r="A263">
        <f>INDEX(resultados!$A$2:$ZZ$273, 257, MATCH($B$1, resultados!$A$1:$ZZ$1, 0))</f>
        <v/>
      </c>
      <c r="B263">
        <f>INDEX(resultados!$A$2:$ZZ$273, 257, MATCH($B$2, resultados!$A$1:$ZZ$1, 0))</f>
        <v/>
      </c>
      <c r="C263">
        <f>INDEX(resultados!$A$2:$ZZ$273, 257, MATCH($B$3, resultados!$A$1:$ZZ$1, 0))</f>
        <v/>
      </c>
    </row>
    <row r="264">
      <c r="A264">
        <f>INDEX(resultados!$A$2:$ZZ$273, 258, MATCH($B$1, resultados!$A$1:$ZZ$1, 0))</f>
        <v/>
      </c>
      <c r="B264">
        <f>INDEX(resultados!$A$2:$ZZ$273, 258, MATCH($B$2, resultados!$A$1:$ZZ$1, 0))</f>
        <v/>
      </c>
      <c r="C264">
        <f>INDEX(resultados!$A$2:$ZZ$273, 258, MATCH($B$3, resultados!$A$1:$ZZ$1, 0))</f>
        <v/>
      </c>
    </row>
    <row r="265">
      <c r="A265">
        <f>INDEX(resultados!$A$2:$ZZ$273, 259, MATCH($B$1, resultados!$A$1:$ZZ$1, 0))</f>
        <v/>
      </c>
      <c r="B265">
        <f>INDEX(resultados!$A$2:$ZZ$273, 259, MATCH($B$2, resultados!$A$1:$ZZ$1, 0))</f>
        <v/>
      </c>
      <c r="C265">
        <f>INDEX(resultados!$A$2:$ZZ$273, 259, MATCH($B$3, resultados!$A$1:$ZZ$1, 0))</f>
        <v/>
      </c>
    </row>
    <row r="266">
      <c r="A266">
        <f>INDEX(resultados!$A$2:$ZZ$273, 260, MATCH($B$1, resultados!$A$1:$ZZ$1, 0))</f>
        <v/>
      </c>
      <c r="B266">
        <f>INDEX(resultados!$A$2:$ZZ$273, 260, MATCH($B$2, resultados!$A$1:$ZZ$1, 0))</f>
        <v/>
      </c>
      <c r="C266">
        <f>INDEX(resultados!$A$2:$ZZ$273, 260, MATCH($B$3, resultados!$A$1:$ZZ$1, 0))</f>
        <v/>
      </c>
    </row>
    <row r="267">
      <c r="A267">
        <f>INDEX(resultados!$A$2:$ZZ$273, 261, MATCH($B$1, resultados!$A$1:$ZZ$1, 0))</f>
        <v/>
      </c>
      <c r="B267">
        <f>INDEX(resultados!$A$2:$ZZ$273, 261, MATCH($B$2, resultados!$A$1:$ZZ$1, 0))</f>
        <v/>
      </c>
      <c r="C267">
        <f>INDEX(resultados!$A$2:$ZZ$273, 261, MATCH($B$3, resultados!$A$1:$ZZ$1, 0))</f>
        <v/>
      </c>
    </row>
    <row r="268">
      <c r="A268">
        <f>INDEX(resultados!$A$2:$ZZ$273, 262, MATCH($B$1, resultados!$A$1:$ZZ$1, 0))</f>
        <v/>
      </c>
      <c r="B268">
        <f>INDEX(resultados!$A$2:$ZZ$273, 262, MATCH($B$2, resultados!$A$1:$ZZ$1, 0))</f>
        <v/>
      </c>
      <c r="C268">
        <f>INDEX(resultados!$A$2:$ZZ$273, 262, MATCH($B$3, resultados!$A$1:$ZZ$1, 0))</f>
        <v/>
      </c>
    </row>
    <row r="269">
      <c r="A269">
        <f>INDEX(resultados!$A$2:$ZZ$273, 263, MATCH($B$1, resultados!$A$1:$ZZ$1, 0))</f>
        <v/>
      </c>
      <c r="B269">
        <f>INDEX(resultados!$A$2:$ZZ$273, 263, MATCH($B$2, resultados!$A$1:$ZZ$1, 0))</f>
        <v/>
      </c>
      <c r="C269">
        <f>INDEX(resultados!$A$2:$ZZ$273, 263, MATCH($B$3, resultados!$A$1:$ZZ$1, 0))</f>
        <v/>
      </c>
    </row>
    <row r="270">
      <c r="A270">
        <f>INDEX(resultados!$A$2:$ZZ$273, 264, MATCH($B$1, resultados!$A$1:$ZZ$1, 0))</f>
        <v/>
      </c>
      <c r="B270">
        <f>INDEX(resultados!$A$2:$ZZ$273, 264, MATCH($B$2, resultados!$A$1:$ZZ$1, 0))</f>
        <v/>
      </c>
      <c r="C270">
        <f>INDEX(resultados!$A$2:$ZZ$273, 264, MATCH($B$3, resultados!$A$1:$ZZ$1, 0))</f>
        <v/>
      </c>
    </row>
    <row r="271">
      <c r="A271">
        <f>INDEX(resultados!$A$2:$ZZ$273, 265, MATCH($B$1, resultados!$A$1:$ZZ$1, 0))</f>
        <v/>
      </c>
      <c r="B271">
        <f>INDEX(resultados!$A$2:$ZZ$273, 265, MATCH($B$2, resultados!$A$1:$ZZ$1, 0))</f>
        <v/>
      </c>
      <c r="C271">
        <f>INDEX(resultados!$A$2:$ZZ$273, 265, MATCH($B$3, resultados!$A$1:$ZZ$1, 0))</f>
        <v/>
      </c>
    </row>
    <row r="272">
      <c r="A272">
        <f>INDEX(resultados!$A$2:$ZZ$273, 266, MATCH($B$1, resultados!$A$1:$ZZ$1, 0))</f>
        <v/>
      </c>
      <c r="B272">
        <f>INDEX(resultados!$A$2:$ZZ$273, 266, MATCH($B$2, resultados!$A$1:$ZZ$1, 0))</f>
        <v/>
      </c>
      <c r="C272">
        <f>INDEX(resultados!$A$2:$ZZ$273, 266, MATCH($B$3, resultados!$A$1:$ZZ$1, 0))</f>
        <v/>
      </c>
    </row>
    <row r="273">
      <c r="A273">
        <f>INDEX(resultados!$A$2:$ZZ$273, 267, MATCH($B$1, resultados!$A$1:$ZZ$1, 0))</f>
        <v/>
      </c>
      <c r="B273">
        <f>INDEX(resultados!$A$2:$ZZ$273, 267, MATCH($B$2, resultados!$A$1:$ZZ$1, 0))</f>
        <v/>
      </c>
      <c r="C273">
        <f>INDEX(resultados!$A$2:$ZZ$273, 267, MATCH($B$3, resultados!$A$1:$ZZ$1, 0))</f>
        <v/>
      </c>
    </row>
    <row r="274">
      <c r="A274">
        <f>INDEX(resultados!$A$2:$ZZ$273, 268, MATCH($B$1, resultados!$A$1:$ZZ$1, 0))</f>
        <v/>
      </c>
      <c r="B274">
        <f>INDEX(resultados!$A$2:$ZZ$273, 268, MATCH($B$2, resultados!$A$1:$ZZ$1, 0))</f>
        <v/>
      </c>
      <c r="C274">
        <f>INDEX(resultados!$A$2:$ZZ$273, 268, MATCH($B$3, resultados!$A$1:$ZZ$1, 0))</f>
        <v/>
      </c>
    </row>
    <row r="275">
      <c r="A275">
        <f>INDEX(resultados!$A$2:$ZZ$273, 269, MATCH($B$1, resultados!$A$1:$ZZ$1, 0))</f>
        <v/>
      </c>
      <c r="B275">
        <f>INDEX(resultados!$A$2:$ZZ$273, 269, MATCH($B$2, resultados!$A$1:$ZZ$1, 0))</f>
        <v/>
      </c>
      <c r="C275">
        <f>INDEX(resultados!$A$2:$ZZ$273, 269, MATCH($B$3, resultados!$A$1:$ZZ$1, 0))</f>
        <v/>
      </c>
    </row>
    <row r="276">
      <c r="A276">
        <f>INDEX(resultados!$A$2:$ZZ$273, 270, MATCH($B$1, resultados!$A$1:$ZZ$1, 0))</f>
        <v/>
      </c>
      <c r="B276">
        <f>INDEX(resultados!$A$2:$ZZ$273, 270, MATCH($B$2, resultados!$A$1:$ZZ$1, 0))</f>
        <v/>
      </c>
      <c r="C276">
        <f>INDEX(resultados!$A$2:$ZZ$273, 270, MATCH($B$3, resultados!$A$1:$ZZ$1, 0))</f>
        <v/>
      </c>
    </row>
    <row r="277">
      <c r="A277">
        <f>INDEX(resultados!$A$2:$ZZ$273, 271, MATCH($B$1, resultados!$A$1:$ZZ$1, 0))</f>
        <v/>
      </c>
      <c r="B277">
        <f>INDEX(resultados!$A$2:$ZZ$273, 271, MATCH($B$2, resultados!$A$1:$ZZ$1, 0))</f>
        <v/>
      </c>
      <c r="C277">
        <f>INDEX(resultados!$A$2:$ZZ$273, 271, MATCH($B$3, resultados!$A$1:$ZZ$1, 0))</f>
        <v/>
      </c>
    </row>
    <row r="278">
      <c r="A278">
        <f>INDEX(resultados!$A$2:$ZZ$273, 272, MATCH($B$1, resultados!$A$1:$ZZ$1, 0))</f>
        <v/>
      </c>
      <c r="B278">
        <f>INDEX(resultados!$A$2:$ZZ$273, 272, MATCH($B$2, resultados!$A$1:$ZZ$1, 0))</f>
        <v/>
      </c>
      <c r="C278">
        <f>INDEX(resultados!$A$2:$ZZ$273, 272,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9.582599999999999</v>
      </c>
      <c r="E2" t="n">
        <v>10.44</v>
      </c>
      <c r="F2" t="n">
        <v>7.94</v>
      </c>
      <c r="G2" t="n">
        <v>11.34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190.33</v>
      </c>
      <c r="R2" t="n">
        <v>51.85</v>
      </c>
      <c r="S2" t="n">
        <v>24.3</v>
      </c>
      <c r="T2" t="n">
        <v>12789.18</v>
      </c>
      <c r="U2" t="n">
        <v>0.47</v>
      </c>
      <c r="V2" t="n">
        <v>0.79</v>
      </c>
      <c r="W2" t="n">
        <v>3.01</v>
      </c>
      <c r="X2" t="n">
        <v>0.83</v>
      </c>
      <c r="Y2" t="n">
        <v>2</v>
      </c>
      <c r="Z2" t="n">
        <v>10</v>
      </c>
      <c r="AA2" t="n">
        <v>62.43863095556943</v>
      </c>
      <c r="AB2" t="n">
        <v>88.84570267522675</v>
      </c>
      <c r="AC2" t="n">
        <v>80.52314425516441</v>
      </c>
      <c r="AD2" t="n">
        <v>62438.63095556943</v>
      </c>
      <c r="AE2" t="n">
        <v>88845.70267522674</v>
      </c>
      <c r="AF2" t="n">
        <v>9.386284361327802e-06</v>
      </c>
      <c r="AG2" t="n">
        <v>0.435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10.3758</v>
      </c>
      <c r="E3" t="n">
        <v>9.640000000000001</v>
      </c>
      <c r="F3" t="n">
        <v>7.48</v>
      </c>
      <c r="G3" t="n">
        <v>22.45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18</v>
      </c>
      <c r="N3" t="n">
        <v>8.43</v>
      </c>
      <c r="O3" t="n">
        <v>9200.25</v>
      </c>
      <c r="P3" t="n">
        <v>52.03</v>
      </c>
      <c r="Q3" t="n">
        <v>190.13</v>
      </c>
      <c r="R3" t="n">
        <v>37.93</v>
      </c>
      <c r="S3" t="n">
        <v>24.3</v>
      </c>
      <c r="T3" t="n">
        <v>5934.96</v>
      </c>
      <c r="U3" t="n">
        <v>0.64</v>
      </c>
      <c r="V3" t="n">
        <v>0.84</v>
      </c>
      <c r="W3" t="n">
        <v>2.97</v>
      </c>
      <c r="X3" t="n">
        <v>0.37</v>
      </c>
      <c r="Y3" t="n">
        <v>2</v>
      </c>
      <c r="Z3" t="n">
        <v>10</v>
      </c>
      <c r="AA3" t="n">
        <v>53.70606724500279</v>
      </c>
      <c r="AB3" t="n">
        <v>76.41988956646264</v>
      </c>
      <c r="AC3" t="n">
        <v>69.2613104093264</v>
      </c>
      <c r="AD3" t="n">
        <v>53706.06724500279</v>
      </c>
      <c r="AE3" t="n">
        <v>76419.88956646265</v>
      </c>
      <c r="AF3" t="n">
        <v>1.016323432849801e-05</v>
      </c>
      <c r="AG3" t="n">
        <v>0.4016666666666667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7.36</v>
      </c>
      <c r="G4" t="n">
        <v>33.95</v>
      </c>
      <c r="H4" t="n">
        <v>0.71</v>
      </c>
      <c r="I4" t="n">
        <v>13</v>
      </c>
      <c r="J4" t="n">
        <v>73.88</v>
      </c>
      <c r="K4" t="n">
        <v>32.27</v>
      </c>
      <c r="L4" t="n">
        <v>3</v>
      </c>
      <c r="M4" t="n">
        <v>11</v>
      </c>
      <c r="N4" t="n">
        <v>8.609999999999999</v>
      </c>
      <c r="O4" t="n">
        <v>9346.23</v>
      </c>
      <c r="P4" t="n">
        <v>49.31</v>
      </c>
      <c r="Q4" t="n">
        <v>190.03</v>
      </c>
      <c r="R4" t="n">
        <v>34.03</v>
      </c>
      <c r="S4" t="n">
        <v>24.3</v>
      </c>
      <c r="T4" t="n">
        <v>4022.29</v>
      </c>
      <c r="U4" t="n">
        <v>0.71</v>
      </c>
      <c r="V4" t="n">
        <v>0.85</v>
      </c>
      <c r="W4" t="n">
        <v>2.96</v>
      </c>
      <c r="X4" t="n">
        <v>0.25</v>
      </c>
      <c r="Y4" t="n">
        <v>2</v>
      </c>
      <c r="Z4" t="n">
        <v>10</v>
      </c>
      <c r="AA4" t="n">
        <v>50.5855634627921</v>
      </c>
      <c r="AB4" t="n">
        <v>71.97963604091176</v>
      </c>
      <c r="AC4" t="n">
        <v>65.23699449531338</v>
      </c>
      <c r="AD4" t="n">
        <v>50585.5634627921</v>
      </c>
      <c r="AE4" t="n">
        <v>71979.63604091176</v>
      </c>
      <c r="AF4" t="n">
        <v>1.041878935426037e-05</v>
      </c>
      <c r="AG4" t="n">
        <v>0.3916666666666667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10.7688</v>
      </c>
      <c r="E5" t="n">
        <v>9.289999999999999</v>
      </c>
      <c r="F5" t="n">
        <v>7.29</v>
      </c>
      <c r="G5" t="n">
        <v>43.72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46.66</v>
      </c>
      <c r="Q5" t="n">
        <v>190.05</v>
      </c>
      <c r="R5" t="n">
        <v>31.75</v>
      </c>
      <c r="S5" t="n">
        <v>24.3</v>
      </c>
      <c r="T5" t="n">
        <v>2899.64</v>
      </c>
      <c r="U5" t="n">
        <v>0.77</v>
      </c>
      <c r="V5" t="n">
        <v>0.86</v>
      </c>
      <c r="W5" t="n">
        <v>2.95</v>
      </c>
      <c r="X5" t="n">
        <v>0.18</v>
      </c>
      <c r="Y5" t="n">
        <v>2</v>
      </c>
      <c r="Z5" t="n">
        <v>10</v>
      </c>
      <c r="AA5" t="n">
        <v>48.33361291453513</v>
      </c>
      <c r="AB5" t="n">
        <v>68.77527159877654</v>
      </c>
      <c r="AC5" t="n">
        <v>62.33279662810215</v>
      </c>
      <c r="AD5" t="n">
        <v>48333.61291453513</v>
      </c>
      <c r="AE5" t="n">
        <v>68775.27159877654</v>
      </c>
      <c r="AF5" t="n">
        <v>1.054818306412319e-05</v>
      </c>
      <c r="AG5" t="n">
        <v>0.3870833333333333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10.847</v>
      </c>
      <c r="E6" t="n">
        <v>9.220000000000001</v>
      </c>
      <c r="F6" t="n">
        <v>7.25</v>
      </c>
      <c r="G6" t="n">
        <v>54.38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44.75</v>
      </c>
      <c r="Q6" t="n">
        <v>190.07</v>
      </c>
      <c r="R6" t="n">
        <v>30.41</v>
      </c>
      <c r="S6" t="n">
        <v>24.3</v>
      </c>
      <c r="T6" t="n">
        <v>2239.15</v>
      </c>
      <c r="U6" t="n">
        <v>0.8</v>
      </c>
      <c r="V6" t="n">
        <v>0.86</v>
      </c>
      <c r="W6" t="n">
        <v>2.96</v>
      </c>
      <c r="X6" t="n">
        <v>0.14</v>
      </c>
      <c r="Y6" t="n">
        <v>2</v>
      </c>
      <c r="Z6" t="n">
        <v>10</v>
      </c>
      <c r="AA6" t="n">
        <v>46.83822295501213</v>
      </c>
      <c r="AB6" t="n">
        <v>66.64743872201539</v>
      </c>
      <c r="AC6" t="n">
        <v>60.4042869925521</v>
      </c>
      <c r="AD6" t="n">
        <v>46838.22295501213</v>
      </c>
      <c r="AE6" t="n">
        <v>66647.43872201539</v>
      </c>
      <c r="AF6" t="n">
        <v>1.062478100591934e-05</v>
      </c>
      <c r="AG6" t="n">
        <v>0.3841666666666667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10.8535</v>
      </c>
      <c r="E7" t="n">
        <v>9.210000000000001</v>
      </c>
      <c r="F7" t="n">
        <v>7.25</v>
      </c>
      <c r="G7" t="n">
        <v>54.34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44.96</v>
      </c>
      <c r="Q7" t="n">
        <v>190.05</v>
      </c>
      <c r="R7" t="n">
        <v>30.23</v>
      </c>
      <c r="S7" t="n">
        <v>24.3</v>
      </c>
      <c r="T7" t="n">
        <v>2148.96</v>
      </c>
      <c r="U7" t="n">
        <v>0.8</v>
      </c>
      <c r="V7" t="n">
        <v>0.86</v>
      </c>
      <c r="W7" t="n">
        <v>2.96</v>
      </c>
      <c r="X7" t="n">
        <v>0.14</v>
      </c>
      <c r="Y7" t="n">
        <v>2</v>
      </c>
      <c r="Z7" t="n">
        <v>10</v>
      </c>
      <c r="AA7" t="n">
        <v>46.92529210395175</v>
      </c>
      <c r="AB7" t="n">
        <v>66.77133188880141</v>
      </c>
      <c r="AC7" t="n">
        <v>60.51657455448193</v>
      </c>
      <c r="AD7" t="n">
        <v>46925.29210395175</v>
      </c>
      <c r="AE7" t="n">
        <v>66771.33188880142</v>
      </c>
      <c r="AF7" t="n">
        <v>1.063114784251365e-05</v>
      </c>
      <c r="AG7" t="n">
        <v>0.38375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10.4466</v>
      </c>
      <c r="E2" t="n">
        <v>9.57</v>
      </c>
      <c r="F2" t="n">
        <v>7.6</v>
      </c>
      <c r="G2" t="n">
        <v>18.23</v>
      </c>
      <c r="H2" t="n">
        <v>0.43</v>
      </c>
      <c r="I2" t="n">
        <v>25</v>
      </c>
      <c r="J2" t="n">
        <v>39.78</v>
      </c>
      <c r="K2" t="n">
        <v>19.54</v>
      </c>
      <c r="L2" t="n">
        <v>1</v>
      </c>
      <c r="M2" t="n">
        <v>23</v>
      </c>
      <c r="N2" t="n">
        <v>4.24</v>
      </c>
      <c r="O2" t="n">
        <v>5140</v>
      </c>
      <c r="P2" t="n">
        <v>33.44</v>
      </c>
      <c r="Q2" t="n">
        <v>190.11</v>
      </c>
      <c r="R2" t="n">
        <v>41.34</v>
      </c>
      <c r="S2" t="n">
        <v>24.3</v>
      </c>
      <c r="T2" t="n">
        <v>7615.66</v>
      </c>
      <c r="U2" t="n">
        <v>0.59</v>
      </c>
      <c r="V2" t="n">
        <v>0.82</v>
      </c>
      <c r="W2" t="n">
        <v>2.98</v>
      </c>
      <c r="X2" t="n">
        <v>0.49</v>
      </c>
      <c r="Y2" t="n">
        <v>2</v>
      </c>
      <c r="Z2" t="n">
        <v>10</v>
      </c>
      <c r="AA2" t="n">
        <v>38.28571379007617</v>
      </c>
      <c r="AB2" t="n">
        <v>54.47783034390596</v>
      </c>
      <c r="AC2" t="n">
        <v>49.37465808025805</v>
      </c>
      <c r="AD2" t="n">
        <v>38285.71379007617</v>
      </c>
      <c r="AE2" t="n">
        <v>54477.83034390596</v>
      </c>
      <c r="AF2" t="n">
        <v>1.353353291381428e-05</v>
      </c>
      <c r="AG2" t="n">
        <v>0.39875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10.8398</v>
      </c>
      <c r="E3" t="n">
        <v>9.23</v>
      </c>
      <c r="F3" t="n">
        <v>7.37</v>
      </c>
      <c r="G3" t="n">
        <v>31.59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30.04</v>
      </c>
      <c r="Q3" t="n">
        <v>190.05</v>
      </c>
      <c r="R3" t="n">
        <v>33.81</v>
      </c>
      <c r="S3" t="n">
        <v>24.3</v>
      </c>
      <c r="T3" t="n">
        <v>3906.23</v>
      </c>
      <c r="U3" t="n">
        <v>0.72</v>
      </c>
      <c r="V3" t="n">
        <v>0.85</v>
      </c>
      <c r="W3" t="n">
        <v>2.98</v>
      </c>
      <c r="X3" t="n">
        <v>0.26</v>
      </c>
      <c r="Y3" t="n">
        <v>2</v>
      </c>
      <c r="Z3" t="n">
        <v>10</v>
      </c>
      <c r="AA3" t="n">
        <v>34.63948787319146</v>
      </c>
      <c r="AB3" t="n">
        <v>49.28951185036685</v>
      </c>
      <c r="AC3" t="n">
        <v>44.67235165555296</v>
      </c>
      <c r="AD3" t="n">
        <v>34639.48787319146</v>
      </c>
      <c r="AE3" t="n">
        <v>49289.51185036685</v>
      </c>
      <c r="AF3" t="n">
        <v>1.404292210663413e-05</v>
      </c>
      <c r="AG3" t="n">
        <v>0.3845833333333333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7.7725</v>
      </c>
      <c r="E2" t="n">
        <v>12.87</v>
      </c>
      <c r="F2" t="n">
        <v>8.56</v>
      </c>
      <c r="G2" t="n">
        <v>7.13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98.81</v>
      </c>
      <c r="Q2" t="n">
        <v>190.73</v>
      </c>
      <c r="R2" t="n">
        <v>71.11</v>
      </c>
      <c r="S2" t="n">
        <v>24.3</v>
      </c>
      <c r="T2" t="n">
        <v>22265.84</v>
      </c>
      <c r="U2" t="n">
        <v>0.34</v>
      </c>
      <c r="V2" t="n">
        <v>0.73</v>
      </c>
      <c r="W2" t="n">
        <v>3.05</v>
      </c>
      <c r="X2" t="n">
        <v>1.44</v>
      </c>
      <c r="Y2" t="n">
        <v>2</v>
      </c>
      <c r="Z2" t="n">
        <v>10</v>
      </c>
      <c r="AA2" t="n">
        <v>122.9755093104815</v>
      </c>
      <c r="AB2" t="n">
        <v>174.985347521927</v>
      </c>
      <c r="AC2" t="n">
        <v>158.5937187365983</v>
      </c>
      <c r="AD2" t="n">
        <v>122975.5093104815</v>
      </c>
      <c r="AE2" t="n">
        <v>174985.347521927</v>
      </c>
      <c r="AF2" t="n">
        <v>5.409299326918562e-06</v>
      </c>
      <c r="AG2" t="n">
        <v>0.53625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9.1389</v>
      </c>
      <c r="E3" t="n">
        <v>10.94</v>
      </c>
      <c r="F3" t="n">
        <v>7.76</v>
      </c>
      <c r="G3" t="n">
        <v>14.11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88.95999999999999</v>
      </c>
      <c r="Q3" t="n">
        <v>190.27</v>
      </c>
      <c r="R3" t="n">
        <v>46.21</v>
      </c>
      <c r="S3" t="n">
        <v>24.3</v>
      </c>
      <c r="T3" t="n">
        <v>10011.48</v>
      </c>
      <c r="U3" t="n">
        <v>0.53</v>
      </c>
      <c r="V3" t="n">
        <v>0.8100000000000001</v>
      </c>
      <c r="W3" t="n">
        <v>3</v>
      </c>
      <c r="X3" t="n">
        <v>0.65</v>
      </c>
      <c r="Y3" t="n">
        <v>2</v>
      </c>
      <c r="Z3" t="n">
        <v>10</v>
      </c>
      <c r="AA3" t="n">
        <v>94.99358770817909</v>
      </c>
      <c r="AB3" t="n">
        <v>135.1690759458705</v>
      </c>
      <c r="AC3" t="n">
        <v>122.5072082664458</v>
      </c>
      <c r="AD3" t="n">
        <v>94993.5877081791</v>
      </c>
      <c r="AE3" t="n">
        <v>135169.0759458705</v>
      </c>
      <c r="AF3" t="n">
        <v>6.360250320846066e-06</v>
      </c>
      <c r="AG3" t="n">
        <v>0.4558333333333333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9.616400000000001</v>
      </c>
      <c r="E4" t="n">
        <v>10.4</v>
      </c>
      <c r="F4" t="n">
        <v>7.54</v>
      </c>
      <c r="G4" t="n">
        <v>20.55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85.61</v>
      </c>
      <c r="Q4" t="n">
        <v>190.11</v>
      </c>
      <c r="R4" t="n">
        <v>39.39</v>
      </c>
      <c r="S4" t="n">
        <v>24.3</v>
      </c>
      <c r="T4" t="n">
        <v>6657.43</v>
      </c>
      <c r="U4" t="n">
        <v>0.62</v>
      </c>
      <c r="V4" t="n">
        <v>0.83</v>
      </c>
      <c r="W4" t="n">
        <v>2.98</v>
      </c>
      <c r="X4" t="n">
        <v>0.43</v>
      </c>
      <c r="Y4" t="n">
        <v>2</v>
      </c>
      <c r="Z4" t="n">
        <v>10</v>
      </c>
      <c r="AA4" t="n">
        <v>87.4065043273596</v>
      </c>
      <c r="AB4" t="n">
        <v>124.3731993561785</v>
      </c>
      <c r="AC4" t="n">
        <v>112.7226277879795</v>
      </c>
      <c r="AD4" t="n">
        <v>87406.50432735959</v>
      </c>
      <c r="AE4" t="n">
        <v>124373.1993561785</v>
      </c>
      <c r="AF4" t="n">
        <v>6.692568163059462e-06</v>
      </c>
      <c r="AG4" t="n">
        <v>0.4333333333333333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9.8947</v>
      </c>
      <c r="E5" t="n">
        <v>10.11</v>
      </c>
      <c r="F5" t="n">
        <v>7.42</v>
      </c>
      <c r="G5" t="n">
        <v>27.81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83.45999999999999</v>
      </c>
      <c r="Q5" t="n">
        <v>190.04</v>
      </c>
      <c r="R5" t="n">
        <v>35.63</v>
      </c>
      <c r="S5" t="n">
        <v>24.3</v>
      </c>
      <c r="T5" t="n">
        <v>4809.65</v>
      </c>
      <c r="U5" t="n">
        <v>0.68</v>
      </c>
      <c r="V5" t="n">
        <v>0.84</v>
      </c>
      <c r="W5" t="n">
        <v>2.97</v>
      </c>
      <c r="X5" t="n">
        <v>0.31</v>
      </c>
      <c r="Y5" t="n">
        <v>2</v>
      </c>
      <c r="Z5" t="n">
        <v>10</v>
      </c>
      <c r="AA5" t="n">
        <v>83.23281454025714</v>
      </c>
      <c r="AB5" t="n">
        <v>118.4343375296264</v>
      </c>
      <c r="AC5" t="n">
        <v>107.3400846466589</v>
      </c>
      <c r="AD5" t="n">
        <v>83232.81454025714</v>
      </c>
      <c r="AE5" t="n">
        <v>118434.3375296264</v>
      </c>
      <c r="AF5" t="n">
        <v>6.886252048898179e-06</v>
      </c>
      <c r="AG5" t="n">
        <v>0.42125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10.0399</v>
      </c>
      <c r="E6" t="n">
        <v>9.960000000000001</v>
      </c>
      <c r="F6" t="n">
        <v>7.36</v>
      </c>
      <c r="G6" t="n">
        <v>33.95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82.13</v>
      </c>
      <c r="Q6" t="n">
        <v>190.09</v>
      </c>
      <c r="R6" t="n">
        <v>33.99</v>
      </c>
      <c r="S6" t="n">
        <v>24.3</v>
      </c>
      <c r="T6" t="n">
        <v>4000.29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81.02974536965314</v>
      </c>
      <c r="AB6" t="n">
        <v>115.2995277890978</v>
      </c>
      <c r="AC6" t="n">
        <v>104.498925993533</v>
      </c>
      <c r="AD6" t="n">
        <v>81029.74536965314</v>
      </c>
      <c r="AE6" t="n">
        <v>115299.5277890978</v>
      </c>
      <c r="AF6" t="n">
        <v>6.987304511074901e-06</v>
      </c>
      <c r="AG6" t="n">
        <v>0.415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10.1514</v>
      </c>
      <c r="E7" t="n">
        <v>9.85</v>
      </c>
      <c r="F7" t="n">
        <v>7.3</v>
      </c>
      <c r="G7" t="n">
        <v>39.84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80.53</v>
      </c>
      <c r="Q7" t="n">
        <v>190.03</v>
      </c>
      <c r="R7" t="n">
        <v>32.32</v>
      </c>
      <c r="S7" t="n">
        <v>24.3</v>
      </c>
      <c r="T7" t="n">
        <v>3175.58</v>
      </c>
      <c r="U7" t="n">
        <v>0.75</v>
      </c>
      <c r="V7" t="n">
        <v>0.86</v>
      </c>
      <c r="W7" t="n">
        <v>2.96</v>
      </c>
      <c r="X7" t="n">
        <v>0.2</v>
      </c>
      <c r="Y7" t="n">
        <v>2</v>
      </c>
      <c r="Z7" t="n">
        <v>10</v>
      </c>
      <c r="AA7" t="n">
        <v>78.98928734159067</v>
      </c>
      <c r="AB7" t="n">
        <v>112.3961020651763</v>
      </c>
      <c r="AC7" t="n">
        <v>101.8674766227534</v>
      </c>
      <c r="AD7" t="n">
        <v>78989.28734159067</v>
      </c>
      <c r="AE7" t="n">
        <v>112396.1020651763</v>
      </c>
      <c r="AF7" t="n">
        <v>7.064903337057716e-06</v>
      </c>
      <c r="AG7" t="n">
        <v>0.4104166666666667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10.2009</v>
      </c>
      <c r="E8" t="n">
        <v>9.800000000000001</v>
      </c>
      <c r="F8" t="n">
        <v>7.29</v>
      </c>
      <c r="G8" t="n">
        <v>43.72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79.45999999999999</v>
      </c>
      <c r="Q8" t="n">
        <v>190.06</v>
      </c>
      <c r="R8" t="n">
        <v>31.77</v>
      </c>
      <c r="S8" t="n">
        <v>24.3</v>
      </c>
      <c r="T8" t="n">
        <v>2905.19</v>
      </c>
      <c r="U8" t="n">
        <v>0.76</v>
      </c>
      <c r="V8" t="n">
        <v>0.86</v>
      </c>
      <c r="W8" t="n">
        <v>2.95</v>
      </c>
      <c r="X8" t="n">
        <v>0.18</v>
      </c>
      <c r="Y8" t="n">
        <v>2</v>
      </c>
      <c r="Z8" t="n">
        <v>10</v>
      </c>
      <c r="AA8" t="n">
        <v>77.94426581189839</v>
      </c>
      <c r="AB8" t="n">
        <v>110.9091112280056</v>
      </c>
      <c r="AC8" t="n">
        <v>100.5197786015542</v>
      </c>
      <c r="AD8" t="n">
        <v>77944.2658118984</v>
      </c>
      <c r="AE8" t="n">
        <v>110909.1112280056</v>
      </c>
      <c r="AF8" t="n">
        <v>7.099353040072508e-06</v>
      </c>
      <c r="AG8" t="n">
        <v>0.4083333333333334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10.301</v>
      </c>
      <c r="E9" t="n">
        <v>9.710000000000001</v>
      </c>
      <c r="F9" t="n">
        <v>7.25</v>
      </c>
      <c r="G9" t="n">
        <v>54.36</v>
      </c>
      <c r="H9" t="n">
        <v>0.9399999999999999</v>
      </c>
      <c r="I9" t="n">
        <v>8</v>
      </c>
      <c r="J9" t="n">
        <v>151.46</v>
      </c>
      <c r="K9" t="n">
        <v>47.83</v>
      </c>
      <c r="L9" t="n">
        <v>8</v>
      </c>
      <c r="M9" t="n">
        <v>6</v>
      </c>
      <c r="N9" t="n">
        <v>25.63</v>
      </c>
      <c r="O9" t="n">
        <v>18913.66</v>
      </c>
      <c r="P9" t="n">
        <v>78.20999999999999</v>
      </c>
      <c r="Q9" t="n">
        <v>190.03</v>
      </c>
      <c r="R9" t="n">
        <v>30.52</v>
      </c>
      <c r="S9" t="n">
        <v>24.3</v>
      </c>
      <c r="T9" t="n">
        <v>2293.89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76.3290850750622</v>
      </c>
      <c r="AB9" t="n">
        <v>108.6108246493957</v>
      </c>
      <c r="AC9" t="n">
        <v>98.43678239423751</v>
      </c>
      <c r="AD9" t="n">
        <v>76329.08507506219</v>
      </c>
      <c r="AE9" t="n">
        <v>108610.8246493957</v>
      </c>
      <c r="AF9" t="n">
        <v>7.169017995057975e-06</v>
      </c>
      <c r="AG9" t="n">
        <v>0.4045833333333334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10.3078</v>
      </c>
      <c r="E10" t="n">
        <v>9.699999999999999</v>
      </c>
      <c r="F10" t="n">
        <v>7.24</v>
      </c>
      <c r="G10" t="n">
        <v>54.31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77.41</v>
      </c>
      <c r="Q10" t="n">
        <v>190.02</v>
      </c>
      <c r="R10" t="n">
        <v>30.32</v>
      </c>
      <c r="S10" t="n">
        <v>24.3</v>
      </c>
      <c r="T10" t="n">
        <v>2192.77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75.77625596464289</v>
      </c>
      <c r="AB10" t="n">
        <v>107.8241883951581</v>
      </c>
      <c r="AC10" t="n">
        <v>97.72383373528228</v>
      </c>
      <c r="AD10" t="n">
        <v>75776.25596464289</v>
      </c>
      <c r="AE10" t="n">
        <v>107824.1883951581</v>
      </c>
      <c r="AF10" t="n">
        <v>7.173750479512531e-06</v>
      </c>
      <c r="AG10" t="n">
        <v>0.4041666666666666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10.3523</v>
      </c>
      <c r="E11" t="n">
        <v>9.66</v>
      </c>
      <c r="F11" t="n">
        <v>7.23</v>
      </c>
      <c r="G11" t="n">
        <v>61.96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76.81</v>
      </c>
      <c r="Q11" t="n">
        <v>190</v>
      </c>
      <c r="R11" t="n">
        <v>29.99</v>
      </c>
      <c r="S11" t="n">
        <v>24.3</v>
      </c>
      <c r="T11" t="n">
        <v>2034.17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75.07242888389293</v>
      </c>
      <c r="AB11" t="n">
        <v>106.8226928371326</v>
      </c>
      <c r="AC11" t="n">
        <v>96.81615256600296</v>
      </c>
      <c r="AD11" t="n">
        <v>75072.42888389292</v>
      </c>
      <c r="AE11" t="n">
        <v>106822.6928371326</v>
      </c>
      <c r="AF11" t="n">
        <v>7.204720414546032e-06</v>
      </c>
      <c r="AG11" t="n">
        <v>0.4025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10.4179</v>
      </c>
      <c r="E12" t="n">
        <v>9.6</v>
      </c>
      <c r="F12" t="n">
        <v>7.2</v>
      </c>
      <c r="G12" t="n">
        <v>71.97</v>
      </c>
      <c r="H12" t="n">
        <v>1.25</v>
      </c>
      <c r="I12" t="n">
        <v>6</v>
      </c>
      <c r="J12" t="n">
        <v>155.66</v>
      </c>
      <c r="K12" t="n">
        <v>47.83</v>
      </c>
      <c r="L12" t="n">
        <v>11</v>
      </c>
      <c r="M12" t="n">
        <v>4</v>
      </c>
      <c r="N12" t="n">
        <v>26.83</v>
      </c>
      <c r="O12" t="n">
        <v>19431.82</v>
      </c>
      <c r="P12" t="n">
        <v>75.08</v>
      </c>
      <c r="Q12" t="n">
        <v>189.97</v>
      </c>
      <c r="R12" t="n">
        <v>29.02</v>
      </c>
      <c r="S12" t="n">
        <v>24.3</v>
      </c>
      <c r="T12" t="n">
        <v>1552.1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73.50418066521571</v>
      </c>
      <c r="AB12" t="n">
        <v>104.5911878725707</v>
      </c>
      <c r="AC12" t="n">
        <v>94.79368225222591</v>
      </c>
      <c r="AD12" t="n">
        <v>73504.18066521571</v>
      </c>
      <c r="AE12" t="n">
        <v>104591.1878725707</v>
      </c>
      <c r="AF12" t="n">
        <v>7.250374970460583e-06</v>
      </c>
      <c r="AG12" t="n">
        <v>0.4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10.4115</v>
      </c>
      <c r="E13" t="n">
        <v>9.6</v>
      </c>
      <c r="F13" t="n">
        <v>7.2</v>
      </c>
      <c r="G13" t="n">
        <v>72.03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74.89</v>
      </c>
      <c r="Q13" t="n">
        <v>190</v>
      </c>
      <c r="R13" t="n">
        <v>29.29</v>
      </c>
      <c r="S13" t="n">
        <v>24.3</v>
      </c>
      <c r="T13" t="n">
        <v>1687.39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73.4365650785202</v>
      </c>
      <c r="AB13" t="n">
        <v>104.4949757324287</v>
      </c>
      <c r="AC13" t="n">
        <v>94.70648271632869</v>
      </c>
      <c r="AD13" t="n">
        <v>73436.5650785202</v>
      </c>
      <c r="AE13" t="n">
        <v>104494.9757324287</v>
      </c>
      <c r="AF13" t="n">
        <v>7.24592086744453e-06</v>
      </c>
      <c r="AG13" t="n">
        <v>0.4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10.4016</v>
      </c>
      <c r="E14" t="n">
        <v>9.609999999999999</v>
      </c>
      <c r="F14" t="n">
        <v>7.21</v>
      </c>
      <c r="G14" t="n">
        <v>72.12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73.3</v>
      </c>
      <c r="Q14" t="n">
        <v>189.99</v>
      </c>
      <c r="R14" t="n">
        <v>29.47</v>
      </c>
      <c r="S14" t="n">
        <v>24.3</v>
      </c>
      <c r="T14" t="n">
        <v>1779.77</v>
      </c>
      <c r="U14" t="n">
        <v>0.82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72.62204983816883</v>
      </c>
      <c r="AB14" t="n">
        <v>103.3359788460248</v>
      </c>
      <c r="AC14" t="n">
        <v>93.65605404431713</v>
      </c>
      <c r="AD14" t="n">
        <v>72622.04983816884</v>
      </c>
      <c r="AE14" t="n">
        <v>103335.9788460248</v>
      </c>
      <c r="AF14" t="n">
        <v>7.239030926841571e-06</v>
      </c>
      <c r="AG14" t="n">
        <v>0.4004166666666666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10.463</v>
      </c>
      <c r="E15" t="n">
        <v>9.56</v>
      </c>
      <c r="F15" t="n">
        <v>7.18</v>
      </c>
      <c r="G15" t="n">
        <v>86.22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72.94</v>
      </c>
      <c r="Q15" t="n">
        <v>190.03</v>
      </c>
      <c r="R15" t="n">
        <v>28.63</v>
      </c>
      <c r="S15" t="n">
        <v>24.3</v>
      </c>
      <c r="T15" t="n">
        <v>1362.12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71.89389308945394</v>
      </c>
      <c r="AB15" t="n">
        <v>102.2998639119316</v>
      </c>
      <c r="AC15" t="n">
        <v>92.71699644456137</v>
      </c>
      <c r="AD15" t="n">
        <v>71893.89308945394</v>
      </c>
      <c r="AE15" t="n">
        <v>102299.8639119316</v>
      </c>
      <c r="AF15" t="n">
        <v>7.281762477651838e-06</v>
      </c>
      <c r="AG15" t="n">
        <v>0.3983333333333334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10.4666</v>
      </c>
      <c r="E16" t="n">
        <v>9.550000000000001</v>
      </c>
      <c r="F16" t="n">
        <v>7.18</v>
      </c>
      <c r="G16" t="n">
        <v>86.18000000000001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72.12</v>
      </c>
      <c r="Q16" t="n">
        <v>189.99</v>
      </c>
      <c r="R16" t="n">
        <v>28.48</v>
      </c>
      <c r="S16" t="n">
        <v>24.3</v>
      </c>
      <c r="T16" t="n">
        <v>1289.39</v>
      </c>
      <c r="U16" t="n">
        <v>0.85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71.39588895957748</v>
      </c>
      <c r="AB16" t="n">
        <v>101.5912396807949</v>
      </c>
      <c r="AC16" t="n">
        <v>92.07475208756598</v>
      </c>
      <c r="AD16" t="n">
        <v>71395.88895957748</v>
      </c>
      <c r="AE16" t="n">
        <v>101591.2396807949</v>
      </c>
      <c r="AF16" t="n">
        <v>7.284267910598368e-06</v>
      </c>
      <c r="AG16" t="n">
        <v>0.3979166666666667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10.4612</v>
      </c>
      <c r="E17" t="n">
        <v>9.56</v>
      </c>
      <c r="F17" t="n">
        <v>7.19</v>
      </c>
      <c r="G17" t="n">
        <v>86.23999999999999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70.48999999999999</v>
      </c>
      <c r="Q17" t="n">
        <v>189.98</v>
      </c>
      <c r="R17" t="n">
        <v>28.69</v>
      </c>
      <c r="S17" t="n">
        <v>24.3</v>
      </c>
      <c r="T17" t="n">
        <v>1391.63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70.53261230327718</v>
      </c>
      <c r="AB17" t="n">
        <v>100.3628587896951</v>
      </c>
      <c r="AC17" t="n">
        <v>90.96143890847195</v>
      </c>
      <c r="AD17" t="n">
        <v>70532.61230327717</v>
      </c>
      <c r="AE17" t="n">
        <v>100362.858789695</v>
      </c>
      <c r="AF17" t="n">
        <v>7.280509761178572e-06</v>
      </c>
      <c r="AG17" t="n">
        <v>0.3983333333333334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10.5217</v>
      </c>
      <c r="E18" t="n">
        <v>9.5</v>
      </c>
      <c r="F18" t="n">
        <v>7.16</v>
      </c>
      <c r="G18" t="n">
        <v>107.4</v>
      </c>
      <c r="H18" t="n">
        <v>1.83</v>
      </c>
      <c r="I18" t="n">
        <v>4</v>
      </c>
      <c r="J18" t="n">
        <v>164.19</v>
      </c>
      <c r="K18" t="n">
        <v>47.83</v>
      </c>
      <c r="L18" t="n">
        <v>17</v>
      </c>
      <c r="M18" t="n">
        <v>1</v>
      </c>
      <c r="N18" t="n">
        <v>29.36</v>
      </c>
      <c r="O18" t="n">
        <v>20483.57</v>
      </c>
      <c r="P18" t="n">
        <v>69.44</v>
      </c>
      <c r="Q18" t="n">
        <v>189.97</v>
      </c>
      <c r="R18" t="n">
        <v>27.84</v>
      </c>
      <c r="S18" t="n">
        <v>24.3</v>
      </c>
      <c r="T18" t="n">
        <v>970.6</v>
      </c>
      <c r="U18" t="n">
        <v>0.87</v>
      </c>
      <c r="V18" t="n">
        <v>0.87</v>
      </c>
      <c r="W18" t="n">
        <v>2.95</v>
      </c>
      <c r="X18" t="n">
        <v>0.05</v>
      </c>
      <c r="Y18" t="n">
        <v>2</v>
      </c>
      <c r="Z18" t="n">
        <v>10</v>
      </c>
      <c r="AA18" t="n">
        <v>69.4277744675568</v>
      </c>
      <c r="AB18" t="n">
        <v>98.79075363033176</v>
      </c>
      <c r="AC18" t="n">
        <v>89.53659958918925</v>
      </c>
      <c r="AD18" t="n">
        <v>69427.7744675568</v>
      </c>
      <c r="AE18" t="n">
        <v>98790.75363033176</v>
      </c>
      <c r="AF18" t="n">
        <v>7.322614953752207e-06</v>
      </c>
      <c r="AG18" t="n">
        <v>0.3958333333333333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10.5137</v>
      </c>
      <c r="E19" t="n">
        <v>9.51</v>
      </c>
      <c r="F19" t="n">
        <v>7.17</v>
      </c>
      <c r="G19" t="n">
        <v>107.51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69.89</v>
      </c>
      <c r="Q19" t="n">
        <v>189.97</v>
      </c>
      <c r="R19" t="n">
        <v>28</v>
      </c>
      <c r="S19" t="n">
        <v>24.3</v>
      </c>
      <c r="T19" t="n">
        <v>1054.55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69.77273210847727</v>
      </c>
      <c r="AB19" t="n">
        <v>99.28160366249428</v>
      </c>
      <c r="AC19" t="n">
        <v>89.98146959130213</v>
      </c>
      <c r="AD19" t="n">
        <v>69772.73210847727</v>
      </c>
      <c r="AE19" t="n">
        <v>99281.60366249428</v>
      </c>
      <c r="AF19" t="n">
        <v>7.31704732498214e-06</v>
      </c>
      <c r="AG19" t="n">
        <v>0.39625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6.9628</v>
      </c>
      <c r="E2" t="n">
        <v>14.36</v>
      </c>
      <c r="F2" t="n">
        <v>8.880000000000001</v>
      </c>
      <c r="G2" t="n">
        <v>6.2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118.29</v>
      </c>
      <c r="Q2" t="n">
        <v>190.62</v>
      </c>
      <c r="R2" t="n">
        <v>81.12</v>
      </c>
      <c r="S2" t="n">
        <v>24.3</v>
      </c>
      <c r="T2" t="n">
        <v>27202.1</v>
      </c>
      <c r="U2" t="n">
        <v>0.3</v>
      </c>
      <c r="V2" t="n">
        <v>0.71</v>
      </c>
      <c r="W2" t="n">
        <v>3.08</v>
      </c>
      <c r="X2" t="n">
        <v>1.77</v>
      </c>
      <c r="Y2" t="n">
        <v>2</v>
      </c>
      <c r="Z2" t="n">
        <v>10</v>
      </c>
      <c r="AA2" t="n">
        <v>160.6395788240653</v>
      </c>
      <c r="AB2" t="n">
        <v>228.5786225559381</v>
      </c>
      <c r="AC2" t="n">
        <v>207.1666816005449</v>
      </c>
      <c r="AD2" t="n">
        <v>160639.5788240653</v>
      </c>
      <c r="AE2" t="n">
        <v>228578.6225559381</v>
      </c>
      <c r="AF2" t="n">
        <v>4.378635728850996e-06</v>
      </c>
      <c r="AG2" t="n">
        <v>0.5983333333333333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8.5557</v>
      </c>
      <c r="E3" t="n">
        <v>11.69</v>
      </c>
      <c r="F3" t="n">
        <v>7.88</v>
      </c>
      <c r="G3" t="n">
        <v>12.12</v>
      </c>
      <c r="H3" t="n">
        <v>0.2</v>
      </c>
      <c r="I3" t="n">
        <v>39</v>
      </c>
      <c r="J3" t="n">
        <v>178.21</v>
      </c>
      <c r="K3" t="n">
        <v>52.44</v>
      </c>
      <c r="L3" t="n">
        <v>2</v>
      </c>
      <c r="M3" t="n">
        <v>37</v>
      </c>
      <c r="N3" t="n">
        <v>33.77</v>
      </c>
      <c r="O3" t="n">
        <v>22213.89</v>
      </c>
      <c r="P3" t="n">
        <v>104.49</v>
      </c>
      <c r="Q3" t="n">
        <v>190.27</v>
      </c>
      <c r="R3" t="n">
        <v>50.12</v>
      </c>
      <c r="S3" t="n">
        <v>24.3</v>
      </c>
      <c r="T3" t="n">
        <v>11938.15</v>
      </c>
      <c r="U3" t="n">
        <v>0.48</v>
      </c>
      <c r="V3" t="n">
        <v>0.79</v>
      </c>
      <c r="W3" t="n">
        <v>3</v>
      </c>
      <c r="X3" t="n">
        <v>0.77</v>
      </c>
      <c r="Y3" t="n">
        <v>2</v>
      </c>
      <c r="Z3" t="n">
        <v>10</v>
      </c>
      <c r="AA3" t="n">
        <v>116.4484300831471</v>
      </c>
      <c r="AB3" t="n">
        <v>165.6977809706506</v>
      </c>
      <c r="AC3" t="n">
        <v>150.1761584194635</v>
      </c>
      <c r="AD3" t="n">
        <v>116448.4300831471</v>
      </c>
      <c r="AE3" t="n">
        <v>165697.7809706506</v>
      </c>
      <c r="AF3" t="n">
        <v>5.380348955209179e-06</v>
      </c>
      <c r="AG3" t="n">
        <v>0.4870833333333333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9.1738</v>
      </c>
      <c r="E4" t="n">
        <v>10.9</v>
      </c>
      <c r="F4" t="n">
        <v>7.59</v>
      </c>
      <c r="G4" t="n">
        <v>18.22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100.1</v>
      </c>
      <c r="Q4" t="n">
        <v>190.04</v>
      </c>
      <c r="R4" t="n">
        <v>41.31</v>
      </c>
      <c r="S4" t="n">
        <v>24.3</v>
      </c>
      <c r="T4" t="n">
        <v>7600.06</v>
      </c>
      <c r="U4" t="n">
        <v>0.59</v>
      </c>
      <c r="V4" t="n">
        <v>0.82</v>
      </c>
      <c r="W4" t="n">
        <v>2.98</v>
      </c>
      <c r="X4" t="n">
        <v>0.48</v>
      </c>
      <c r="Y4" t="n">
        <v>2</v>
      </c>
      <c r="Z4" t="n">
        <v>10</v>
      </c>
      <c r="AA4" t="n">
        <v>104.5267957939615</v>
      </c>
      <c r="AB4" t="n">
        <v>148.7341486928164</v>
      </c>
      <c r="AC4" t="n">
        <v>134.8015824088357</v>
      </c>
      <c r="AD4" t="n">
        <v>104526.7957939615</v>
      </c>
      <c r="AE4" t="n">
        <v>148734.1486928164</v>
      </c>
      <c r="AF4" t="n">
        <v>5.769048148637512e-06</v>
      </c>
      <c r="AG4" t="n">
        <v>0.4541666666666667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9.459</v>
      </c>
      <c r="E5" t="n">
        <v>10.57</v>
      </c>
      <c r="F5" t="n">
        <v>7.48</v>
      </c>
      <c r="G5" t="n">
        <v>23.61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98.09999999999999</v>
      </c>
      <c r="Q5" t="n">
        <v>190.13</v>
      </c>
      <c r="R5" t="n">
        <v>37.65</v>
      </c>
      <c r="S5" t="n">
        <v>24.3</v>
      </c>
      <c r="T5" t="n">
        <v>5802.42</v>
      </c>
      <c r="U5" t="n">
        <v>0.65</v>
      </c>
      <c r="V5" t="n">
        <v>0.84</v>
      </c>
      <c r="W5" t="n">
        <v>2.97</v>
      </c>
      <c r="X5" t="n">
        <v>0.37</v>
      </c>
      <c r="Y5" t="n">
        <v>2</v>
      </c>
      <c r="Z5" t="n">
        <v>10</v>
      </c>
      <c r="AA5" t="n">
        <v>99.66865130560542</v>
      </c>
      <c r="AB5" t="n">
        <v>141.8213568176441</v>
      </c>
      <c r="AC5" t="n">
        <v>128.5363414280251</v>
      </c>
      <c r="AD5" t="n">
        <v>99668.65130560542</v>
      </c>
      <c r="AE5" t="n">
        <v>141821.3568176441</v>
      </c>
      <c r="AF5" t="n">
        <v>5.948399402424538e-06</v>
      </c>
      <c r="AG5" t="n">
        <v>0.4404166666666667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9.666499999999999</v>
      </c>
      <c r="E6" t="n">
        <v>10.34</v>
      </c>
      <c r="F6" t="n">
        <v>7.39</v>
      </c>
      <c r="G6" t="n">
        <v>29.56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96.42</v>
      </c>
      <c r="Q6" t="n">
        <v>190.05</v>
      </c>
      <c r="R6" t="n">
        <v>35.09</v>
      </c>
      <c r="S6" t="n">
        <v>24.3</v>
      </c>
      <c r="T6" t="n">
        <v>4543.99</v>
      </c>
      <c r="U6" t="n">
        <v>0.6899999999999999</v>
      </c>
      <c r="V6" t="n">
        <v>0.85</v>
      </c>
      <c r="W6" t="n">
        <v>2.96</v>
      </c>
      <c r="X6" t="n">
        <v>0.28</v>
      </c>
      <c r="Y6" t="n">
        <v>2</v>
      </c>
      <c r="Z6" t="n">
        <v>10</v>
      </c>
      <c r="AA6" t="n">
        <v>96.13203485069127</v>
      </c>
      <c r="AB6" t="n">
        <v>136.7890047429522</v>
      </c>
      <c r="AC6" t="n">
        <v>123.9753913780946</v>
      </c>
      <c r="AD6" t="n">
        <v>96132.03485069127</v>
      </c>
      <c r="AE6" t="n">
        <v>136789.0047429522</v>
      </c>
      <c r="AF6" t="n">
        <v>6.078888130197357e-06</v>
      </c>
      <c r="AG6" t="n">
        <v>0.4308333333333333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9.786300000000001</v>
      </c>
      <c r="E7" t="n">
        <v>10.22</v>
      </c>
      <c r="F7" t="n">
        <v>7.34</v>
      </c>
      <c r="G7" t="n">
        <v>33.86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11</v>
      </c>
      <c r="N7" t="n">
        <v>35.75</v>
      </c>
      <c r="O7" t="n">
        <v>22951.43</v>
      </c>
      <c r="P7" t="n">
        <v>95.16</v>
      </c>
      <c r="Q7" t="n">
        <v>190</v>
      </c>
      <c r="R7" t="n">
        <v>33.38</v>
      </c>
      <c r="S7" t="n">
        <v>24.3</v>
      </c>
      <c r="T7" t="n">
        <v>3695.65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93.99192616545228</v>
      </c>
      <c r="AB7" t="n">
        <v>133.7437832665707</v>
      </c>
      <c r="AC7" t="n">
        <v>121.2154288717746</v>
      </c>
      <c r="AD7" t="n">
        <v>93991.92616545229</v>
      </c>
      <c r="AE7" t="n">
        <v>133743.7832665707</v>
      </c>
      <c r="AF7" t="n">
        <v>6.154225718569327e-06</v>
      </c>
      <c r="AG7" t="n">
        <v>0.4258333333333333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9.882</v>
      </c>
      <c r="E8" t="n">
        <v>10.12</v>
      </c>
      <c r="F8" t="n">
        <v>7.31</v>
      </c>
      <c r="G8" t="n">
        <v>39.86</v>
      </c>
      <c r="H8" t="n">
        <v>0.67</v>
      </c>
      <c r="I8" t="n">
        <v>11</v>
      </c>
      <c r="J8" t="n">
        <v>185.7</v>
      </c>
      <c r="K8" t="n">
        <v>52.44</v>
      </c>
      <c r="L8" t="n">
        <v>7</v>
      </c>
      <c r="M8" t="n">
        <v>9</v>
      </c>
      <c r="N8" t="n">
        <v>36.26</v>
      </c>
      <c r="O8" t="n">
        <v>23137.49</v>
      </c>
      <c r="P8" t="n">
        <v>94.09</v>
      </c>
      <c r="Q8" t="n">
        <v>190.04</v>
      </c>
      <c r="R8" t="n">
        <v>32.32</v>
      </c>
      <c r="S8" t="n">
        <v>24.3</v>
      </c>
      <c r="T8" t="n">
        <v>3176.51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92.31883484816949</v>
      </c>
      <c r="AB8" t="n">
        <v>131.3630940770551</v>
      </c>
      <c r="AC8" t="n">
        <v>119.0577490599035</v>
      </c>
      <c r="AD8" t="n">
        <v>92318.83484816948</v>
      </c>
      <c r="AE8" t="n">
        <v>131363.0940770551</v>
      </c>
      <c r="AF8" t="n">
        <v>6.21440774867949e-06</v>
      </c>
      <c r="AG8" t="n">
        <v>0.4216666666666666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9.9415</v>
      </c>
      <c r="E9" t="n">
        <v>10.06</v>
      </c>
      <c r="F9" t="n">
        <v>7.28</v>
      </c>
      <c r="G9" t="n">
        <v>43.7</v>
      </c>
      <c r="H9" t="n">
        <v>0.76</v>
      </c>
      <c r="I9" t="n">
        <v>10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93.33</v>
      </c>
      <c r="Q9" t="n">
        <v>189.96</v>
      </c>
      <c r="R9" t="n">
        <v>31.66</v>
      </c>
      <c r="S9" t="n">
        <v>24.3</v>
      </c>
      <c r="T9" t="n">
        <v>2853.04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91.19219240540011</v>
      </c>
      <c r="AB9" t="n">
        <v>129.7599625227617</v>
      </c>
      <c r="AC9" t="n">
        <v>117.6047897211935</v>
      </c>
      <c r="AD9" t="n">
        <v>91192.19240540011</v>
      </c>
      <c r="AE9" t="n">
        <v>129759.9625227617</v>
      </c>
      <c r="AF9" t="n">
        <v>6.251824998330009e-06</v>
      </c>
      <c r="AG9" t="n">
        <v>0.4191666666666667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9.988300000000001</v>
      </c>
      <c r="E10" t="n">
        <v>10.01</v>
      </c>
      <c r="F10" t="n">
        <v>7.27</v>
      </c>
      <c r="G10" t="n">
        <v>48.47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92.56</v>
      </c>
      <c r="Q10" t="n">
        <v>189.99</v>
      </c>
      <c r="R10" t="n">
        <v>31.29</v>
      </c>
      <c r="S10" t="n">
        <v>24.3</v>
      </c>
      <c r="T10" t="n">
        <v>2671.35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90.26516870381204</v>
      </c>
      <c r="AB10" t="n">
        <v>128.4408741490442</v>
      </c>
      <c r="AC10" t="n">
        <v>116.4092660188226</v>
      </c>
      <c r="AD10" t="n">
        <v>90265.16870381204</v>
      </c>
      <c r="AE10" t="n">
        <v>128440.8741490442</v>
      </c>
      <c r="AF10" t="n">
        <v>6.281255708979493e-06</v>
      </c>
      <c r="AG10" t="n">
        <v>0.4170833333333333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10.0503</v>
      </c>
      <c r="E11" t="n">
        <v>9.949999999999999</v>
      </c>
      <c r="F11" t="n">
        <v>7.25</v>
      </c>
      <c r="G11" t="n">
        <v>54.34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91.83</v>
      </c>
      <c r="Q11" t="n">
        <v>190.01</v>
      </c>
      <c r="R11" t="n">
        <v>30.41</v>
      </c>
      <c r="S11" t="n">
        <v>24.3</v>
      </c>
      <c r="T11" t="n">
        <v>2237.96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89.1991437762946</v>
      </c>
      <c r="AB11" t="n">
        <v>126.92399698013</v>
      </c>
      <c r="AC11" t="n">
        <v>115.0344812468884</v>
      </c>
      <c r="AD11" t="n">
        <v>89199.1437762946</v>
      </c>
      <c r="AE11" t="n">
        <v>126923.99698013</v>
      </c>
      <c r="AF11" t="n">
        <v>6.320245111976672e-06</v>
      </c>
      <c r="AG11" t="n">
        <v>0.4145833333333333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10.1072</v>
      </c>
      <c r="E12" t="n">
        <v>9.890000000000001</v>
      </c>
      <c r="F12" t="n">
        <v>7.22</v>
      </c>
      <c r="G12" t="n">
        <v>61.92</v>
      </c>
      <c r="H12" t="n">
        <v>1.02</v>
      </c>
      <c r="I12" t="n">
        <v>7</v>
      </c>
      <c r="J12" t="n">
        <v>191.79</v>
      </c>
      <c r="K12" t="n">
        <v>52.44</v>
      </c>
      <c r="L12" t="n">
        <v>11</v>
      </c>
      <c r="M12" t="n">
        <v>5</v>
      </c>
      <c r="N12" t="n">
        <v>38.35</v>
      </c>
      <c r="O12" t="n">
        <v>23888.73</v>
      </c>
      <c r="P12" t="n">
        <v>90.89</v>
      </c>
      <c r="Q12" t="n">
        <v>190</v>
      </c>
      <c r="R12" t="n">
        <v>29.81</v>
      </c>
      <c r="S12" t="n">
        <v>24.3</v>
      </c>
      <c r="T12" t="n">
        <v>1940.7</v>
      </c>
      <c r="U12" t="n">
        <v>0.82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88.02305412537076</v>
      </c>
      <c r="AB12" t="n">
        <v>125.2505055879191</v>
      </c>
      <c r="AC12" t="n">
        <v>113.517752978362</v>
      </c>
      <c r="AD12" t="n">
        <v>88023.05412537076</v>
      </c>
      <c r="AE12" t="n">
        <v>125250.5055879191</v>
      </c>
      <c r="AF12" t="n">
        <v>6.356027322146665e-06</v>
      </c>
      <c r="AG12" t="n">
        <v>0.4120833333333334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10.1053</v>
      </c>
      <c r="E13" t="n">
        <v>9.9</v>
      </c>
      <c r="F13" t="n">
        <v>7.23</v>
      </c>
      <c r="G13" t="n">
        <v>61.94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90.45</v>
      </c>
      <c r="Q13" t="n">
        <v>189.96</v>
      </c>
      <c r="R13" t="n">
        <v>29.92</v>
      </c>
      <c r="S13" t="n">
        <v>24.3</v>
      </c>
      <c r="T13" t="n">
        <v>1995.12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87.82095517874581</v>
      </c>
      <c r="AB13" t="n">
        <v>124.9629332525226</v>
      </c>
      <c r="AC13" t="n">
        <v>113.2571187782866</v>
      </c>
      <c r="AD13" t="n">
        <v>87820.9551787458</v>
      </c>
      <c r="AE13" t="n">
        <v>124962.9332525226</v>
      </c>
      <c r="AF13" t="n">
        <v>6.354832485603202e-06</v>
      </c>
      <c r="AG13" t="n">
        <v>0.4125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10.1678</v>
      </c>
      <c r="E14" t="n">
        <v>9.84</v>
      </c>
      <c r="F14" t="n">
        <v>7.2</v>
      </c>
      <c r="G14" t="n">
        <v>72.01000000000001</v>
      </c>
      <c r="H14" t="n">
        <v>1.18</v>
      </c>
      <c r="I14" t="n">
        <v>6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89.15000000000001</v>
      </c>
      <c r="Q14" t="n">
        <v>189.98</v>
      </c>
      <c r="R14" t="n">
        <v>29.1</v>
      </c>
      <c r="S14" t="n">
        <v>24.3</v>
      </c>
      <c r="T14" t="n">
        <v>1593.05</v>
      </c>
      <c r="U14" t="n">
        <v>0.83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86.4010612991936</v>
      </c>
      <c r="AB14" t="n">
        <v>122.9425258937664</v>
      </c>
      <c r="AC14" t="n">
        <v>111.4259716512519</v>
      </c>
      <c r="AD14" t="n">
        <v>86401.06129919361</v>
      </c>
      <c r="AE14" t="n">
        <v>122942.5258937664</v>
      </c>
      <c r="AF14" t="n">
        <v>6.394136319269714e-06</v>
      </c>
      <c r="AG14" t="n">
        <v>0.41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10.1683</v>
      </c>
      <c r="E15" t="n">
        <v>9.83</v>
      </c>
      <c r="F15" t="n">
        <v>7.2</v>
      </c>
      <c r="G15" t="n">
        <v>72.01000000000001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89.22</v>
      </c>
      <c r="Q15" t="n">
        <v>190</v>
      </c>
      <c r="R15" t="n">
        <v>29.1</v>
      </c>
      <c r="S15" t="n">
        <v>24.3</v>
      </c>
      <c r="T15" t="n">
        <v>1590.43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86.43421318364966</v>
      </c>
      <c r="AB15" t="n">
        <v>122.9896986524326</v>
      </c>
      <c r="AC15" t="n">
        <v>111.4687255350821</v>
      </c>
      <c r="AD15" t="n">
        <v>86434.21318364966</v>
      </c>
      <c r="AE15" t="n">
        <v>122989.6986524325</v>
      </c>
      <c r="AF15" t="n">
        <v>6.394450749939046e-06</v>
      </c>
      <c r="AG15" t="n">
        <v>0.4095833333333334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10.166</v>
      </c>
      <c r="E16" t="n">
        <v>9.84</v>
      </c>
      <c r="F16" t="n">
        <v>7.2</v>
      </c>
      <c r="G16" t="n">
        <v>72.03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88.37</v>
      </c>
      <c r="Q16" t="n">
        <v>189.98</v>
      </c>
      <c r="R16" t="n">
        <v>29.22</v>
      </c>
      <c r="S16" t="n">
        <v>24.3</v>
      </c>
      <c r="T16" t="n">
        <v>1653.73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85.95431543169407</v>
      </c>
      <c r="AB16" t="n">
        <v>122.3068385010757</v>
      </c>
      <c r="AC16" t="n">
        <v>110.8498318258979</v>
      </c>
      <c r="AD16" t="n">
        <v>85954.31543169406</v>
      </c>
      <c r="AE16" t="n">
        <v>122306.8385010757</v>
      </c>
      <c r="AF16" t="n">
        <v>6.393004368860118e-06</v>
      </c>
      <c r="AG16" t="n">
        <v>0.41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10.2081</v>
      </c>
      <c r="E17" t="n">
        <v>9.800000000000001</v>
      </c>
      <c r="F17" t="n">
        <v>7.2</v>
      </c>
      <c r="G17" t="n">
        <v>86.37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87.63</v>
      </c>
      <c r="Q17" t="n">
        <v>189.96</v>
      </c>
      <c r="R17" t="n">
        <v>28.99</v>
      </c>
      <c r="S17" t="n">
        <v>24.3</v>
      </c>
      <c r="T17" t="n">
        <v>1543.59</v>
      </c>
      <c r="U17" t="n">
        <v>0.84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85.16882902937243</v>
      </c>
      <c r="AB17" t="n">
        <v>121.1891475733889</v>
      </c>
      <c r="AC17" t="n">
        <v>109.8368398061072</v>
      </c>
      <c r="AD17" t="n">
        <v>85168.82902937243</v>
      </c>
      <c r="AE17" t="n">
        <v>121189.1475733889</v>
      </c>
      <c r="AF17" t="n">
        <v>6.419479431217881e-06</v>
      </c>
      <c r="AG17" t="n">
        <v>0.4083333333333334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10.222</v>
      </c>
      <c r="E18" t="n">
        <v>9.779999999999999</v>
      </c>
      <c r="F18" t="n">
        <v>7.18</v>
      </c>
      <c r="G18" t="n">
        <v>86.20999999999999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87.39</v>
      </c>
      <c r="Q18" t="n">
        <v>189.96</v>
      </c>
      <c r="R18" t="n">
        <v>28.64</v>
      </c>
      <c r="S18" t="n">
        <v>24.3</v>
      </c>
      <c r="T18" t="n">
        <v>1368.11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84.83187647433896</v>
      </c>
      <c r="AB18" t="n">
        <v>120.7096882056536</v>
      </c>
      <c r="AC18" t="n">
        <v>109.4022934558609</v>
      </c>
      <c r="AD18" t="n">
        <v>84831.87647433896</v>
      </c>
      <c r="AE18" t="n">
        <v>120709.6882056536</v>
      </c>
      <c r="AF18" t="n">
        <v>6.428220603825312e-06</v>
      </c>
      <c r="AG18" t="n">
        <v>0.4075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10.2218</v>
      </c>
      <c r="E19" t="n">
        <v>9.779999999999999</v>
      </c>
      <c r="F19" t="n">
        <v>7.18</v>
      </c>
      <c r="G19" t="n">
        <v>86.22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86.87</v>
      </c>
      <c r="Q19" t="n">
        <v>189.96</v>
      </c>
      <c r="R19" t="n">
        <v>28.65</v>
      </c>
      <c r="S19" t="n">
        <v>24.3</v>
      </c>
      <c r="T19" t="n">
        <v>1372.07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84.52770103615607</v>
      </c>
      <c r="AB19" t="n">
        <v>120.2768683291066</v>
      </c>
      <c r="AC19" t="n">
        <v>109.010017675421</v>
      </c>
      <c r="AD19" t="n">
        <v>84527.70103615607</v>
      </c>
      <c r="AE19" t="n">
        <v>120276.8683291066</v>
      </c>
      <c r="AF19" t="n">
        <v>6.428094831557581e-06</v>
      </c>
      <c r="AG19" t="n">
        <v>0.4075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10.2279</v>
      </c>
      <c r="E20" t="n">
        <v>9.779999999999999</v>
      </c>
      <c r="F20" t="n">
        <v>7.18</v>
      </c>
      <c r="G20" t="n">
        <v>86.15000000000001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85.55</v>
      </c>
      <c r="Q20" t="n">
        <v>189.96</v>
      </c>
      <c r="R20" t="n">
        <v>28.4</v>
      </c>
      <c r="S20" t="n">
        <v>24.3</v>
      </c>
      <c r="T20" t="n">
        <v>1249.42</v>
      </c>
      <c r="U20" t="n">
        <v>0.86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83.70476567121518</v>
      </c>
      <c r="AB20" t="n">
        <v>119.1058902080997</v>
      </c>
      <c r="AC20" t="n">
        <v>107.948730102492</v>
      </c>
      <c r="AD20" t="n">
        <v>83704.76567121518</v>
      </c>
      <c r="AE20" t="n">
        <v>119105.8902080996</v>
      </c>
      <c r="AF20" t="n">
        <v>6.431930885723432e-06</v>
      </c>
      <c r="AG20" t="n">
        <v>0.4075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10.2212</v>
      </c>
      <c r="E21" t="n">
        <v>9.779999999999999</v>
      </c>
      <c r="F21" t="n">
        <v>7.19</v>
      </c>
      <c r="G21" t="n">
        <v>86.22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84.45</v>
      </c>
      <c r="Q21" t="n">
        <v>189.98</v>
      </c>
      <c r="R21" t="n">
        <v>28.6</v>
      </c>
      <c r="S21" t="n">
        <v>24.3</v>
      </c>
      <c r="T21" t="n">
        <v>1348.57</v>
      </c>
      <c r="U21" t="n">
        <v>0.85</v>
      </c>
      <c r="V21" t="n">
        <v>0.87</v>
      </c>
      <c r="W21" t="n">
        <v>2.95</v>
      </c>
      <c r="X21" t="n">
        <v>0.08</v>
      </c>
      <c r="Y21" t="n">
        <v>2</v>
      </c>
      <c r="Z21" t="n">
        <v>10</v>
      </c>
      <c r="AA21" t="n">
        <v>83.14877567426849</v>
      </c>
      <c r="AB21" t="n">
        <v>118.3147562385806</v>
      </c>
      <c r="AC21" t="n">
        <v>107.2317050485562</v>
      </c>
      <c r="AD21" t="n">
        <v>83148.77567426849</v>
      </c>
      <c r="AE21" t="n">
        <v>118314.7562385806</v>
      </c>
      <c r="AF21" t="n">
        <v>6.427717514754381e-06</v>
      </c>
      <c r="AG21" t="n">
        <v>0.4075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10.284</v>
      </c>
      <c r="E22" t="n">
        <v>9.720000000000001</v>
      </c>
      <c r="F22" t="n">
        <v>7.16</v>
      </c>
      <c r="G22" t="n">
        <v>107.42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2</v>
      </c>
      <c r="N22" t="n">
        <v>44</v>
      </c>
      <c r="O22" t="n">
        <v>25818.99</v>
      </c>
      <c r="P22" t="n">
        <v>84.5</v>
      </c>
      <c r="Q22" t="n">
        <v>189.96</v>
      </c>
      <c r="R22" t="n">
        <v>27.89</v>
      </c>
      <c r="S22" t="n">
        <v>24.3</v>
      </c>
      <c r="T22" t="n">
        <v>998.5700000000001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82.55938127465936</v>
      </c>
      <c r="AB22" t="n">
        <v>117.4760901950622</v>
      </c>
      <c r="AC22" t="n">
        <v>106.4716004540671</v>
      </c>
      <c r="AD22" t="n">
        <v>82559.38127465936</v>
      </c>
      <c r="AE22" t="n">
        <v>117476.0901950622</v>
      </c>
      <c r="AF22" t="n">
        <v>6.467210006822493e-06</v>
      </c>
      <c r="AG22" t="n">
        <v>0.405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10.2834</v>
      </c>
      <c r="E23" t="n">
        <v>9.720000000000001</v>
      </c>
      <c r="F23" t="n">
        <v>7.16</v>
      </c>
      <c r="G23" t="n">
        <v>107.42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84.23999999999999</v>
      </c>
      <c r="Q23" t="n">
        <v>189.97</v>
      </c>
      <c r="R23" t="n">
        <v>27.88</v>
      </c>
      <c r="S23" t="n">
        <v>24.3</v>
      </c>
      <c r="T23" t="n">
        <v>991.5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82.41194488376223</v>
      </c>
      <c r="AB23" t="n">
        <v>117.2662987638808</v>
      </c>
      <c r="AC23" t="n">
        <v>106.281461086964</v>
      </c>
      <c r="AD23" t="n">
        <v>82411.94488376223</v>
      </c>
      <c r="AE23" t="n">
        <v>117266.2987638808</v>
      </c>
      <c r="AF23" t="n">
        <v>6.466832690019294e-06</v>
      </c>
      <c r="AG23" t="n">
        <v>0.405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10.2857</v>
      </c>
      <c r="E24" t="n">
        <v>9.720000000000001</v>
      </c>
      <c r="F24" t="n">
        <v>7.16</v>
      </c>
      <c r="G24" t="n">
        <v>107.39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83.84999999999999</v>
      </c>
      <c r="Q24" t="n">
        <v>189.96</v>
      </c>
      <c r="R24" t="n">
        <v>27.84</v>
      </c>
      <c r="S24" t="n">
        <v>24.3</v>
      </c>
      <c r="T24" t="n">
        <v>974.3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82.16680041536482</v>
      </c>
      <c r="AB24" t="n">
        <v>116.9174757320746</v>
      </c>
      <c r="AC24" t="n">
        <v>105.9653138061856</v>
      </c>
      <c r="AD24" t="n">
        <v>82166.80041536482</v>
      </c>
      <c r="AE24" t="n">
        <v>116917.4757320746</v>
      </c>
      <c r="AF24" t="n">
        <v>6.468279071098221e-06</v>
      </c>
      <c r="AG24" t="n">
        <v>0.405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10.2851</v>
      </c>
      <c r="E25" t="n">
        <v>9.720000000000001</v>
      </c>
      <c r="F25" t="n">
        <v>7.16</v>
      </c>
      <c r="G25" t="n">
        <v>107.4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83.14</v>
      </c>
      <c r="Q25" t="n">
        <v>189.96</v>
      </c>
      <c r="R25" t="n">
        <v>27.91</v>
      </c>
      <c r="S25" t="n">
        <v>24.3</v>
      </c>
      <c r="T25" t="n">
        <v>1007.37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81.7564169198951</v>
      </c>
      <c r="AB25" t="n">
        <v>116.3335293920702</v>
      </c>
      <c r="AC25" t="n">
        <v>105.4360682269675</v>
      </c>
      <c r="AD25" t="n">
        <v>81756.4169198951</v>
      </c>
      <c r="AE25" t="n">
        <v>116333.5293920702</v>
      </c>
      <c r="AF25" t="n">
        <v>6.467901754295023e-06</v>
      </c>
      <c r="AG25" t="n">
        <v>0.405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10.2945</v>
      </c>
      <c r="E26" t="n">
        <v>9.710000000000001</v>
      </c>
      <c r="F26" t="n">
        <v>7.15</v>
      </c>
      <c r="G26" t="n">
        <v>107.27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82.06</v>
      </c>
      <c r="Q26" t="n">
        <v>190</v>
      </c>
      <c r="R26" t="n">
        <v>27.51</v>
      </c>
      <c r="S26" t="n">
        <v>24.3</v>
      </c>
      <c r="T26" t="n">
        <v>805.3200000000001</v>
      </c>
      <c r="U26" t="n">
        <v>0.88</v>
      </c>
      <c r="V26" t="n">
        <v>0.88</v>
      </c>
      <c r="W26" t="n">
        <v>2.95</v>
      </c>
      <c r="X26" t="n">
        <v>0.04</v>
      </c>
      <c r="Y26" t="n">
        <v>2</v>
      </c>
      <c r="Z26" t="n">
        <v>10</v>
      </c>
      <c r="AA26" t="n">
        <v>81.01271005447957</v>
      </c>
      <c r="AB26" t="n">
        <v>115.2752877549438</v>
      </c>
      <c r="AC26" t="n">
        <v>104.4769566274505</v>
      </c>
      <c r="AD26" t="n">
        <v>81012.71005447957</v>
      </c>
      <c r="AE26" t="n">
        <v>115275.2877549438</v>
      </c>
      <c r="AF26" t="n">
        <v>6.473813050878466e-06</v>
      </c>
      <c r="AG26" t="n">
        <v>0.4045833333333334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10.2889</v>
      </c>
      <c r="E27" t="n">
        <v>9.720000000000001</v>
      </c>
      <c r="F27" t="n">
        <v>7.16</v>
      </c>
      <c r="G27" t="n">
        <v>107.35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80.88</v>
      </c>
      <c r="Q27" t="n">
        <v>190.01</v>
      </c>
      <c r="R27" t="n">
        <v>27.71</v>
      </c>
      <c r="S27" t="n">
        <v>24.3</v>
      </c>
      <c r="T27" t="n">
        <v>907.66</v>
      </c>
      <c r="U27" t="n">
        <v>0.88</v>
      </c>
      <c r="V27" t="n">
        <v>0.87</v>
      </c>
      <c r="W27" t="n">
        <v>2.94</v>
      </c>
      <c r="X27" t="n">
        <v>0.05</v>
      </c>
      <c r="Y27" t="n">
        <v>2</v>
      </c>
      <c r="Z27" t="n">
        <v>10</v>
      </c>
      <c r="AA27" t="n">
        <v>80.40803807954613</v>
      </c>
      <c r="AB27" t="n">
        <v>114.414882815263</v>
      </c>
      <c r="AC27" t="n">
        <v>103.6971495125364</v>
      </c>
      <c r="AD27" t="n">
        <v>80408.03807954612</v>
      </c>
      <c r="AE27" t="n">
        <v>114414.882815263</v>
      </c>
      <c r="AF27" t="n">
        <v>6.470291427381948e-06</v>
      </c>
      <c r="AG27" t="n">
        <v>0.405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10.2904</v>
      </c>
      <c r="E28" t="n">
        <v>9.720000000000001</v>
      </c>
      <c r="F28" t="n">
        <v>7.16</v>
      </c>
      <c r="G28" t="n">
        <v>107.33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1</v>
      </c>
      <c r="N28" t="n">
        <v>47.71</v>
      </c>
      <c r="O28" t="n">
        <v>27015.77</v>
      </c>
      <c r="P28" t="n">
        <v>80.2</v>
      </c>
      <c r="Q28" t="n">
        <v>189.97</v>
      </c>
      <c r="R28" t="n">
        <v>27.58</v>
      </c>
      <c r="S28" t="n">
        <v>24.3</v>
      </c>
      <c r="T28" t="n">
        <v>840.87</v>
      </c>
      <c r="U28" t="n">
        <v>0.88</v>
      </c>
      <c r="V28" t="n">
        <v>0.87</v>
      </c>
      <c r="W28" t="n">
        <v>2.95</v>
      </c>
      <c r="X28" t="n">
        <v>0.05</v>
      </c>
      <c r="Y28" t="n">
        <v>2</v>
      </c>
      <c r="Z28" t="n">
        <v>10</v>
      </c>
      <c r="AA28" t="n">
        <v>79.99993307653439</v>
      </c>
      <c r="AB28" t="n">
        <v>113.8341786069386</v>
      </c>
      <c r="AC28" t="n">
        <v>103.170842360604</v>
      </c>
      <c r="AD28" t="n">
        <v>79999.93307653439</v>
      </c>
      <c r="AE28" t="n">
        <v>113834.1786069386</v>
      </c>
      <c r="AF28" t="n">
        <v>6.471234719389943e-06</v>
      </c>
      <c r="AG28" t="n">
        <v>0.405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10.2907</v>
      </c>
      <c r="E29" t="n">
        <v>9.720000000000001</v>
      </c>
      <c r="F29" t="n">
        <v>7.15</v>
      </c>
      <c r="G29" t="n">
        <v>107.32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80.73</v>
      </c>
      <c r="Q29" t="n">
        <v>189.97</v>
      </c>
      <c r="R29" t="n">
        <v>27.57</v>
      </c>
      <c r="S29" t="n">
        <v>24.3</v>
      </c>
      <c r="T29" t="n">
        <v>837.52</v>
      </c>
      <c r="U29" t="n">
        <v>0.88</v>
      </c>
      <c r="V29" t="n">
        <v>0.87</v>
      </c>
      <c r="W29" t="n">
        <v>2.95</v>
      </c>
      <c r="X29" t="n">
        <v>0.05</v>
      </c>
      <c r="Y29" t="n">
        <v>2</v>
      </c>
      <c r="Z29" t="n">
        <v>10</v>
      </c>
      <c r="AA29" t="n">
        <v>80.26820619179895</v>
      </c>
      <c r="AB29" t="n">
        <v>114.2159120477559</v>
      </c>
      <c r="AC29" t="n">
        <v>103.5168171910837</v>
      </c>
      <c r="AD29" t="n">
        <v>80268.20619179895</v>
      </c>
      <c r="AE29" t="n">
        <v>114215.9120477559</v>
      </c>
      <c r="AF29" t="n">
        <v>6.471423377791542e-06</v>
      </c>
      <c r="AG29" t="n">
        <v>0.405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10.6173</v>
      </c>
      <c r="E2" t="n">
        <v>9.42</v>
      </c>
      <c r="F2" t="n">
        <v>7.54</v>
      </c>
      <c r="G2" t="n">
        <v>21.54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21.87</v>
      </c>
      <c r="Q2" t="n">
        <v>190.31</v>
      </c>
      <c r="R2" t="n">
        <v>38.61</v>
      </c>
      <c r="S2" t="n">
        <v>24.3</v>
      </c>
      <c r="T2" t="n">
        <v>6273.96</v>
      </c>
      <c r="U2" t="n">
        <v>0.63</v>
      </c>
      <c r="V2" t="n">
        <v>0.83</v>
      </c>
      <c r="W2" t="n">
        <v>3</v>
      </c>
      <c r="X2" t="n">
        <v>0.43</v>
      </c>
      <c r="Y2" t="n">
        <v>2</v>
      </c>
      <c r="Z2" t="n">
        <v>10</v>
      </c>
      <c r="AA2" t="n">
        <v>28.90002713110507</v>
      </c>
      <c r="AB2" t="n">
        <v>41.12267002819294</v>
      </c>
      <c r="AC2" t="n">
        <v>37.27053297040845</v>
      </c>
      <c r="AD2" t="n">
        <v>28900.02713110507</v>
      </c>
      <c r="AE2" t="n">
        <v>41122.67002819294</v>
      </c>
      <c r="AF2" t="n">
        <v>1.619868974007678e-05</v>
      </c>
      <c r="AG2" t="n">
        <v>0.3925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8.8292</v>
      </c>
      <c r="E2" t="n">
        <v>11.33</v>
      </c>
      <c r="F2" t="n">
        <v>8.210000000000001</v>
      </c>
      <c r="G2" t="n">
        <v>8.949999999999999</v>
      </c>
      <c r="H2" t="n">
        <v>0.18</v>
      </c>
      <c r="I2" t="n">
        <v>55</v>
      </c>
      <c r="J2" t="n">
        <v>98.70999999999999</v>
      </c>
      <c r="K2" t="n">
        <v>39.72</v>
      </c>
      <c r="L2" t="n">
        <v>1</v>
      </c>
      <c r="M2" t="n">
        <v>53</v>
      </c>
      <c r="N2" t="n">
        <v>12.99</v>
      </c>
      <c r="O2" t="n">
        <v>12407.75</v>
      </c>
      <c r="P2" t="n">
        <v>74.31</v>
      </c>
      <c r="Q2" t="n">
        <v>190.3</v>
      </c>
      <c r="R2" t="n">
        <v>60.38</v>
      </c>
      <c r="S2" t="n">
        <v>24.3</v>
      </c>
      <c r="T2" t="n">
        <v>16985.83</v>
      </c>
      <c r="U2" t="n">
        <v>0.4</v>
      </c>
      <c r="V2" t="n">
        <v>0.76</v>
      </c>
      <c r="W2" t="n">
        <v>3.03</v>
      </c>
      <c r="X2" t="n">
        <v>1.09</v>
      </c>
      <c r="Y2" t="n">
        <v>2</v>
      </c>
      <c r="Z2" t="n">
        <v>10</v>
      </c>
      <c r="AA2" t="n">
        <v>84.56293564765954</v>
      </c>
      <c r="AB2" t="n">
        <v>120.3270046592857</v>
      </c>
      <c r="AC2" t="n">
        <v>109.0554575202967</v>
      </c>
      <c r="AD2" t="n">
        <v>84562.93564765954</v>
      </c>
      <c r="AE2" t="n">
        <v>120327.0046592857</v>
      </c>
      <c r="AF2" t="n">
        <v>7.343483458203106e-06</v>
      </c>
      <c r="AG2" t="n">
        <v>0.4720833333333334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9.871700000000001</v>
      </c>
      <c r="E3" t="n">
        <v>10.13</v>
      </c>
      <c r="F3" t="n">
        <v>7.61</v>
      </c>
      <c r="G3" t="n">
        <v>17.56</v>
      </c>
      <c r="H3" t="n">
        <v>0.35</v>
      </c>
      <c r="I3" t="n">
        <v>26</v>
      </c>
      <c r="J3" t="n">
        <v>99.95</v>
      </c>
      <c r="K3" t="n">
        <v>39.72</v>
      </c>
      <c r="L3" t="n">
        <v>2</v>
      </c>
      <c r="M3" t="n">
        <v>24</v>
      </c>
      <c r="N3" t="n">
        <v>13.24</v>
      </c>
      <c r="O3" t="n">
        <v>12561.45</v>
      </c>
      <c r="P3" t="n">
        <v>67.68000000000001</v>
      </c>
      <c r="Q3" t="n">
        <v>190.1</v>
      </c>
      <c r="R3" t="n">
        <v>41.84</v>
      </c>
      <c r="S3" t="n">
        <v>24.3</v>
      </c>
      <c r="T3" t="n">
        <v>7863.73</v>
      </c>
      <c r="U3" t="n">
        <v>0.58</v>
      </c>
      <c r="V3" t="n">
        <v>0.82</v>
      </c>
      <c r="W3" t="n">
        <v>2.98</v>
      </c>
      <c r="X3" t="n">
        <v>0.5</v>
      </c>
      <c r="Y3" t="n">
        <v>2</v>
      </c>
      <c r="Z3" t="n">
        <v>10</v>
      </c>
      <c r="AA3" t="n">
        <v>69.86041602910228</v>
      </c>
      <c r="AB3" t="n">
        <v>99.40637160538539</v>
      </c>
      <c r="AC3" t="n">
        <v>90.09454998530332</v>
      </c>
      <c r="AD3" t="n">
        <v>69860.41602910229</v>
      </c>
      <c r="AE3" t="n">
        <v>99406.37160538539</v>
      </c>
      <c r="AF3" t="n">
        <v>8.21055878837761e-06</v>
      </c>
      <c r="AG3" t="n">
        <v>0.4220833333333334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10.2203</v>
      </c>
      <c r="E4" t="n">
        <v>9.779999999999999</v>
      </c>
      <c r="F4" t="n">
        <v>7.45</v>
      </c>
      <c r="G4" t="n">
        <v>26.28</v>
      </c>
      <c r="H4" t="n">
        <v>0.52</v>
      </c>
      <c r="I4" t="n">
        <v>17</v>
      </c>
      <c r="J4" t="n">
        <v>101.2</v>
      </c>
      <c r="K4" t="n">
        <v>39.72</v>
      </c>
      <c r="L4" t="n">
        <v>3</v>
      </c>
      <c r="M4" t="n">
        <v>15</v>
      </c>
      <c r="N4" t="n">
        <v>13.49</v>
      </c>
      <c r="O4" t="n">
        <v>12715.54</v>
      </c>
      <c r="P4" t="n">
        <v>64.98</v>
      </c>
      <c r="Q4" t="n">
        <v>190.08</v>
      </c>
      <c r="R4" t="n">
        <v>36.82</v>
      </c>
      <c r="S4" t="n">
        <v>24.3</v>
      </c>
      <c r="T4" t="n">
        <v>5396.17</v>
      </c>
      <c r="U4" t="n">
        <v>0.66</v>
      </c>
      <c r="V4" t="n">
        <v>0.84</v>
      </c>
      <c r="W4" t="n">
        <v>2.97</v>
      </c>
      <c r="X4" t="n">
        <v>0.34</v>
      </c>
      <c r="Y4" t="n">
        <v>2</v>
      </c>
      <c r="Z4" t="n">
        <v>10</v>
      </c>
      <c r="AA4" t="n">
        <v>65.44870512755998</v>
      </c>
      <c r="AB4" t="n">
        <v>93.12882276966293</v>
      </c>
      <c r="AC4" t="n">
        <v>84.40504610119244</v>
      </c>
      <c r="AD4" t="n">
        <v>65448.70512755997</v>
      </c>
      <c r="AE4" t="n">
        <v>93128.82276966293</v>
      </c>
      <c r="AF4" t="n">
        <v>8.50049879806474e-06</v>
      </c>
      <c r="AG4" t="n">
        <v>0.4075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10.4109</v>
      </c>
      <c r="E5" t="n">
        <v>9.609999999999999</v>
      </c>
      <c r="F5" t="n">
        <v>7.35</v>
      </c>
      <c r="G5" t="n">
        <v>33.92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62.89</v>
      </c>
      <c r="Q5" t="n">
        <v>190.04</v>
      </c>
      <c r="R5" t="n">
        <v>33.74</v>
      </c>
      <c r="S5" t="n">
        <v>24.3</v>
      </c>
      <c r="T5" t="n">
        <v>3875.5</v>
      </c>
      <c r="U5" t="n">
        <v>0.72</v>
      </c>
      <c r="V5" t="n">
        <v>0.85</v>
      </c>
      <c r="W5" t="n">
        <v>2.96</v>
      </c>
      <c r="X5" t="n">
        <v>0.24</v>
      </c>
      <c r="Y5" t="n">
        <v>2</v>
      </c>
      <c r="Z5" t="n">
        <v>10</v>
      </c>
      <c r="AA5" t="n">
        <v>62.77532847217109</v>
      </c>
      <c r="AB5" t="n">
        <v>89.32479914152729</v>
      </c>
      <c r="AC5" t="n">
        <v>80.95736169851223</v>
      </c>
      <c r="AD5" t="n">
        <v>62775.32847217109</v>
      </c>
      <c r="AE5" t="n">
        <v>89324.7991415273</v>
      </c>
      <c r="AF5" t="n">
        <v>8.659025951955636e-06</v>
      </c>
      <c r="AG5" t="n">
        <v>0.4004166666666666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10.5578</v>
      </c>
      <c r="E6" t="n">
        <v>9.470000000000001</v>
      </c>
      <c r="F6" t="n">
        <v>7.28</v>
      </c>
      <c r="G6" t="n">
        <v>43.67</v>
      </c>
      <c r="H6" t="n">
        <v>0.85</v>
      </c>
      <c r="I6" t="n">
        <v>10</v>
      </c>
      <c r="J6" t="n">
        <v>103.71</v>
      </c>
      <c r="K6" t="n">
        <v>39.72</v>
      </c>
      <c r="L6" t="n">
        <v>5</v>
      </c>
      <c r="M6" t="n">
        <v>8</v>
      </c>
      <c r="N6" t="n">
        <v>14</v>
      </c>
      <c r="O6" t="n">
        <v>13024.91</v>
      </c>
      <c r="P6" t="n">
        <v>61.02</v>
      </c>
      <c r="Q6" t="n">
        <v>190</v>
      </c>
      <c r="R6" t="n">
        <v>31.52</v>
      </c>
      <c r="S6" t="n">
        <v>24.3</v>
      </c>
      <c r="T6" t="n">
        <v>2780.4</v>
      </c>
      <c r="U6" t="n">
        <v>0.77</v>
      </c>
      <c r="V6" t="n">
        <v>0.86</v>
      </c>
      <c r="W6" t="n">
        <v>2.95</v>
      </c>
      <c r="X6" t="n">
        <v>0.17</v>
      </c>
      <c r="Y6" t="n">
        <v>2</v>
      </c>
      <c r="Z6" t="n">
        <v>10</v>
      </c>
      <c r="AA6" t="n">
        <v>60.64819340610096</v>
      </c>
      <c r="AB6" t="n">
        <v>86.2980381966168</v>
      </c>
      <c r="AC6" t="n">
        <v>78.2141304464172</v>
      </c>
      <c r="AD6" t="n">
        <v>60648.19340610096</v>
      </c>
      <c r="AE6" t="n">
        <v>86298.03819661681</v>
      </c>
      <c r="AF6" t="n">
        <v>8.781206638768716e-06</v>
      </c>
      <c r="AG6" t="n">
        <v>0.3945833333333333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10.5951</v>
      </c>
      <c r="E7" t="n">
        <v>9.44</v>
      </c>
      <c r="F7" t="n">
        <v>7.27</v>
      </c>
      <c r="G7" t="n">
        <v>48.44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59.34</v>
      </c>
      <c r="Q7" t="n">
        <v>190.01</v>
      </c>
      <c r="R7" t="n">
        <v>31.04</v>
      </c>
      <c r="S7" t="n">
        <v>24.3</v>
      </c>
      <c r="T7" t="n">
        <v>2546.84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59.45818015250645</v>
      </c>
      <c r="AB7" t="n">
        <v>84.60473451442034</v>
      </c>
      <c r="AC7" t="n">
        <v>76.67944579016786</v>
      </c>
      <c r="AD7" t="n">
        <v>59458.18015250645</v>
      </c>
      <c r="AE7" t="n">
        <v>84604.73451442034</v>
      </c>
      <c r="AF7" t="n">
        <v>8.812230053459851e-06</v>
      </c>
      <c r="AG7" t="n">
        <v>0.3933333333333333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10.6866</v>
      </c>
      <c r="E8" t="n">
        <v>9.359999999999999</v>
      </c>
      <c r="F8" t="n">
        <v>7.23</v>
      </c>
      <c r="G8" t="n">
        <v>61.93</v>
      </c>
      <c r="H8" t="n">
        <v>1.16</v>
      </c>
      <c r="I8" t="n">
        <v>7</v>
      </c>
      <c r="J8" t="n">
        <v>106.23</v>
      </c>
      <c r="K8" t="n">
        <v>39.72</v>
      </c>
      <c r="L8" t="n">
        <v>7</v>
      </c>
      <c r="M8" t="n">
        <v>5</v>
      </c>
      <c r="N8" t="n">
        <v>14.52</v>
      </c>
      <c r="O8" t="n">
        <v>13335.87</v>
      </c>
      <c r="P8" t="n">
        <v>57.81</v>
      </c>
      <c r="Q8" t="n">
        <v>189.97</v>
      </c>
      <c r="R8" t="n">
        <v>29.91</v>
      </c>
      <c r="S8" t="n">
        <v>24.3</v>
      </c>
      <c r="T8" t="n">
        <v>1990.19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57.98438779661966</v>
      </c>
      <c r="AB8" t="n">
        <v>82.50763348174023</v>
      </c>
      <c r="AC8" t="n">
        <v>74.77878921491957</v>
      </c>
      <c r="AD8" t="n">
        <v>57984.38779661967</v>
      </c>
      <c r="AE8" t="n">
        <v>82507.63348174022</v>
      </c>
      <c r="AF8" t="n">
        <v>8.888333068050708e-06</v>
      </c>
      <c r="AG8" t="n">
        <v>0.39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10.7315</v>
      </c>
      <c r="E9" t="n">
        <v>9.32</v>
      </c>
      <c r="F9" t="n">
        <v>7.21</v>
      </c>
      <c r="G9" t="n">
        <v>72.06999999999999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4</v>
      </c>
      <c r="N9" t="n">
        <v>14.78</v>
      </c>
      <c r="O9" t="n">
        <v>13491.96</v>
      </c>
      <c r="P9" t="n">
        <v>55.63</v>
      </c>
      <c r="Q9" t="n">
        <v>189.96</v>
      </c>
      <c r="R9" t="n">
        <v>29.31</v>
      </c>
      <c r="S9" t="n">
        <v>24.3</v>
      </c>
      <c r="T9" t="n">
        <v>1696.66</v>
      </c>
      <c r="U9" t="n">
        <v>0.83</v>
      </c>
      <c r="V9" t="n">
        <v>0.87</v>
      </c>
      <c r="W9" t="n">
        <v>2.95</v>
      </c>
      <c r="X9" t="n">
        <v>0.1</v>
      </c>
      <c r="Y9" t="n">
        <v>2</v>
      </c>
      <c r="Z9" t="n">
        <v>10</v>
      </c>
      <c r="AA9" t="n">
        <v>56.46842020518423</v>
      </c>
      <c r="AB9" t="n">
        <v>80.35052010765439</v>
      </c>
      <c r="AC9" t="n">
        <v>72.82374191194221</v>
      </c>
      <c r="AD9" t="n">
        <v>56468.42020518423</v>
      </c>
      <c r="AE9" t="n">
        <v>80350.52010765439</v>
      </c>
      <c r="AF9" t="n">
        <v>8.925677607451029e-06</v>
      </c>
      <c r="AG9" t="n">
        <v>0.3883333333333334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10.7379</v>
      </c>
      <c r="E10" t="n">
        <v>9.31</v>
      </c>
      <c r="F10" t="n">
        <v>7.2</v>
      </c>
      <c r="G10" t="n">
        <v>72.01000000000001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55.18</v>
      </c>
      <c r="Q10" t="n">
        <v>189.99</v>
      </c>
      <c r="R10" t="n">
        <v>29.08</v>
      </c>
      <c r="S10" t="n">
        <v>24.3</v>
      </c>
      <c r="T10" t="n">
        <v>1582.35</v>
      </c>
      <c r="U10" t="n">
        <v>0.84</v>
      </c>
      <c r="V10" t="n">
        <v>0.87</v>
      </c>
      <c r="W10" t="n">
        <v>2.95</v>
      </c>
      <c r="X10" t="n">
        <v>0.09</v>
      </c>
      <c r="Y10" t="n">
        <v>2</v>
      </c>
      <c r="Z10" t="n">
        <v>10</v>
      </c>
      <c r="AA10" t="n">
        <v>56.1534107022259</v>
      </c>
      <c r="AB10" t="n">
        <v>79.90228413240366</v>
      </c>
      <c r="AC10" t="n">
        <v>72.41749412495111</v>
      </c>
      <c r="AD10" t="n">
        <v>56153.4107022259</v>
      </c>
      <c r="AE10" t="n">
        <v>79902.28413240367</v>
      </c>
      <c r="AF10" t="n">
        <v>8.931000659837712e-06</v>
      </c>
      <c r="AG10" t="n">
        <v>0.3879166666666667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10.7363</v>
      </c>
      <c r="E11" t="n">
        <v>9.31</v>
      </c>
      <c r="F11" t="n">
        <v>7.2</v>
      </c>
      <c r="G11" t="n">
        <v>72.03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54.93</v>
      </c>
      <c r="Q11" t="n">
        <v>190</v>
      </c>
      <c r="R11" t="n">
        <v>29.03</v>
      </c>
      <c r="S11" t="n">
        <v>24.3</v>
      </c>
      <c r="T11" t="n">
        <v>1558.66</v>
      </c>
      <c r="U11" t="n">
        <v>0.84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56.02110773271193</v>
      </c>
      <c r="AB11" t="n">
        <v>79.71402647664493</v>
      </c>
      <c r="AC11" t="n">
        <v>72.24687137207333</v>
      </c>
      <c r="AD11" t="n">
        <v>56021.10773271193</v>
      </c>
      <c r="AE11" t="n">
        <v>79714.02647664493</v>
      </c>
      <c r="AF11" t="n">
        <v>8.929669896741041e-06</v>
      </c>
      <c r="AG11" t="n">
        <v>0.3879166666666667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8.1396</v>
      </c>
      <c r="E2" t="n">
        <v>12.29</v>
      </c>
      <c r="F2" t="n">
        <v>8.470000000000001</v>
      </c>
      <c r="G2" t="n">
        <v>7.7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89.81</v>
      </c>
      <c r="Q2" t="n">
        <v>190.51</v>
      </c>
      <c r="R2" t="n">
        <v>68.20999999999999</v>
      </c>
      <c r="S2" t="n">
        <v>24.3</v>
      </c>
      <c r="T2" t="n">
        <v>20847.23</v>
      </c>
      <c r="U2" t="n">
        <v>0.36</v>
      </c>
      <c r="V2" t="n">
        <v>0.74</v>
      </c>
      <c r="W2" t="n">
        <v>3.05</v>
      </c>
      <c r="X2" t="n">
        <v>1.35</v>
      </c>
      <c r="Y2" t="n">
        <v>2</v>
      </c>
      <c r="Z2" t="n">
        <v>10</v>
      </c>
      <c r="AA2" t="n">
        <v>108.1197376537494</v>
      </c>
      <c r="AB2" t="n">
        <v>153.8466477870361</v>
      </c>
      <c r="AC2" t="n">
        <v>139.4351717628712</v>
      </c>
      <c r="AD2" t="n">
        <v>108119.7376537494</v>
      </c>
      <c r="AE2" t="n">
        <v>153846.6477870361</v>
      </c>
      <c r="AF2" t="n">
        <v>6.028198433692732e-06</v>
      </c>
      <c r="AG2" t="n">
        <v>0.5120833333333333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9.430300000000001</v>
      </c>
      <c r="E3" t="n">
        <v>10.6</v>
      </c>
      <c r="F3" t="n">
        <v>7.71</v>
      </c>
      <c r="G3" t="n">
        <v>15.41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80.86</v>
      </c>
      <c r="Q3" t="n">
        <v>190.23</v>
      </c>
      <c r="R3" t="n">
        <v>44.83</v>
      </c>
      <c r="S3" t="n">
        <v>24.3</v>
      </c>
      <c r="T3" t="n">
        <v>9338.67</v>
      </c>
      <c r="U3" t="n">
        <v>0.54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84.91316975330622</v>
      </c>
      <c r="AB3" t="n">
        <v>120.8253627228891</v>
      </c>
      <c r="AC3" t="n">
        <v>109.5071322444294</v>
      </c>
      <c r="AD3" t="n">
        <v>84913.16975330623</v>
      </c>
      <c r="AE3" t="n">
        <v>120825.3627228891</v>
      </c>
      <c r="AF3" t="n">
        <v>6.984092546224947e-06</v>
      </c>
      <c r="AG3" t="n">
        <v>0.4416666666666667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9.880100000000001</v>
      </c>
      <c r="E4" t="n">
        <v>10.12</v>
      </c>
      <c r="F4" t="n">
        <v>7.48</v>
      </c>
      <c r="G4" t="n">
        <v>22.43</v>
      </c>
      <c r="H4" t="n">
        <v>0.42</v>
      </c>
      <c r="I4" t="n">
        <v>20</v>
      </c>
      <c r="J4" t="n">
        <v>127.27</v>
      </c>
      <c r="K4" t="n">
        <v>45</v>
      </c>
      <c r="L4" t="n">
        <v>3</v>
      </c>
      <c r="M4" t="n">
        <v>18</v>
      </c>
      <c r="N4" t="n">
        <v>19.27</v>
      </c>
      <c r="O4" t="n">
        <v>15930.42</v>
      </c>
      <c r="P4" t="n">
        <v>77.59999999999999</v>
      </c>
      <c r="Q4" t="n">
        <v>190.05</v>
      </c>
      <c r="R4" t="n">
        <v>37.63</v>
      </c>
      <c r="S4" t="n">
        <v>24.3</v>
      </c>
      <c r="T4" t="n">
        <v>5787.61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78.31954125415639</v>
      </c>
      <c r="AB4" t="n">
        <v>111.4431013212213</v>
      </c>
      <c r="AC4" t="n">
        <v>101.0037475501027</v>
      </c>
      <c r="AD4" t="n">
        <v>78319.54125415639</v>
      </c>
      <c r="AE4" t="n">
        <v>111443.1013212213</v>
      </c>
      <c r="AF4" t="n">
        <v>7.317215016060688e-06</v>
      </c>
      <c r="AG4" t="n">
        <v>0.4216666666666666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10.1004</v>
      </c>
      <c r="E5" t="n">
        <v>9.9</v>
      </c>
      <c r="F5" t="n">
        <v>7.38</v>
      </c>
      <c r="G5" t="n">
        <v>29.54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13</v>
      </c>
      <c r="N5" t="n">
        <v>19.59</v>
      </c>
      <c r="O5" t="n">
        <v>16093.6</v>
      </c>
      <c r="P5" t="n">
        <v>75.7</v>
      </c>
      <c r="Q5" t="n">
        <v>190.02</v>
      </c>
      <c r="R5" t="n">
        <v>34.82</v>
      </c>
      <c r="S5" t="n">
        <v>24.3</v>
      </c>
      <c r="T5" t="n">
        <v>4407.57</v>
      </c>
      <c r="U5" t="n">
        <v>0.7</v>
      </c>
      <c r="V5" t="n">
        <v>0.85</v>
      </c>
      <c r="W5" t="n">
        <v>2.96</v>
      </c>
      <c r="X5" t="n">
        <v>0.28</v>
      </c>
      <c r="Y5" t="n">
        <v>2</v>
      </c>
      <c r="Z5" t="n">
        <v>10</v>
      </c>
      <c r="AA5" t="n">
        <v>75.16645967534727</v>
      </c>
      <c r="AB5" t="n">
        <v>106.9564919229234</v>
      </c>
      <c r="AC5" t="n">
        <v>96.93741811697411</v>
      </c>
      <c r="AD5" t="n">
        <v>75166.45967534727</v>
      </c>
      <c r="AE5" t="n">
        <v>106956.4919229234</v>
      </c>
      <c r="AF5" t="n">
        <v>7.480369484946444e-06</v>
      </c>
      <c r="AG5" t="n">
        <v>0.4125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10.2404</v>
      </c>
      <c r="E6" t="n">
        <v>9.77</v>
      </c>
      <c r="F6" t="n">
        <v>7.33</v>
      </c>
      <c r="G6" t="n">
        <v>36.63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10</v>
      </c>
      <c r="N6" t="n">
        <v>19.92</v>
      </c>
      <c r="O6" t="n">
        <v>16257.24</v>
      </c>
      <c r="P6" t="n">
        <v>74.16</v>
      </c>
      <c r="Q6" t="n">
        <v>190.02</v>
      </c>
      <c r="R6" t="n">
        <v>33</v>
      </c>
      <c r="S6" t="n">
        <v>24.3</v>
      </c>
      <c r="T6" t="n">
        <v>3509.84</v>
      </c>
      <c r="U6" t="n">
        <v>0.74</v>
      </c>
      <c r="V6" t="n">
        <v>0.85</v>
      </c>
      <c r="W6" t="n">
        <v>2.96</v>
      </c>
      <c r="X6" t="n">
        <v>0.22</v>
      </c>
      <c r="Y6" t="n">
        <v>2</v>
      </c>
      <c r="Z6" t="n">
        <v>10</v>
      </c>
      <c r="AA6" t="n">
        <v>73.08521887679245</v>
      </c>
      <c r="AB6" t="n">
        <v>103.9950352357026</v>
      </c>
      <c r="AC6" t="n">
        <v>94.25337379237784</v>
      </c>
      <c r="AD6" t="n">
        <v>73085.21887679245</v>
      </c>
      <c r="AE6" t="n">
        <v>103995.0352357026</v>
      </c>
      <c r="AF6" t="n">
        <v>7.58405366853249e-06</v>
      </c>
      <c r="AG6" t="n">
        <v>0.4070833333333333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10.3451</v>
      </c>
      <c r="E7" t="n">
        <v>9.67</v>
      </c>
      <c r="F7" t="n">
        <v>7.28</v>
      </c>
      <c r="G7" t="n">
        <v>43.67</v>
      </c>
      <c r="H7" t="n">
        <v>0.8100000000000001</v>
      </c>
      <c r="I7" t="n">
        <v>10</v>
      </c>
      <c r="J7" t="n">
        <v>131.25</v>
      </c>
      <c r="K7" t="n">
        <v>45</v>
      </c>
      <c r="L7" t="n">
        <v>6</v>
      </c>
      <c r="M7" t="n">
        <v>8</v>
      </c>
      <c r="N7" t="n">
        <v>20.25</v>
      </c>
      <c r="O7" t="n">
        <v>16421.36</v>
      </c>
      <c r="P7" t="n">
        <v>72.73</v>
      </c>
      <c r="Q7" t="n">
        <v>190.02</v>
      </c>
      <c r="R7" t="n">
        <v>31.5</v>
      </c>
      <c r="S7" t="n">
        <v>24.3</v>
      </c>
      <c r="T7" t="n">
        <v>2771.23</v>
      </c>
      <c r="U7" t="n">
        <v>0.77</v>
      </c>
      <c r="V7" t="n">
        <v>0.86</v>
      </c>
      <c r="W7" t="n">
        <v>2.95</v>
      </c>
      <c r="X7" t="n">
        <v>0.17</v>
      </c>
      <c r="Y7" t="n">
        <v>2</v>
      </c>
      <c r="Z7" t="n">
        <v>10</v>
      </c>
      <c r="AA7" t="n">
        <v>71.36017584217052</v>
      </c>
      <c r="AB7" t="n">
        <v>101.5404224709652</v>
      </c>
      <c r="AC7" t="n">
        <v>92.02869514395987</v>
      </c>
      <c r="AD7" t="n">
        <v>71360.17584217052</v>
      </c>
      <c r="AE7" t="n">
        <v>101540.4224709652</v>
      </c>
      <c r="AF7" t="n">
        <v>7.661594625828626e-06</v>
      </c>
      <c r="AG7" t="n">
        <v>0.4029166666666666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10.3863</v>
      </c>
      <c r="E8" t="n">
        <v>9.630000000000001</v>
      </c>
      <c r="F8" t="n">
        <v>7.27</v>
      </c>
      <c r="G8" t="n">
        <v>48.44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71.48</v>
      </c>
      <c r="Q8" t="n">
        <v>190.03</v>
      </c>
      <c r="R8" t="n">
        <v>31.21</v>
      </c>
      <c r="S8" t="n">
        <v>24.3</v>
      </c>
      <c r="T8" t="n">
        <v>2630.92</v>
      </c>
      <c r="U8" t="n">
        <v>0.78</v>
      </c>
      <c r="V8" t="n">
        <v>0.86</v>
      </c>
      <c r="W8" t="n">
        <v>2.95</v>
      </c>
      <c r="X8" t="n">
        <v>0.16</v>
      </c>
      <c r="Y8" t="n">
        <v>2</v>
      </c>
      <c r="Z8" t="n">
        <v>10</v>
      </c>
      <c r="AA8" t="n">
        <v>70.3245139254564</v>
      </c>
      <c r="AB8" t="n">
        <v>100.0667496931287</v>
      </c>
      <c r="AC8" t="n">
        <v>90.69306762229716</v>
      </c>
      <c r="AD8" t="n">
        <v>70324.5139254564</v>
      </c>
      <c r="AE8" t="n">
        <v>100066.7496931287</v>
      </c>
      <c r="AF8" t="n">
        <v>7.692107399855377e-06</v>
      </c>
      <c r="AG8" t="n">
        <v>0.4012500000000001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10.4293</v>
      </c>
      <c r="E9" t="n">
        <v>9.59</v>
      </c>
      <c r="F9" t="n">
        <v>7.25</v>
      </c>
      <c r="G9" t="n">
        <v>54.39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70.53</v>
      </c>
      <c r="Q9" t="n">
        <v>190.03</v>
      </c>
      <c r="R9" t="n">
        <v>30.58</v>
      </c>
      <c r="S9" t="n">
        <v>24.3</v>
      </c>
      <c r="T9" t="n">
        <v>2320.68</v>
      </c>
      <c r="U9" t="n">
        <v>0.79</v>
      </c>
      <c r="V9" t="n">
        <v>0.86</v>
      </c>
      <c r="W9" t="n">
        <v>2.96</v>
      </c>
      <c r="X9" t="n">
        <v>0.14</v>
      </c>
      <c r="Y9" t="n">
        <v>2</v>
      </c>
      <c r="Z9" t="n">
        <v>10</v>
      </c>
      <c r="AA9" t="n">
        <v>69.42595542151643</v>
      </c>
      <c r="AB9" t="n">
        <v>98.7881652580183</v>
      </c>
      <c r="AC9" t="n">
        <v>89.53425368082334</v>
      </c>
      <c r="AD9" t="n">
        <v>69425.95542151644</v>
      </c>
      <c r="AE9" t="n">
        <v>98788.1652580183</v>
      </c>
      <c r="AF9" t="n">
        <v>7.723953256242519e-06</v>
      </c>
      <c r="AG9" t="n">
        <v>0.3995833333333333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10.4807</v>
      </c>
      <c r="E10" t="n">
        <v>9.539999999999999</v>
      </c>
      <c r="F10" t="n">
        <v>7.23</v>
      </c>
      <c r="G10" t="n">
        <v>61.97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69.5</v>
      </c>
      <c r="Q10" t="n">
        <v>189.98</v>
      </c>
      <c r="R10" t="n">
        <v>30.16</v>
      </c>
      <c r="S10" t="n">
        <v>24.3</v>
      </c>
      <c r="T10" t="n">
        <v>2119</v>
      </c>
      <c r="U10" t="n">
        <v>0.8100000000000001</v>
      </c>
      <c r="V10" t="n">
        <v>0.87</v>
      </c>
      <c r="W10" t="n">
        <v>2.95</v>
      </c>
      <c r="X10" t="n">
        <v>0.12</v>
      </c>
      <c r="Y10" t="n">
        <v>2</v>
      </c>
      <c r="Z10" t="n">
        <v>10</v>
      </c>
      <c r="AA10" t="n">
        <v>68.43372416641095</v>
      </c>
      <c r="AB10" t="n">
        <v>97.3762912030147</v>
      </c>
      <c r="AC10" t="n">
        <v>88.25463593029677</v>
      </c>
      <c r="AD10" t="n">
        <v>68433.72416641096</v>
      </c>
      <c r="AE10" t="n">
        <v>97376.2912030147</v>
      </c>
      <c r="AF10" t="n">
        <v>7.762020163644827e-06</v>
      </c>
      <c r="AG10" t="n">
        <v>0.3975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10.5399</v>
      </c>
      <c r="E11" t="n">
        <v>9.49</v>
      </c>
      <c r="F11" t="n">
        <v>7.2</v>
      </c>
      <c r="G11" t="n">
        <v>72.02</v>
      </c>
      <c r="H11" t="n">
        <v>1.29</v>
      </c>
      <c r="I11" t="n">
        <v>6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67.67</v>
      </c>
      <c r="Q11" t="n">
        <v>189.96</v>
      </c>
      <c r="R11" t="n">
        <v>29.19</v>
      </c>
      <c r="S11" t="n">
        <v>24.3</v>
      </c>
      <c r="T11" t="n">
        <v>1636.5</v>
      </c>
      <c r="U11" t="n">
        <v>0.83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66.91620854973074</v>
      </c>
      <c r="AB11" t="n">
        <v>95.21697509980865</v>
      </c>
      <c r="AC11" t="n">
        <v>86.2975922372931</v>
      </c>
      <c r="AD11" t="n">
        <v>66916.20854973074</v>
      </c>
      <c r="AE11" t="n">
        <v>95216.97509980865</v>
      </c>
      <c r="AF11" t="n">
        <v>7.805863761275496e-06</v>
      </c>
      <c r="AG11" t="n">
        <v>0.3954166666666667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10.5334</v>
      </c>
      <c r="E12" t="n">
        <v>9.49</v>
      </c>
      <c r="F12" t="n">
        <v>7.21</v>
      </c>
      <c r="G12" t="n">
        <v>72.08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67.18000000000001</v>
      </c>
      <c r="Q12" t="n">
        <v>189.97</v>
      </c>
      <c r="R12" t="n">
        <v>29.29</v>
      </c>
      <c r="S12" t="n">
        <v>24.3</v>
      </c>
      <c r="T12" t="n">
        <v>1688.88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66.70725161900974</v>
      </c>
      <c r="AB12" t="n">
        <v>94.91964434391869</v>
      </c>
      <c r="AC12" t="n">
        <v>86.02811372986824</v>
      </c>
      <c r="AD12" t="n">
        <v>66707.25161900974</v>
      </c>
      <c r="AE12" t="n">
        <v>94919.64434391868</v>
      </c>
      <c r="AF12" t="n">
        <v>7.801049852751859e-06</v>
      </c>
      <c r="AG12" t="n">
        <v>0.3954166666666667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10.5755</v>
      </c>
      <c r="E13" t="n">
        <v>9.460000000000001</v>
      </c>
      <c r="F13" t="n">
        <v>7.2</v>
      </c>
      <c r="G13" t="n">
        <v>86.34999999999999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65.59</v>
      </c>
      <c r="Q13" t="n">
        <v>189.96</v>
      </c>
      <c r="R13" t="n">
        <v>29.03</v>
      </c>
      <c r="S13" t="n">
        <v>24.3</v>
      </c>
      <c r="T13" t="n">
        <v>1562.92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65.51333638898957</v>
      </c>
      <c r="AB13" t="n">
        <v>93.22078842856057</v>
      </c>
      <c r="AC13" t="n">
        <v>84.48839694197548</v>
      </c>
      <c r="AD13" t="n">
        <v>65513.33638898957</v>
      </c>
      <c r="AE13" t="n">
        <v>93220.78842856057</v>
      </c>
      <c r="AF13" t="n">
        <v>7.832229167958805e-06</v>
      </c>
      <c r="AG13" t="n">
        <v>0.3941666666666667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10.5845</v>
      </c>
      <c r="E14" t="n">
        <v>9.449999999999999</v>
      </c>
      <c r="F14" t="n">
        <v>7.19</v>
      </c>
      <c r="G14" t="n">
        <v>86.25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65</v>
      </c>
      <c r="Q14" t="n">
        <v>189.96</v>
      </c>
      <c r="R14" t="n">
        <v>28.71</v>
      </c>
      <c r="S14" t="n">
        <v>24.3</v>
      </c>
      <c r="T14" t="n">
        <v>1401.06</v>
      </c>
      <c r="U14" t="n">
        <v>0.85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65.09047235637993</v>
      </c>
      <c r="AB14" t="n">
        <v>92.61908317752786</v>
      </c>
      <c r="AC14" t="n">
        <v>83.94305600517035</v>
      </c>
      <c r="AD14" t="n">
        <v>65090.47235637993</v>
      </c>
      <c r="AE14" t="n">
        <v>92619.08317752785</v>
      </c>
      <c r="AF14" t="n">
        <v>7.838894579760766e-06</v>
      </c>
      <c r="AG14" t="n">
        <v>0.39375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10.5942</v>
      </c>
      <c r="E15" t="n">
        <v>9.44</v>
      </c>
      <c r="F15" t="n">
        <v>7.18</v>
      </c>
      <c r="G15" t="n">
        <v>86.15000000000001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63.75</v>
      </c>
      <c r="Q15" t="n">
        <v>189.96</v>
      </c>
      <c r="R15" t="n">
        <v>28.38</v>
      </c>
      <c r="S15" t="n">
        <v>24.3</v>
      </c>
      <c r="T15" t="n">
        <v>1238.97</v>
      </c>
      <c r="U15" t="n">
        <v>0.86</v>
      </c>
      <c r="V15" t="n">
        <v>0.87</v>
      </c>
      <c r="W15" t="n">
        <v>2.95</v>
      </c>
      <c r="X15" t="n">
        <v>0.07000000000000001</v>
      </c>
      <c r="Y15" t="n">
        <v>2</v>
      </c>
      <c r="Z15" t="n">
        <v>10</v>
      </c>
      <c r="AA15" t="n">
        <v>64.28997059420598</v>
      </c>
      <c r="AB15" t="n">
        <v>91.48002646752938</v>
      </c>
      <c r="AC15" t="n">
        <v>82.91069962762738</v>
      </c>
      <c r="AD15" t="n">
        <v>64289.97059420598</v>
      </c>
      <c r="AE15" t="n">
        <v>91480.02646752939</v>
      </c>
      <c r="AF15" t="n">
        <v>7.846078412480657e-06</v>
      </c>
      <c r="AG15" t="n">
        <v>0.3933333333333333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10.5942</v>
      </c>
      <c r="E16" t="n">
        <v>9.44</v>
      </c>
      <c r="F16" t="n">
        <v>7.18</v>
      </c>
      <c r="G16" t="n">
        <v>86.15000000000001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63.63</v>
      </c>
      <c r="Q16" t="n">
        <v>189.97</v>
      </c>
      <c r="R16" t="n">
        <v>28.29</v>
      </c>
      <c r="S16" t="n">
        <v>24.3</v>
      </c>
      <c r="T16" t="n">
        <v>1194.42</v>
      </c>
      <c r="U16" t="n">
        <v>0.86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64.22189680896275</v>
      </c>
      <c r="AB16" t="n">
        <v>91.38316234365077</v>
      </c>
      <c r="AC16" t="n">
        <v>82.82290918210923</v>
      </c>
      <c r="AD16" t="n">
        <v>64221.89680896276</v>
      </c>
      <c r="AE16" t="n">
        <v>91383.16234365077</v>
      </c>
      <c r="AF16" t="n">
        <v>7.846078412480657e-06</v>
      </c>
      <c r="AG16" t="n">
        <v>0.3933333333333333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2024-09-25T23:04:15Z</dcterms:created>
  <dcterms:modified xmlns:dcterms="http://purl.org/dc/terms/" xmlns:xsi="http://www.w3.org/2001/XMLSchema-instance" xsi:type="dcterms:W3CDTF">2024-09-25T23:04:15Z</dcterms:modified>
</cp:coreProperties>
</file>