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аморт" sheetId="1" state="visible" r:id="rId3"/>
    <sheet name="№ 1 ОК" sheetId="2" state="visible" r:id="rId4"/>
    <sheet name="№ 2 ОК" sheetId="3" state="visible" r:id="rId5"/>
    <sheet name="прибыль" sheetId="4" state="visible" r:id="rId6"/>
    <sheet name="урок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<sst xmlns="http://schemas.openxmlformats.org/spreadsheetml/2006/main" count="289" uniqueCount="233">
  <si>
    <t xml:space="preserve">цена </t>
  </si>
  <si>
    <t xml:space="preserve">стоимость вагонов</t>
  </si>
  <si>
    <t xml:space="preserve">1750000*2</t>
  </si>
  <si>
    <t xml:space="preserve">доставка </t>
  </si>
  <si>
    <t xml:space="preserve">НДС </t>
  </si>
  <si>
    <t xml:space="preserve">Итого стоимость ОС</t>
  </si>
  <si>
    <t xml:space="preserve">1750000*2+80000-12200</t>
  </si>
  <si>
    <t xml:space="preserve">Первоначальная стоимость вагонов </t>
  </si>
  <si>
    <t xml:space="preserve">3500000/0,9</t>
  </si>
  <si>
    <t xml:space="preserve">Срок полезного использования (мес)</t>
  </si>
  <si>
    <t xml:space="preserve">14*12</t>
  </si>
  <si>
    <t xml:space="preserve">ежемесячная амортизация</t>
  </si>
  <si>
    <t xml:space="preserve">3567800/168</t>
  </si>
  <si>
    <t xml:space="preserve">амортизация, начисленная за 11 мес. </t>
  </si>
  <si>
    <t xml:space="preserve">21236,9*11</t>
  </si>
  <si>
    <t xml:space="preserve">остаточная стоимость ОС</t>
  </si>
  <si>
    <t xml:space="preserve">3567800-233605,95</t>
  </si>
  <si>
    <t xml:space="preserve">износ на ноябрь 2023 г.-процент</t>
  </si>
  <si>
    <t xml:space="preserve">233605,95/3567800</t>
  </si>
  <si>
    <t xml:space="preserve">2 способ</t>
  </si>
  <si>
    <t xml:space="preserve">сколько списывается ежемесячно со стоимости (в процентах)</t>
  </si>
  <si>
    <t xml:space="preserve">100%/(12 мес *14 лет)</t>
  </si>
  <si>
    <t xml:space="preserve">износ за 11 месяцев - на 11.2023</t>
  </si>
  <si>
    <t xml:space="preserve">11*100/(12*14)</t>
  </si>
  <si>
    <t xml:space="preserve">итого износ 11 мес</t>
  </si>
  <si>
    <t xml:space="preserve">остаточная стоимость от первоначальной </t>
  </si>
  <si>
    <t xml:space="preserve">Задача №1. </t>
  </si>
  <si>
    <t xml:space="preserve">На предприятие «Авиалесохрана» в течение месяца поступили комплекты спецодежды, которая была выдана следующим бригадам – десантники-пожарные, парашютисты-пожарные. По документам склада движение спецодежды представлено в таблице 1.</t>
  </si>
  <si>
    <t xml:space="preserve">Используя все возможные методы, найдите:</t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</si>
  <si>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сумму списания спецодежды на производство;</t>
    </r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</si>
  <si>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среднюю себестоимость одного израсходованного комплекта спецодежды;</t>
    </r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</si>
  <si>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сумму складского остатка на конец месяца;</t>
    </r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</si>
  <si>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среднюю себестоимость остатка одного комплекта спецодежды. </t>
    </r>
  </si>
  <si>
    <t xml:space="preserve">По результатам расчетов выберите в рамках данной задачи наиболее эффективный метод пересчета стоимостей спецодежды для формирования учетной политики предприятия.</t>
  </si>
  <si>
    <t xml:space="preserve">Таблица 1. Движение спецодежды за месяц</t>
  </si>
  <si>
    <t xml:space="preserve">Дата месяца</t>
  </si>
  <si>
    <t xml:space="preserve">Приход</t>
  </si>
  <si>
    <t xml:space="preserve">Расход</t>
  </si>
  <si>
    <t xml:space="preserve">количество, шт.</t>
  </si>
  <si>
    <t xml:space="preserve">цена, руб./шт.</t>
  </si>
  <si>
    <t xml:space="preserve">остаток на 1-е число</t>
  </si>
  <si>
    <t xml:space="preserve">на 10-е число</t>
  </si>
  <si>
    <t xml:space="preserve">на 20-е число</t>
  </si>
  <si>
    <t xml:space="preserve">на 30-е число</t>
  </si>
  <si>
    <t xml:space="preserve">итого</t>
  </si>
  <si>
    <t xml:space="preserve">–</t>
  </si>
  <si>
    <t xml:space="preserve">Остаток на складе на 30-е число </t>
  </si>
  <si>
    <t xml:space="preserve">350-300=50 комп</t>
  </si>
  <si>
    <t xml:space="preserve">1) метод средней себестоимости единицы</t>
  </si>
  <si>
    <t xml:space="preserve">сколько всего спецодежы на складе по фактическим ценам</t>
  </si>
  <si>
    <t xml:space="preserve">период </t>
  </si>
  <si>
    <t xml:space="preserve">колич </t>
  </si>
  <si>
    <t xml:space="preserve">цена</t>
  </si>
  <si>
    <t xml:space="preserve">сумма</t>
  </si>
  <si>
    <t xml:space="preserve">остаток на 1- число </t>
  </si>
  <si>
    <t xml:space="preserve">10-е число</t>
  </si>
  <si>
    <t xml:space="preserve">20-е число</t>
  </si>
  <si>
    <t xml:space="preserve">30-е число</t>
  </si>
  <si>
    <t xml:space="preserve">Итого </t>
  </si>
  <si>
    <t xml:space="preserve"> средняя себестоимость одного израсходованного комплекта спецодежды;372000/350=1062,86</t>
  </si>
  <si>
    <t xml:space="preserve">сумма списания спецодежды на производство</t>
  </si>
  <si>
    <t xml:space="preserve"> 300*1062,86=318858 руб</t>
  </si>
  <si>
    <t xml:space="preserve">сумма складского остатка на конец месяца</t>
  </si>
  <si>
    <t xml:space="preserve">372000-318858=53142 руб. </t>
  </si>
  <si>
    <t xml:space="preserve">средняя себестоимость остатка одного комплекта спецодежды.  </t>
  </si>
  <si>
    <t xml:space="preserve">53142/50=1062,84</t>
  </si>
  <si>
    <t xml:space="preserve">2) метод FIFO (первый пришел-первый вышел)</t>
  </si>
  <si>
    <t xml:space="preserve">списание</t>
  </si>
  <si>
    <t xml:space="preserve">остатки на складе</t>
  </si>
  <si>
    <t xml:space="preserve">поступление 10 числа</t>
  </si>
  <si>
    <t xml:space="preserve">поступление 20 числа</t>
  </si>
  <si>
    <t xml:space="preserve">Итого</t>
  </si>
  <si>
    <t xml:space="preserve">себестомость единицы списанной одежды</t>
  </si>
  <si>
    <t xml:space="preserve"> средняя себестоимость одного израсходованного комплекта спецодежды;</t>
  </si>
  <si>
    <t xml:space="preserve">312000/300=1040 руб. </t>
  </si>
  <si>
    <t xml:space="preserve">сумма списания спецодежды на производство;</t>
  </si>
  <si>
    <t xml:space="preserve">312000 руб</t>
  </si>
  <si>
    <t xml:space="preserve"> 372000-312000=60000 руб.</t>
  </si>
  <si>
    <t xml:space="preserve">60000/50=1200 руб</t>
  </si>
  <si>
    <t xml:space="preserve">3) метод LIFO (последний пришел-первый вышел)</t>
  </si>
  <si>
    <t xml:space="preserve">поступление 30 числа</t>
  </si>
  <si>
    <t xml:space="preserve">321000/300=1070 руб.</t>
  </si>
  <si>
    <t xml:space="preserve">сумма списания спецодежды на производство; </t>
  </si>
  <si>
    <t xml:space="preserve">321000 руб</t>
  </si>
  <si>
    <t xml:space="preserve">372000-321000=51000 руб.</t>
  </si>
  <si>
    <t xml:space="preserve">себестоимость средняя  одного комплекта остатка спецодежды </t>
  </si>
  <si>
    <t xml:space="preserve">51000/50=1020 руб. </t>
  </si>
  <si>
    <t xml:space="preserve">3) метод фактической себестоимости единицы продукции</t>
  </si>
  <si>
    <t xml:space="preserve">Если на 30 число на складе осталось только 50 комплектов (которые поступили 30 числа) по 1200 руб, то списано было все,</t>
  </si>
  <si>
    <t xml:space="preserve">что поступило до 30 числа, или 372000-60000=312000 руб.</t>
  </si>
  <si>
    <t xml:space="preserve">312000/300=1040 руб.</t>
  </si>
  <si>
    <t xml:space="preserve">312000 руб.</t>
  </si>
  <si>
    <t xml:space="preserve">60000 руб. </t>
  </si>
  <si>
    <t xml:space="preserve">60000/50=1200 руб. </t>
  </si>
  <si>
    <t xml:space="preserve">списано по методу средней себестоимости</t>
  </si>
  <si>
    <t xml:space="preserve">списано по методу LIFO</t>
  </si>
  <si>
    <t xml:space="preserve">списано по методу FIFO</t>
  </si>
  <si>
    <t xml:space="preserve">списано по методу фактической себестоимости</t>
  </si>
  <si>
    <t xml:space="preserve">Наиболее выгодный метод списания - метод LIFO, но его нельзя использовать в НУ приказ Минфина от  16.03.2007 г. № 25</t>
  </si>
  <si>
    <t xml:space="preserve">Поэтому наиболее выгодный метод - по средней себестоимости</t>
  </si>
  <si>
    <t xml:space="preserve">По бухгалтерскому балансу предприятия «АРГУС» известны элементы оборотных активов на начало и конец отчетного месяца. Данные бухгалтерского баланса представлены в таблице 2.</t>
  </si>
  <si>
    <t xml:space="preserve">Задание:</t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</si>
  <si>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рассчитать показатели: средняя стоимость оборотных средств, время оборота оборотных средств, коэффициенты эффективности их использования;</t>
    </r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</si>
  <si>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по результатам расчетов оценить эффективность использования оборотных средств предприятия «АРГУС»;</t>
    </r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</si>
  <si>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дать экономическую интерпретацию показателям эффективности;</t>
    </r>
  </si>
  <si>
    <r>
      <rPr>
        <sz val="12"/>
        <color rgb="FF000000"/>
        <rFont val="Symbol"/>
        <family val="1"/>
        <charset val="2"/>
      </rPr>
      <t xml:space="preserve">¾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</rPr>
      <t xml:space="preserve">выводы оформить в виде аналитической записки.</t>
    </r>
  </si>
  <si>
    <t xml:space="preserve">Таблица 2. Исходные данные предприятия «АРГУС», тыс.руб.</t>
  </si>
  <si>
    <t xml:space="preserve">Доход от реализации за месяц = 3265,8</t>
  </si>
  <si>
    <t xml:space="preserve">На начало месяца</t>
  </si>
  <si>
    <t xml:space="preserve">На конец месяца</t>
  </si>
  <si>
    <t xml:space="preserve">Оборотные активы</t>
  </si>
  <si>
    <r>
      <rPr>
        <sz val="12"/>
        <color theme="1"/>
        <rFont val="Calibri Light"/>
        <family val="2"/>
        <charset val="204"/>
      </rPr>
      <t xml:space="preserve">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Calibri Light"/>
        <family val="2"/>
        <charset val="204"/>
      </rPr>
      <t xml:space="preserve">Материал</t>
    </r>
  </si>
  <si>
    <r>
      <rPr>
        <sz val="12"/>
        <color theme="1"/>
        <rFont val="Calibri Light"/>
        <family val="2"/>
        <charset val="204"/>
      </rPr>
      <t xml:space="preserve">2.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Calibri Light"/>
        <family val="2"/>
        <charset val="204"/>
      </rPr>
      <t xml:space="preserve">Готовая продукция на складе</t>
    </r>
  </si>
  <si>
    <r>
      <rPr>
        <sz val="12"/>
        <color theme="1"/>
        <rFont val="Calibri Light"/>
        <family val="2"/>
        <charset val="204"/>
      </rPr>
      <t xml:space="preserve">3.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Calibri Light"/>
        <family val="2"/>
        <charset val="204"/>
      </rPr>
      <t xml:space="preserve">НДС</t>
    </r>
  </si>
  <si>
    <r>
      <rPr>
        <sz val="12"/>
        <color theme="1"/>
        <rFont val="Calibri Light"/>
        <family val="2"/>
        <charset val="204"/>
      </rPr>
      <t xml:space="preserve">4.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Calibri Light"/>
        <family val="2"/>
        <charset val="204"/>
      </rPr>
      <t xml:space="preserve">Дебиторская задолженность менее 12 месяцев</t>
    </r>
  </si>
  <si>
    <r>
      <rPr>
        <sz val="12"/>
        <color theme="1"/>
        <rFont val="Calibri Light"/>
        <family val="2"/>
        <charset val="204"/>
      </rPr>
      <t xml:space="preserve">5.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Calibri Light"/>
        <family val="2"/>
        <charset val="204"/>
      </rPr>
      <t xml:space="preserve">Денежные средства</t>
    </r>
  </si>
  <si>
    <r>
      <rPr>
        <sz val="12"/>
        <color theme="1"/>
        <rFont val="Calibri Light"/>
        <family val="2"/>
        <charset val="204"/>
      </rPr>
      <t xml:space="preserve">6.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Calibri Light"/>
        <family val="2"/>
        <charset val="204"/>
      </rPr>
      <t xml:space="preserve">Товары на складе</t>
    </r>
  </si>
  <si>
    <r>
      <rPr>
        <sz val="12"/>
        <color theme="1"/>
        <rFont val="Calibri Light"/>
        <family val="2"/>
        <charset val="204"/>
      </rPr>
      <t xml:space="preserve">7.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Calibri Light"/>
        <family val="2"/>
        <charset val="204"/>
      </rPr>
      <t xml:space="preserve">Финансовые вложения краткосрочные</t>
    </r>
  </si>
  <si>
    <t xml:space="preserve">Средняя стоимость оборотных активов </t>
  </si>
  <si>
    <t xml:space="preserve">на начало месяца</t>
  </si>
  <si>
    <t xml:space="preserve">на конец месяца</t>
  </si>
  <si>
    <t xml:space="preserve">материал</t>
  </si>
  <si>
    <t xml:space="preserve">готовая продукция</t>
  </si>
  <si>
    <t xml:space="preserve">товары на складе</t>
  </si>
  <si>
    <t xml:space="preserve">ср. стоимость оборотн активов</t>
  </si>
  <si>
    <t xml:space="preserve">(1481+920)/2 = 1200,50 тыс. руб.</t>
  </si>
  <si>
    <t xml:space="preserve">выручка за мес.</t>
  </si>
  <si>
    <t xml:space="preserve">кол-во дней в месяце</t>
  </si>
  <si>
    <t xml:space="preserve">ср. стоимость оборотн активов </t>
  </si>
  <si>
    <t xml:space="preserve">время оборота оборотных активов</t>
  </si>
  <si>
    <t xml:space="preserve">1200,5*30/3265,8=11,03 дня</t>
  </si>
  <si>
    <t xml:space="preserve">коэффициент оборачиваемости</t>
  </si>
  <si>
    <t xml:space="preserve">3265,8/1200,5=2,72 </t>
  </si>
  <si>
    <t xml:space="preserve">коэффициент закрепления</t>
  </si>
  <si>
    <t xml:space="preserve">1/2,72=0,36</t>
  </si>
  <si>
    <t xml:space="preserve">эффективность использования оборотных активов </t>
  </si>
  <si>
    <t xml:space="preserve">Эффективность  использования оборотного капитала  хорошая, -11,03 дня,</t>
  </si>
  <si>
    <t xml:space="preserve"> каждый вложенный руб. приносит 172 % прибыли</t>
  </si>
  <si>
    <t xml:space="preserve">Смотря на величину оборотных активов на начало месяца и конец, можно заметить, что:</t>
  </si>
  <si>
    <t xml:space="preserve">-предприятие на конец месяца стало работать лучше и сбыт увеличился</t>
  </si>
  <si>
    <t xml:space="preserve">-к компании обратно возвращаются деньги, которые им задолжали покупатели и другие контрагенты</t>
  </si>
  <si>
    <t xml:space="preserve">-уменьшились запасы готовой продукции и товары для перепродажи на складе</t>
  </si>
  <si>
    <t xml:space="preserve">-увеличились денежные средства</t>
  </si>
  <si>
    <t xml:space="preserve">отпускная цена</t>
  </si>
  <si>
    <t xml:space="preserve">Прибыль </t>
  </si>
  <si>
    <t xml:space="preserve">себестоимость всего</t>
  </si>
  <si>
    <t xml:space="preserve">Амортизация</t>
  </si>
  <si>
    <t xml:space="preserve">Аренда</t>
  </si>
  <si>
    <t xml:space="preserve">оплата труда </t>
  </si>
  <si>
    <t xml:space="preserve">отчисления  на соц. Нужды</t>
  </si>
  <si>
    <t xml:space="preserve">малоценные предметы </t>
  </si>
  <si>
    <t xml:space="preserve">маркетинг и реклама</t>
  </si>
  <si>
    <t xml:space="preserve">ремонт ОС </t>
  </si>
  <si>
    <t xml:space="preserve">материалы и п\фабрикаты</t>
  </si>
  <si>
    <t xml:space="preserve">комплектующие </t>
  </si>
  <si>
    <t xml:space="preserve">тепло и электроэнергия</t>
  </si>
  <si>
    <t xml:space="preserve">хранение и переработка </t>
  </si>
  <si>
    <t xml:space="preserve">расходы на тару и упаковку</t>
  </si>
  <si>
    <t xml:space="preserve">потери и отходы</t>
  </si>
  <si>
    <t xml:space="preserve">незавершенное производство</t>
  </si>
  <si>
    <t xml:space="preserve">интерент и связь</t>
  </si>
  <si>
    <t xml:space="preserve">права и лицензии</t>
  </si>
  <si>
    <t xml:space="preserve">транспортировка и перемещение</t>
  </si>
  <si>
    <t xml:space="preserve">прочие расходы</t>
  </si>
  <si>
    <t xml:space="preserve">услуги сторонних банков и агентов</t>
  </si>
  <si>
    <t xml:space="preserve">проценты к уплате</t>
  </si>
  <si>
    <t xml:space="preserve">оборотный капитал </t>
  </si>
  <si>
    <t xml:space="preserve">состав: </t>
  </si>
  <si>
    <t xml:space="preserve">оборотные средства </t>
  </si>
  <si>
    <t xml:space="preserve">1)предметы труда - сырье</t>
  </si>
  <si>
    <t xml:space="preserve">2) предметы труда - материалы </t>
  </si>
  <si>
    <t xml:space="preserve">доля- структура ОС </t>
  </si>
  <si>
    <t xml:space="preserve">они представлены: </t>
  </si>
  <si>
    <t xml:space="preserve">осн и вспом сырье и материалы</t>
  </si>
  <si>
    <t xml:space="preserve">%</t>
  </si>
  <si>
    <t xml:space="preserve">топливо и энергия</t>
  </si>
  <si>
    <t xml:space="preserve">покупные полуфабрикаты</t>
  </si>
  <si>
    <t xml:space="preserve">тара </t>
  </si>
  <si>
    <t xml:space="preserve">спецодежда</t>
  </si>
  <si>
    <t xml:space="preserve">запчасти для ремонта</t>
  </si>
  <si>
    <t xml:space="preserve">незаверш произ-во</t>
  </si>
  <si>
    <t xml:space="preserve">полуфабрикаты собственн произ-ва</t>
  </si>
  <si>
    <t xml:space="preserve">товары для перепродажи</t>
  </si>
  <si>
    <t xml:space="preserve">расходы будущих периодов</t>
  </si>
  <si>
    <t xml:space="preserve">средства обращения</t>
  </si>
  <si>
    <t xml:space="preserve">готовая продукция и п\ф</t>
  </si>
  <si>
    <t xml:space="preserve">готовая продукция и п\ф на складе</t>
  </si>
  <si>
    <t xml:space="preserve">готовая продукция отгруженная </t>
  </si>
  <si>
    <t xml:space="preserve">средства платежа</t>
  </si>
  <si>
    <t xml:space="preserve">краткосрочные фин вложения </t>
  </si>
  <si>
    <t xml:space="preserve">денежн средства </t>
  </si>
  <si>
    <t xml:space="preserve">дебиторская задолженность</t>
  </si>
  <si>
    <t xml:space="preserve">стадии преобразования предметов труда :</t>
  </si>
  <si>
    <t xml:space="preserve">1. снабжение</t>
  </si>
  <si>
    <t xml:space="preserve">2. производство</t>
  </si>
  <si>
    <t xml:space="preserve">3. складирование гот продукции </t>
  </si>
  <si>
    <t xml:space="preserve">4. поступление денег за продукцию</t>
  </si>
  <si>
    <t xml:space="preserve">показатели эффективности производства</t>
  </si>
  <si>
    <t xml:space="preserve">материалоемкость</t>
  </si>
  <si>
    <t xml:space="preserve">коэффициент полезного использования (самый большой - 1)</t>
  </si>
  <si>
    <t xml:space="preserve">нормирование </t>
  </si>
  <si>
    <t xml:space="preserve">произв. Запасы, готов продукция на складе, НЗП, п\фабрикаты, РБП</t>
  </si>
  <si>
    <t xml:space="preserve">производственные запасы: </t>
  </si>
  <si>
    <t xml:space="preserve">транспортн запас+ складской запас+страховой запас</t>
  </si>
  <si>
    <t xml:space="preserve">оценка производственных запасов по этапам</t>
  </si>
  <si>
    <t xml:space="preserve">поступления</t>
  </si>
  <si>
    <t xml:space="preserve">учитываются все затраты на каждом этапе </t>
  </si>
  <si>
    <t xml:space="preserve">складирования </t>
  </si>
  <si>
    <t xml:space="preserve">методы оценки </t>
  </si>
  <si>
    <t xml:space="preserve">передачи в производство или реализация излишков</t>
  </si>
  <si>
    <t xml:space="preserve">средняя себестоимость</t>
  </si>
  <si>
    <t xml:space="preserve">фактическая себестоимость единицы</t>
  </si>
  <si>
    <t xml:space="preserve">метод FIFO</t>
  </si>
  <si>
    <t xml:space="preserve">метод LIFO</t>
  </si>
  <si>
    <t xml:space="preserve">Источники финансирования рборотного капитала</t>
  </si>
  <si>
    <t xml:space="preserve">собственные </t>
  </si>
  <si>
    <t xml:space="preserve">устан капитал+ чистая  прибыль+добавочн капитал</t>
  </si>
  <si>
    <t xml:space="preserve">приравненные к собственным</t>
  </si>
  <si>
    <t xml:space="preserve">устойчивые пассивы : задолженность по ЗП, налогам, кредиторка, резервы</t>
  </si>
  <si>
    <t xml:space="preserve">заемные средства</t>
  </si>
  <si>
    <t xml:space="preserve">кредиты, акции, займы</t>
  </si>
  <si>
    <t xml:space="preserve">иммобилизация - отвлечение средств на непредвид расходы, которые потом зачтутся (переплата по налогам, просрочка по дебиторке, </t>
  </si>
  <si>
    <t xml:space="preserve">отказ покупателя от акцепта</t>
  </si>
  <si>
    <t xml:space="preserve">Оборачиваемость элементов оборотного капитала - </t>
  </si>
  <si>
    <t xml:space="preserve">сравнение полученной выручки и среднего запаса </t>
  </si>
  <si>
    <t xml:space="preserve">оборотных средств на выпуск этого объема продукции</t>
  </si>
  <si>
    <t xml:space="preserve">показатели:</t>
  </si>
  <si>
    <t xml:space="preserve">время оборота </t>
  </si>
  <si>
    <t xml:space="preserve">это время от момента закупки сырья до момента получения денег за готовую продукцию</t>
  </si>
  <si>
    <t xml:space="preserve"> 30 дней, 90 дней, 360 дней</t>
  </si>
  <si>
    <t xml:space="preserve">средняя стоимость обортного капитала - сумма матер запасов на 1 и посл день, деленная на 2</t>
  </si>
  <si>
    <t xml:space="preserve">коэфф оборачиваемости </t>
  </si>
  <si>
    <t xml:space="preserve">коэфф закрепления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</si>
</sst>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0.00%"/>
    <numFmt numFmtId="167" formatCode="General"/>
  </numFmts>
  <fonts count="19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 Light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Symbol"/>
      <family val="1"/>
      <charset val="2"/>
    </font>
    <font>
      <sz val="7"/>
      <color rgb="FF000000"/>
      <name val="Times New Roman"/>
      <family val="1"/>
      <charset val="204"/>
    </font>
    <font>
      <b val="true"/>
      <sz val="11"/>
      <color rgb="FF000000"/>
      <name val="Calibri Light"/>
      <family val="2"/>
      <charset val="204"/>
    </font>
    <font>
      <sz val="9"/>
      <color rgb="FF000000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i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 val="true"/>
      <sz val="12"/>
      <color theme="1"/>
      <name val="Calibri Light"/>
      <family val="2"/>
      <charset val="204"/>
    </font>
    <font>
      <sz val="12"/>
      <color theme="1"/>
      <name val="Calibri Light"/>
      <family val="2"/>
      <charset val="204"/>
    </font>
    <font>
      <sz val="7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i val="true"/>
      <sz val="11"/>
      <color theme="1"/>
      <name val="Calibri"/>
      <family val="2"/>
      <charset val="204"/>
    </font>
    <font>
      <b val="true"/>
      <sz val="16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5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5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6" activeCellId="0" sqref="A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6"/>
    <col collapsed="false" customWidth="true" hidden="false" outlineLevel="0" max="3" min="3" style="1" width="25"/>
    <col collapsed="false" customWidth="true" hidden="false" outlineLevel="0" max="4" min="4" style="1" width="29.42"/>
  </cols>
  <sheetData>
    <row r="1" customFormat="false" ht="15" hidden="false" customHeight="false" outlineLevel="0" collapsed="false">
      <c r="A1" s="2"/>
      <c r="B1" s="2" t="s">
        <v>0</v>
      </c>
      <c r="C1" s="2"/>
    </row>
    <row r="2" customFormat="false" ht="15" hidden="false" customHeight="false" outlineLevel="0" collapsed="false">
      <c r="A2" s="2" t="s">
        <v>1</v>
      </c>
      <c r="B2" s="2" t="n">
        <f aca="false">1750000*2</f>
        <v>3500000</v>
      </c>
      <c r="C2" s="2" t="s">
        <v>2</v>
      </c>
    </row>
    <row r="3" customFormat="false" ht="15" hidden="false" customHeight="false" outlineLevel="0" collapsed="false">
      <c r="A3" s="2" t="s">
        <v>3</v>
      </c>
      <c r="B3" s="2" t="n">
        <v>80000</v>
      </c>
      <c r="C3" s="2"/>
    </row>
    <row r="4" customFormat="false" ht="15" hidden="false" customHeight="false" outlineLevel="0" collapsed="false">
      <c r="A4" s="2" t="s">
        <v>4</v>
      </c>
      <c r="B4" s="2" t="n">
        <v>12200</v>
      </c>
      <c r="C4" s="2"/>
    </row>
    <row r="5" customFormat="false" ht="15" hidden="false" customHeight="false" outlineLevel="0" collapsed="false">
      <c r="A5" s="2" t="s">
        <v>5</v>
      </c>
      <c r="B5" s="2" t="n">
        <f aca="false">B2+B3-B4</f>
        <v>3567800</v>
      </c>
      <c r="C5" s="2" t="s">
        <v>6</v>
      </c>
    </row>
    <row r="6" customFormat="false" ht="15" hidden="false" customHeight="false" outlineLevel="0" collapsed="false">
      <c r="A6" s="2" t="s">
        <v>7</v>
      </c>
      <c r="B6" s="2" t="n">
        <f aca="false">3500000/0.9</f>
        <v>3888888.88888889</v>
      </c>
      <c r="C6" s="2" t="s">
        <v>8</v>
      </c>
    </row>
    <row r="7" customFormat="false" ht="15" hidden="false" customHeight="false" outlineLevel="0" collapsed="false">
      <c r="A7" s="2" t="s">
        <v>9</v>
      </c>
      <c r="B7" s="2" t="n">
        <v>168</v>
      </c>
      <c r="C7" s="2" t="s">
        <v>10</v>
      </c>
    </row>
    <row r="8" customFormat="false" ht="15" hidden="false" customHeight="false" outlineLevel="0" collapsed="false">
      <c r="A8" s="2" t="s">
        <v>11</v>
      </c>
      <c r="B8" s="2" t="n">
        <f aca="false">B5/B7</f>
        <v>21236.9047619048</v>
      </c>
      <c r="C8" s="2" t="s">
        <v>12</v>
      </c>
    </row>
    <row r="9" customFormat="false" ht="15" hidden="false" customHeight="false" outlineLevel="0" collapsed="false">
      <c r="A9" s="2" t="s">
        <v>13</v>
      </c>
      <c r="B9" s="2" t="n">
        <f aca="false">11*B8</f>
        <v>233605.952380952</v>
      </c>
      <c r="C9" s="2" t="s">
        <v>14</v>
      </c>
    </row>
    <row r="10" customFormat="false" ht="15" hidden="false" customHeight="false" outlineLevel="0" collapsed="false">
      <c r="A10" s="2" t="s">
        <v>15</v>
      </c>
      <c r="B10" s="2" t="n">
        <f aca="false">B5-B9</f>
        <v>3334194.04761905</v>
      </c>
      <c r="C10" s="2" t="s">
        <v>16</v>
      </c>
    </row>
    <row r="11" customFormat="false" ht="15" hidden="false" customHeight="false" outlineLevel="0" collapsed="false">
      <c r="A11" s="2" t="s">
        <v>17</v>
      </c>
      <c r="B11" s="3" t="n">
        <f aca="false">B9/B5</f>
        <v>0.0654761904761905</v>
      </c>
      <c r="C11" s="2" t="s">
        <v>18</v>
      </c>
    </row>
    <row r="14" customFormat="false" ht="15" hidden="false" customHeight="false" outlineLevel="0" collapsed="false">
      <c r="A14" s="1" t="s">
        <v>19</v>
      </c>
    </row>
    <row r="15" customFormat="false" ht="15" hidden="false" customHeight="false" outlineLevel="0" collapsed="false">
      <c r="A15" s="1" t="s">
        <v>20</v>
      </c>
    </row>
    <row r="16" customFormat="false" ht="15" hidden="false" customHeight="false" outlineLevel="0" collapsed="false">
      <c r="B16" s="1" t="s">
        <v>21</v>
      </c>
      <c r="C16" s="4"/>
    </row>
    <row r="17" customFormat="false" ht="15" hidden="false" customHeight="false" outlineLevel="0" collapsed="false">
      <c r="A17" s="1" t="s">
        <v>22</v>
      </c>
      <c r="B17" s="1" t="s">
        <v>23</v>
      </c>
    </row>
    <row r="18" customFormat="false" ht="15" hidden="false" customHeight="false" outlineLevel="0" collapsed="false">
      <c r="A18" s="1" t="s">
        <v>24</v>
      </c>
      <c r="B18" s="4" t="n">
        <v>0.0654</v>
      </c>
      <c r="C18" s="4"/>
    </row>
    <row r="19" customFormat="false" ht="15" hidden="false" customHeight="false" outlineLevel="0" collapsed="false">
      <c r="A19" s="1" t="s">
        <v>25</v>
      </c>
      <c r="B19" s="5" t="n">
        <f aca="false">B10</f>
        <v>3334194.04761905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G8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89" activeCellId="0" sqref="E8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1" width="23.29"/>
    <col collapsed="false" customWidth="true" hidden="false" outlineLevel="0" max="3" min="3" style="1" width="19.86"/>
    <col collapsed="false" customWidth="true" hidden="false" outlineLevel="0" max="4" min="4" style="1" width="20.85"/>
    <col collapsed="false" customWidth="true" hidden="false" outlineLevel="0" max="5" min="5" style="1" width="10.57"/>
    <col collapsed="false" customWidth="true" hidden="false" outlineLevel="0" max="6" min="6" style="1" width="25.14"/>
    <col collapsed="false" customWidth="true" hidden="false" outlineLevel="0" max="7" min="7" style="1" width="24.29"/>
    <col collapsed="false" customWidth="true" hidden="false" outlineLevel="0" max="9" min="8" style="1" width="15.85"/>
    <col collapsed="false" customWidth="true" hidden="false" outlineLevel="0" max="10" min="10" style="1" width="15.57"/>
  </cols>
  <sheetData>
    <row r="2" customFormat="false" ht="15.75" hidden="false" customHeight="false" outlineLevel="0" collapsed="false">
      <c r="A2" s="6" t="s">
        <v>26</v>
      </c>
    </row>
    <row r="3" customFormat="false" ht="33" hidden="false" customHeight="true" outlineLevel="0" collapsed="false">
      <c r="A3" s="7" t="s">
        <v>27</v>
      </c>
      <c r="B3" s="7"/>
      <c r="C3" s="7"/>
      <c r="D3" s="7"/>
      <c r="E3" s="7"/>
      <c r="F3" s="7"/>
      <c r="G3" s="7"/>
    </row>
    <row r="4" customFormat="false" ht="15.75" hidden="false" customHeight="false" outlineLevel="0" collapsed="false">
      <c r="A4" s="8" t="s">
        <v>28</v>
      </c>
    </row>
    <row r="5" customFormat="false" ht="15.75" hidden="false" customHeight="false" outlineLevel="0" collapsed="false">
      <c r="A5" s="9" t="s">
        <v>29</v>
      </c>
      <c r="B5" s="9"/>
      <c r="C5" s="9"/>
      <c r="D5" s="9"/>
      <c r="E5" s="10"/>
      <c r="F5" s="10"/>
      <c r="G5" s="10"/>
    </row>
    <row r="6" customFormat="false" ht="15.75" hidden="false" customHeight="false" outlineLevel="0" collapsed="false">
      <c r="A6" s="9" t="s">
        <v>30</v>
      </c>
      <c r="B6" s="9"/>
      <c r="C6" s="9"/>
      <c r="D6" s="9"/>
      <c r="E6" s="10"/>
      <c r="F6" s="10"/>
      <c r="G6" s="10"/>
    </row>
    <row r="7" customFormat="false" ht="15.75" hidden="false" customHeight="false" outlineLevel="0" collapsed="false">
      <c r="A7" s="9" t="s">
        <v>31</v>
      </c>
      <c r="B7" s="9"/>
      <c r="C7" s="9"/>
      <c r="D7" s="9"/>
      <c r="E7" s="10"/>
      <c r="F7" s="10"/>
      <c r="G7" s="10"/>
    </row>
    <row r="8" customFormat="false" ht="15.75" hidden="false" customHeight="false" outlineLevel="0" collapsed="false">
      <c r="A8" s="9" t="s">
        <v>32</v>
      </c>
      <c r="B8" s="9"/>
      <c r="C8" s="9"/>
      <c r="D8" s="9"/>
      <c r="E8" s="10"/>
      <c r="F8" s="10"/>
      <c r="G8" s="10"/>
    </row>
    <row r="9" customFormat="false" ht="33" hidden="false" customHeight="true" outlineLevel="0" collapsed="false">
      <c r="A9" s="7" t="s">
        <v>33</v>
      </c>
      <c r="B9" s="7"/>
      <c r="C9" s="7"/>
      <c r="D9" s="7"/>
      <c r="E9" s="7"/>
      <c r="F9" s="7"/>
      <c r="G9" s="7"/>
    </row>
    <row r="10" customFormat="false" ht="15" hidden="false" customHeight="false" outlineLevel="0" collapsed="false">
      <c r="A10" s="11"/>
    </row>
    <row r="11" customFormat="false" ht="15.75" hidden="false" customHeight="false" outlineLevel="0" collapsed="false">
      <c r="A11" s="12" t="s">
        <v>34</v>
      </c>
    </row>
    <row r="12" customFormat="false" ht="16.5" hidden="false" customHeight="true" outlineLevel="0" collapsed="false">
      <c r="A12" s="13" t="s">
        <v>35</v>
      </c>
      <c r="B12" s="13" t="s">
        <v>36</v>
      </c>
      <c r="C12" s="13"/>
      <c r="D12" s="14" t="s">
        <v>37</v>
      </c>
    </row>
    <row r="13" customFormat="false" ht="27.75" hidden="false" customHeight="true" outlineLevel="0" collapsed="false">
      <c r="A13" s="13"/>
      <c r="B13" s="15" t="s">
        <v>38</v>
      </c>
      <c r="C13" s="15" t="s">
        <v>39</v>
      </c>
      <c r="D13" s="15" t="s">
        <v>38</v>
      </c>
    </row>
    <row r="14" customFormat="false" ht="19.5" hidden="false" customHeight="true" outlineLevel="0" collapsed="false">
      <c r="A14" s="16" t="s">
        <v>40</v>
      </c>
      <c r="B14" s="17" t="n">
        <v>100</v>
      </c>
      <c r="C14" s="17" t="n">
        <v>1020</v>
      </c>
      <c r="D14" s="17"/>
    </row>
    <row r="15" customFormat="false" ht="16.5" hidden="false" customHeight="true" outlineLevel="0" collapsed="false">
      <c r="A15" s="16" t="s">
        <v>41</v>
      </c>
      <c r="B15" s="17" t="n">
        <v>150</v>
      </c>
      <c r="C15" s="17" t="n">
        <v>1000</v>
      </c>
      <c r="D15" s="17" t="n">
        <v>200</v>
      </c>
    </row>
    <row r="16" customFormat="false" ht="25.5" hidden="false" customHeight="true" outlineLevel="0" collapsed="false">
      <c r="A16" s="16" t="s">
        <v>42</v>
      </c>
      <c r="B16" s="17" t="n">
        <v>50</v>
      </c>
      <c r="C16" s="17" t="n">
        <v>1200</v>
      </c>
      <c r="D16" s="17" t="n">
        <v>80</v>
      </c>
    </row>
    <row r="17" customFormat="false" ht="24" hidden="false" customHeight="true" outlineLevel="0" collapsed="false">
      <c r="A17" s="16" t="s">
        <v>43</v>
      </c>
      <c r="B17" s="17" t="n">
        <v>50</v>
      </c>
      <c r="C17" s="17" t="n">
        <v>1200</v>
      </c>
      <c r="D17" s="17" t="n">
        <v>20</v>
      </c>
    </row>
    <row r="18" customFormat="false" ht="16.5" hidden="false" customHeight="false" outlineLevel="0" collapsed="false">
      <c r="A18" s="16" t="s">
        <v>44</v>
      </c>
      <c r="B18" s="17" t="n">
        <v>350</v>
      </c>
      <c r="C18" s="17" t="s">
        <v>45</v>
      </c>
      <c r="D18" s="17" t="n">
        <v>300</v>
      </c>
    </row>
    <row r="19" customFormat="false" ht="15" hidden="false" customHeight="false" outlineLevel="0" collapsed="false">
      <c r="A19" s="18" t="s">
        <v>46</v>
      </c>
      <c r="B19" s="18"/>
      <c r="C19" s="18"/>
      <c r="D19" s="1" t="s">
        <v>47</v>
      </c>
    </row>
    <row r="21" customFormat="false" ht="17.25" hidden="false" customHeight="true" outlineLevel="0" collapsed="false">
      <c r="A21" s="19" t="s">
        <v>48</v>
      </c>
      <c r="B21" s="19"/>
      <c r="C21" s="19"/>
      <c r="D21" s="19"/>
    </row>
    <row r="22" customFormat="false" ht="18.75" hidden="false" customHeight="true" outlineLevel="0" collapsed="false">
      <c r="A22" s="20" t="s">
        <v>49</v>
      </c>
      <c r="B22" s="20"/>
      <c r="C22" s="20"/>
      <c r="D22" s="20"/>
    </row>
    <row r="23" customFormat="false" ht="15" hidden="false" customHeight="false" outlineLevel="0" collapsed="false">
      <c r="A23" s="21" t="s">
        <v>50</v>
      </c>
      <c r="B23" s="21" t="s">
        <v>51</v>
      </c>
      <c r="C23" s="21" t="s">
        <v>52</v>
      </c>
      <c r="D23" s="21" t="s">
        <v>53</v>
      </c>
    </row>
    <row r="24" customFormat="false" ht="15" hidden="false" customHeight="false" outlineLevel="0" collapsed="false">
      <c r="A24" s="21" t="s">
        <v>54</v>
      </c>
      <c r="B24" s="21" t="n">
        <v>100</v>
      </c>
      <c r="C24" s="21" t="n">
        <v>1020</v>
      </c>
      <c r="D24" s="21" t="n">
        <f aca="false">B24*C24</f>
        <v>102000</v>
      </c>
    </row>
    <row r="25" customFormat="false" ht="15" hidden="false" customHeight="false" outlineLevel="0" collapsed="false">
      <c r="A25" s="21" t="s">
        <v>55</v>
      </c>
      <c r="B25" s="21" t="n">
        <v>150</v>
      </c>
      <c r="C25" s="21" t="n">
        <v>1000</v>
      </c>
      <c r="D25" s="21" t="n">
        <f aca="false">B25*C25</f>
        <v>150000</v>
      </c>
    </row>
    <row r="26" customFormat="false" ht="15" hidden="false" customHeight="false" outlineLevel="0" collapsed="false">
      <c r="A26" s="21" t="s">
        <v>56</v>
      </c>
      <c r="B26" s="21" t="n">
        <v>50</v>
      </c>
      <c r="C26" s="21" t="n">
        <v>1200</v>
      </c>
      <c r="D26" s="21" t="n">
        <f aca="false">B26*C26</f>
        <v>60000</v>
      </c>
    </row>
    <row r="27" customFormat="false" ht="15" hidden="false" customHeight="false" outlineLevel="0" collapsed="false">
      <c r="A27" s="21" t="s">
        <v>57</v>
      </c>
      <c r="B27" s="21" t="n">
        <v>50</v>
      </c>
      <c r="C27" s="21" t="n">
        <v>1200</v>
      </c>
      <c r="D27" s="21" t="n">
        <f aca="false">B27*C27</f>
        <v>60000</v>
      </c>
    </row>
    <row r="28" customFormat="false" ht="15" hidden="false" customHeight="false" outlineLevel="0" collapsed="false">
      <c r="A28" s="21" t="s">
        <v>58</v>
      </c>
      <c r="B28" s="22" t="n">
        <f aca="false">SUM(B24:B27)</f>
        <v>350</v>
      </c>
      <c r="C28" s="21"/>
      <c r="D28" s="22" t="n">
        <f aca="false">SUM(D24:D27)</f>
        <v>372000</v>
      </c>
    </row>
    <row r="29" customFormat="false" ht="15" hidden="false" customHeight="false" outlineLevel="0" collapsed="false">
      <c r="A29" s="1" t="s">
        <v>59</v>
      </c>
      <c r="D29" s="21"/>
    </row>
    <row r="30" customFormat="false" ht="15" hidden="false" customHeight="false" outlineLevel="0" collapsed="false">
      <c r="A30" s="1" t="s">
        <v>60</v>
      </c>
      <c r="D30" s="23" t="s">
        <v>61</v>
      </c>
    </row>
    <row r="31" customFormat="false" ht="15" hidden="false" customHeight="false" outlineLevel="0" collapsed="false">
      <c r="A31" s="1" t="s">
        <v>62</v>
      </c>
      <c r="D31" s="21" t="s">
        <v>63</v>
      </c>
    </row>
    <row r="32" customFormat="false" ht="15" hidden="false" customHeight="false" outlineLevel="0" collapsed="false">
      <c r="A32" s="1" t="s">
        <v>64</v>
      </c>
      <c r="D32" s="21" t="s">
        <v>65</v>
      </c>
    </row>
    <row r="34" customFormat="false" ht="15" hidden="false" customHeight="false" outlineLevel="0" collapsed="false">
      <c r="A34" s="24" t="s">
        <v>66</v>
      </c>
    </row>
    <row r="35" customFormat="false" ht="15" hidden="false" customHeight="false" outlineLevel="0" collapsed="false">
      <c r="A35" s="25"/>
    </row>
    <row r="36" customFormat="false" ht="15" hidden="false" customHeight="false" outlineLevel="0" collapsed="false">
      <c r="A36" s="21" t="s">
        <v>67</v>
      </c>
      <c r="B36" s="21" t="s">
        <v>51</v>
      </c>
      <c r="C36" s="21" t="s">
        <v>52</v>
      </c>
      <c r="D36" s="21" t="s">
        <v>53</v>
      </c>
    </row>
    <row r="37" customFormat="false" ht="15" hidden="false" customHeight="false" outlineLevel="0" collapsed="false">
      <c r="A37" s="26" t="s">
        <v>68</v>
      </c>
      <c r="B37" s="26" t="n">
        <v>100</v>
      </c>
      <c r="C37" s="26" t="n">
        <v>1020</v>
      </c>
      <c r="D37" s="26" t="n">
        <f aca="false">B37*C37</f>
        <v>102000</v>
      </c>
      <c r="E37" s="27" t="s">
        <v>55</v>
      </c>
    </row>
    <row r="38" customFormat="false" ht="15" hidden="false" customHeight="false" outlineLevel="0" collapsed="false">
      <c r="A38" s="26" t="s">
        <v>69</v>
      </c>
      <c r="B38" s="26" t="n">
        <v>100</v>
      </c>
      <c r="C38" s="26" t="n">
        <v>1000</v>
      </c>
      <c r="D38" s="26" t="n">
        <f aca="false">B38*C38</f>
        <v>100000</v>
      </c>
      <c r="E38" s="27" t="s">
        <v>55</v>
      </c>
    </row>
    <row r="39" customFormat="false" ht="15" hidden="false" customHeight="false" outlineLevel="0" collapsed="false">
      <c r="A39" s="26" t="s">
        <v>69</v>
      </c>
      <c r="B39" s="26" t="n">
        <v>50</v>
      </c>
      <c r="C39" s="26" t="n">
        <v>1000</v>
      </c>
      <c r="D39" s="26" t="n">
        <f aca="false">B39*C39</f>
        <v>50000</v>
      </c>
      <c r="E39" s="27" t="s">
        <v>56</v>
      </c>
    </row>
    <row r="40" customFormat="false" ht="15" hidden="false" customHeight="false" outlineLevel="0" collapsed="false">
      <c r="A40" s="26" t="s">
        <v>70</v>
      </c>
      <c r="B40" s="26" t="n">
        <v>30</v>
      </c>
      <c r="C40" s="26" t="n">
        <v>1200</v>
      </c>
      <c r="D40" s="26" t="n">
        <f aca="false">B40*C40</f>
        <v>36000</v>
      </c>
      <c r="E40" s="27" t="s">
        <v>56</v>
      </c>
    </row>
    <row r="41" customFormat="false" ht="15" hidden="false" customHeight="false" outlineLevel="0" collapsed="false">
      <c r="A41" s="26" t="s">
        <v>70</v>
      </c>
      <c r="B41" s="26" t="n">
        <v>20</v>
      </c>
      <c r="C41" s="26" t="n">
        <v>1200</v>
      </c>
      <c r="D41" s="26" t="n">
        <f aca="false">B41*C41</f>
        <v>24000</v>
      </c>
      <c r="E41" s="27" t="s">
        <v>57</v>
      </c>
    </row>
    <row r="42" customFormat="false" ht="15" hidden="false" customHeight="false" outlineLevel="0" collapsed="false">
      <c r="A42" s="26" t="s">
        <v>71</v>
      </c>
      <c r="B42" s="28" t="n">
        <f aca="false">SUM(B37:B41)</f>
        <v>300</v>
      </c>
      <c r="C42" s="26"/>
      <c r="D42" s="29" t="n">
        <f aca="false">SUM(D37:D41)</f>
        <v>312000</v>
      </c>
      <c r="E42" s="27"/>
    </row>
    <row r="43" customFormat="false" ht="30" hidden="false" customHeight="false" outlineLevel="0" collapsed="false">
      <c r="A43" s="26" t="s">
        <v>72</v>
      </c>
      <c r="B43" s="26"/>
      <c r="C43" s="28" t="n">
        <f aca="false">D42/B42</f>
        <v>1040</v>
      </c>
      <c r="D43" s="26"/>
      <c r="E43" s="27"/>
    </row>
    <row r="45" customFormat="false" ht="15.75" hidden="false" customHeight="true" outlineLevel="0" collapsed="false">
      <c r="A45" s="30" t="s">
        <v>49</v>
      </c>
      <c r="B45" s="30"/>
      <c r="C45" s="30"/>
      <c r="D45" s="30"/>
    </row>
    <row r="46" customFormat="false" ht="15" hidden="false" customHeight="false" outlineLevel="0" collapsed="false">
      <c r="A46" s="21" t="s">
        <v>50</v>
      </c>
      <c r="B46" s="21" t="s">
        <v>51</v>
      </c>
      <c r="C46" s="21" t="s">
        <v>52</v>
      </c>
      <c r="D46" s="21" t="s">
        <v>53</v>
      </c>
    </row>
    <row r="47" customFormat="false" ht="15" hidden="false" customHeight="false" outlineLevel="0" collapsed="false">
      <c r="A47" s="21" t="s">
        <v>54</v>
      </c>
      <c r="B47" s="21" t="n">
        <v>100</v>
      </c>
      <c r="C47" s="21" t="n">
        <v>1020</v>
      </c>
      <c r="D47" s="21" t="n">
        <f aca="false">B47*C47</f>
        <v>102000</v>
      </c>
    </row>
    <row r="48" customFormat="false" ht="15" hidden="false" customHeight="false" outlineLevel="0" collapsed="false">
      <c r="A48" s="21" t="s">
        <v>55</v>
      </c>
      <c r="B48" s="21" t="n">
        <v>150</v>
      </c>
      <c r="C48" s="21" t="n">
        <v>1000</v>
      </c>
      <c r="D48" s="21" t="n">
        <f aca="false">B48*C48</f>
        <v>150000</v>
      </c>
    </row>
    <row r="49" customFormat="false" ht="15" hidden="false" customHeight="false" outlineLevel="0" collapsed="false">
      <c r="A49" s="21" t="s">
        <v>56</v>
      </c>
      <c r="B49" s="21" t="n">
        <v>50</v>
      </c>
      <c r="C49" s="21" t="n">
        <v>1200</v>
      </c>
      <c r="D49" s="21" t="n">
        <f aca="false">B49*C49</f>
        <v>60000</v>
      </c>
    </row>
    <row r="50" customFormat="false" ht="15" hidden="false" customHeight="false" outlineLevel="0" collapsed="false">
      <c r="A50" s="21" t="s">
        <v>57</v>
      </c>
      <c r="B50" s="21" t="n">
        <v>50</v>
      </c>
      <c r="C50" s="21" t="n">
        <v>1200</v>
      </c>
      <c r="D50" s="21" t="n">
        <f aca="false">B50*C50</f>
        <v>60000</v>
      </c>
    </row>
    <row r="51" customFormat="false" ht="15" hidden="false" customHeight="false" outlineLevel="0" collapsed="false">
      <c r="A51" s="21" t="s">
        <v>58</v>
      </c>
      <c r="B51" s="22" t="n">
        <f aca="false">SUM(B47:B50)</f>
        <v>350</v>
      </c>
      <c r="C51" s="21"/>
      <c r="D51" s="22" t="n">
        <f aca="false">SUM(D47:D50)</f>
        <v>372000</v>
      </c>
    </row>
    <row r="53" customFormat="false" ht="15" hidden="false" customHeight="false" outlineLevel="0" collapsed="false">
      <c r="A53" s="1" t="s">
        <v>73</v>
      </c>
      <c r="D53" s="31" t="s">
        <v>74</v>
      </c>
    </row>
    <row r="54" customFormat="false" ht="15" hidden="false" customHeight="false" outlineLevel="0" collapsed="false">
      <c r="A54" s="1" t="s">
        <v>75</v>
      </c>
      <c r="D54" s="31" t="s">
        <v>76</v>
      </c>
    </row>
    <row r="55" customFormat="false" ht="15" hidden="false" customHeight="false" outlineLevel="0" collapsed="false">
      <c r="A55" s="1" t="s">
        <v>62</v>
      </c>
      <c r="D55" s="31" t="s">
        <v>77</v>
      </c>
    </row>
    <row r="56" customFormat="false" ht="15" hidden="false" customHeight="false" outlineLevel="0" collapsed="false">
      <c r="A56" s="1" t="s">
        <v>64</v>
      </c>
      <c r="D56" s="31" t="s">
        <v>78</v>
      </c>
    </row>
    <row r="58" customFormat="false" ht="15" hidden="false" customHeight="false" outlineLevel="0" collapsed="false">
      <c r="A58" s="24" t="s">
        <v>79</v>
      </c>
    </row>
    <row r="60" customFormat="false" ht="15" hidden="false" customHeight="false" outlineLevel="0" collapsed="false">
      <c r="A60" s="21" t="s">
        <v>67</v>
      </c>
      <c r="B60" s="21" t="s">
        <v>51</v>
      </c>
      <c r="C60" s="21" t="s">
        <v>52</v>
      </c>
      <c r="D60" s="21" t="s">
        <v>53</v>
      </c>
    </row>
    <row r="61" customFormat="false" ht="15" hidden="false" customHeight="false" outlineLevel="0" collapsed="false">
      <c r="A61" s="26" t="s">
        <v>80</v>
      </c>
      <c r="B61" s="26" t="n">
        <v>50</v>
      </c>
      <c r="C61" s="26" t="n">
        <v>1200</v>
      </c>
      <c r="D61" s="26" t="n">
        <f aca="false">B61*C61</f>
        <v>60000</v>
      </c>
    </row>
    <row r="62" customFormat="false" ht="15" hidden="false" customHeight="false" outlineLevel="0" collapsed="false">
      <c r="A62" s="26" t="s">
        <v>70</v>
      </c>
      <c r="B62" s="26" t="n">
        <v>50</v>
      </c>
      <c r="C62" s="26" t="n">
        <v>1200</v>
      </c>
      <c r="D62" s="26" t="n">
        <f aca="false">B62*C62</f>
        <v>60000</v>
      </c>
    </row>
    <row r="63" customFormat="false" ht="15" hidden="false" customHeight="false" outlineLevel="0" collapsed="false">
      <c r="A63" s="26" t="s">
        <v>69</v>
      </c>
      <c r="B63" s="26" t="n">
        <v>150</v>
      </c>
      <c r="C63" s="26" t="n">
        <v>1000</v>
      </c>
      <c r="D63" s="26" t="n">
        <f aca="false">B63*C63</f>
        <v>150000</v>
      </c>
    </row>
    <row r="64" customFormat="false" ht="15" hidden="false" customHeight="false" outlineLevel="0" collapsed="false">
      <c r="A64" s="26" t="s">
        <v>68</v>
      </c>
      <c r="B64" s="26" t="n">
        <v>50</v>
      </c>
      <c r="C64" s="26" t="n">
        <v>1020</v>
      </c>
      <c r="D64" s="26" t="n">
        <f aca="false">B64*C64</f>
        <v>51000</v>
      </c>
    </row>
    <row r="65" customFormat="false" ht="15" hidden="false" customHeight="false" outlineLevel="0" collapsed="false">
      <c r="A65" s="26" t="s">
        <v>71</v>
      </c>
      <c r="B65" s="26" t="n">
        <f aca="false">SUM(B61:B64)</f>
        <v>300</v>
      </c>
      <c r="C65" s="26"/>
      <c r="D65" s="29" t="n">
        <f aca="false">SUM(D61:D64)</f>
        <v>321000</v>
      </c>
    </row>
    <row r="66" customFormat="false" ht="30" hidden="false" customHeight="false" outlineLevel="0" collapsed="false">
      <c r="A66" s="26" t="s">
        <v>72</v>
      </c>
      <c r="B66" s="26"/>
      <c r="C66" s="28" t="n">
        <f aca="false">D65/B65</f>
        <v>1070</v>
      </c>
      <c r="D66" s="26"/>
    </row>
    <row r="68" customFormat="false" ht="15" hidden="false" customHeight="false" outlineLevel="0" collapsed="false">
      <c r="A68" s="1" t="s">
        <v>73</v>
      </c>
      <c r="D68" s="1" t="s">
        <v>81</v>
      </c>
    </row>
    <row r="69" customFormat="false" ht="15" hidden="false" customHeight="false" outlineLevel="0" collapsed="false">
      <c r="A69" s="1" t="s">
        <v>82</v>
      </c>
      <c r="D69" s="1" t="s">
        <v>83</v>
      </c>
    </row>
    <row r="70" customFormat="false" ht="15" hidden="false" customHeight="false" outlineLevel="0" collapsed="false">
      <c r="A70" s="1" t="s">
        <v>62</v>
      </c>
      <c r="D70" s="1" t="s">
        <v>84</v>
      </c>
    </row>
    <row r="71" customFormat="false" ht="15" hidden="false" customHeight="false" outlineLevel="0" collapsed="false">
      <c r="A71" s="1" t="s">
        <v>85</v>
      </c>
      <c r="D71" s="1" t="s">
        <v>86</v>
      </c>
    </row>
    <row r="73" customFormat="false" ht="15" hidden="false" customHeight="false" outlineLevel="0" collapsed="false">
      <c r="A73" s="24" t="s">
        <v>87</v>
      </c>
    </row>
    <row r="75" customFormat="false" ht="15" hidden="false" customHeight="false" outlineLevel="0" collapsed="false">
      <c r="A75" s="1" t="s">
        <v>88</v>
      </c>
    </row>
    <row r="76" customFormat="false" ht="15" hidden="false" customHeight="false" outlineLevel="0" collapsed="false">
      <c r="A76" s="1" t="s">
        <v>89</v>
      </c>
    </row>
    <row r="78" customFormat="false" ht="15" hidden="false" customHeight="false" outlineLevel="0" collapsed="false">
      <c r="A78" s="1" t="s">
        <v>73</v>
      </c>
      <c r="D78" s="1" t="s">
        <v>90</v>
      </c>
    </row>
    <row r="79" customFormat="false" ht="15" hidden="false" customHeight="false" outlineLevel="0" collapsed="false">
      <c r="A79" s="1" t="s">
        <v>82</v>
      </c>
      <c r="D79" s="1" t="s">
        <v>91</v>
      </c>
    </row>
    <row r="80" customFormat="false" ht="15" hidden="false" customHeight="false" outlineLevel="0" collapsed="false">
      <c r="A80" s="1" t="s">
        <v>62</v>
      </c>
      <c r="D80" s="1" t="s">
        <v>92</v>
      </c>
    </row>
    <row r="81" customFormat="false" ht="15" hidden="false" customHeight="false" outlineLevel="0" collapsed="false">
      <c r="A81" s="1" t="s">
        <v>85</v>
      </c>
      <c r="D81" s="1" t="s">
        <v>93</v>
      </c>
    </row>
    <row r="83" customFormat="false" ht="15" hidden="false" customHeight="false" outlineLevel="0" collapsed="false">
      <c r="A83" s="1" t="s">
        <v>71</v>
      </c>
    </row>
    <row r="84" customFormat="false" ht="15" hidden="false" customHeight="false" outlineLevel="0" collapsed="false">
      <c r="A84" s="21" t="s">
        <v>94</v>
      </c>
      <c r="B84" s="21"/>
      <c r="C84" s="21" t="n">
        <v>318858</v>
      </c>
    </row>
    <row r="85" customFormat="false" ht="15" hidden="false" customHeight="false" outlineLevel="0" collapsed="false">
      <c r="A85" s="22" t="s">
        <v>95</v>
      </c>
      <c r="B85" s="21"/>
      <c r="C85" s="22" t="n">
        <v>321000</v>
      </c>
    </row>
    <row r="86" customFormat="false" ht="15" hidden="false" customHeight="false" outlineLevel="0" collapsed="false">
      <c r="A86" s="21" t="s">
        <v>96</v>
      </c>
      <c r="B86" s="21"/>
      <c r="C86" s="21" t="n">
        <v>312000</v>
      </c>
    </row>
    <row r="87" customFormat="false" ht="15" hidden="false" customHeight="false" outlineLevel="0" collapsed="false">
      <c r="A87" s="21" t="s">
        <v>97</v>
      </c>
      <c r="B87" s="21"/>
      <c r="C87" s="21" t="n">
        <v>312000</v>
      </c>
    </row>
    <row r="88" customFormat="false" ht="33.75" hidden="false" customHeight="true" outlineLevel="0" collapsed="false">
      <c r="A88" s="32" t="s">
        <v>98</v>
      </c>
      <c r="B88" s="32"/>
      <c r="C88" s="32"/>
      <c r="D88" s="32"/>
    </row>
    <row r="89" customFormat="false" ht="15" hidden="false" customHeight="false" outlineLevel="0" collapsed="false">
      <c r="A89" s="1" t="s">
        <v>99</v>
      </c>
    </row>
  </sheetData>
  <mergeCells count="13">
    <mergeCell ref="A3:G3"/>
    <mergeCell ref="A5:D5"/>
    <mergeCell ref="A6:D6"/>
    <mergeCell ref="A7:D7"/>
    <mergeCell ref="A8:D8"/>
    <mergeCell ref="A9:G9"/>
    <mergeCell ref="A12:A13"/>
    <mergeCell ref="B12:C12"/>
    <mergeCell ref="A19:C19"/>
    <mergeCell ref="A21:D21"/>
    <mergeCell ref="A22:D22"/>
    <mergeCell ref="A45:D45"/>
    <mergeCell ref="A88:D8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44"/>
  <sheetViews>
    <sheetView showFormulas="false" showGridLines="true" showRowColHeaders="true" showZeros="true" rightToLeft="false" tabSelected="true" showOutlineSymbols="true" defaultGridColor="true" view="normal" topLeftCell="A25" colorId="64" zoomScale="180" zoomScaleNormal="180" zoomScalePageLayoutView="100" workbookViewId="0">
      <selection pane="topLeft" activeCell="M38" activeCellId="0" sqref="M3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1.29"/>
    <col collapsed="false" customWidth="true" hidden="false" outlineLevel="0" max="2" min="2" style="1" width="14.29"/>
    <col collapsed="false" customWidth="true" hidden="false" outlineLevel="0" max="3" min="3" style="1" width="13.86"/>
    <col collapsed="false" customWidth="true" hidden="false" outlineLevel="0" max="11" min="4" style="1" width="5.71"/>
  </cols>
  <sheetData>
    <row r="2" customFormat="false" ht="30" hidden="false" customHeight="true" outlineLevel="0" collapsed="false">
      <c r="A2" s="33" t="s">
        <v>100</v>
      </c>
      <c r="B2" s="33"/>
      <c r="C2" s="33"/>
      <c r="D2" s="33"/>
      <c r="E2" s="33"/>
      <c r="F2" s="33"/>
      <c r="G2" s="33"/>
      <c r="H2" s="33"/>
      <c r="I2" s="33"/>
      <c r="J2" s="33"/>
    </row>
    <row r="3" customFormat="false" ht="15.75" hidden="false" customHeight="false" outlineLevel="0" collapsed="false">
      <c r="A3" s="33" t="s">
        <v>101</v>
      </c>
      <c r="B3" s="33"/>
      <c r="C3" s="33"/>
      <c r="D3" s="33"/>
      <c r="E3" s="33"/>
      <c r="F3" s="33"/>
      <c r="G3" s="33"/>
      <c r="H3" s="33"/>
      <c r="I3" s="33"/>
      <c r="J3" s="33"/>
    </row>
    <row r="4" customFormat="false" ht="30.75" hidden="false" customHeight="true" outlineLevel="0" collapsed="false">
      <c r="A4" s="34" t="s">
        <v>102</v>
      </c>
      <c r="B4" s="34"/>
      <c r="C4" s="34"/>
      <c r="D4" s="34"/>
      <c r="E4" s="34"/>
      <c r="F4" s="34"/>
      <c r="G4" s="34"/>
      <c r="H4" s="34"/>
      <c r="I4" s="34"/>
      <c r="J4" s="34"/>
    </row>
    <row r="5" customFormat="false" ht="15.75" hidden="false" customHeight="false" outlineLevel="0" collapsed="false">
      <c r="A5" s="9" t="s">
        <v>103</v>
      </c>
      <c r="B5" s="9"/>
      <c r="C5" s="9"/>
      <c r="D5" s="9"/>
      <c r="E5" s="9"/>
      <c r="F5" s="9"/>
      <c r="G5" s="9"/>
      <c r="H5" s="9"/>
      <c r="I5" s="9"/>
      <c r="J5" s="9"/>
    </row>
    <row r="6" customFormat="false" ht="15.75" hidden="false" customHeight="false" outlineLevel="0" collapsed="false">
      <c r="A6" s="9" t="s">
        <v>104</v>
      </c>
      <c r="B6" s="9"/>
      <c r="C6" s="9"/>
      <c r="D6" s="9"/>
      <c r="E6" s="9"/>
      <c r="F6" s="9"/>
      <c r="G6" s="9"/>
      <c r="H6" s="9"/>
      <c r="I6" s="9"/>
      <c r="J6" s="9"/>
    </row>
    <row r="7" customFormat="false" ht="15.75" hidden="false" customHeight="false" outlineLevel="0" collapsed="false">
      <c r="A7" s="9" t="s">
        <v>105</v>
      </c>
      <c r="B7" s="9"/>
      <c r="C7" s="9"/>
      <c r="D7" s="9"/>
      <c r="E7" s="9"/>
      <c r="F7" s="9"/>
      <c r="G7" s="9"/>
      <c r="H7" s="9"/>
      <c r="I7" s="9"/>
      <c r="J7" s="9"/>
    </row>
    <row r="9" customFormat="false" ht="15.75" hidden="false" customHeight="false" outlineLevel="0" collapsed="false">
      <c r="A9" s="12" t="s">
        <v>106</v>
      </c>
    </row>
    <row r="10" customFormat="false" ht="63.75" hidden="false" customHeight="true" outlineLevel="0" collapsed="false">
      <c r="A10" s="35" t="s">
        <v>107</v>
      </c>
      <c r="B10" s="36" t="s">
        <v>108</v>
      </c>
      <c r="C10" s="36" t="s">
        <v>109</v>
      </c>
    </row>
    <row r="11" customFormat="false" ht="32.25" hidden="false" customHeight="true" outlineLevel="0" collapsed="false">
      <c r="A11" s="37" t="s">
        <v>110</v>
      </c>
      <c r="B11" s="38"/>
      <c r="C11" s="38"/>
    </row>
    <row r="12" customFormat="false" ht="16.5" hidden="false" customHeight="false" outlineLevel="0" collapsed="false">
      <c r="A12" s="39" t="s">
        <v>111</v>
      </c>
      <c r="B12" s="40" t="n">
        <v>150</v>
      </c>
      <c r="C12" s="40" t="n">
        <v>87</v>
      </c>
    </row>
    <row r="13" customFormat="false" ht="35.25" hidden="false" customHeight="true" outlineLevel="0" collapsed="false">
      <c r="A13" s="39" t="s">
        <v>112</v>
      </c>
      <c r="B13" s="40" t="n">
        <v>1300</v>
      </c>
      <c r="C13" s="40" t="n">
        <v>820</v>
      </c>
    </row>
    <row r="14" customFormat="false" ht="16.5" hidden="false" customHeight="false" outlineLevel="0" collapsed="false">
      <c r="A14" s="41" t="s">
        <v>113</v>
      </c>
      <c r="B14" s="42" t="n">
        <v>27</v>
      </c>
      <c r="C14" s="42" t="n">
        <v>14</v>
      </c>
    </row>
    <row r="15" customFormat="false" ht="44.25" hidden="false" customHeight="true" outlineLevel="0" collapsed="false">
      <c r="A15" s="41" t="s">
        <v>114</v>
      </c>
      <c r="B15" s="42" t="n">
        <v>43</v>
      </c>
      <c r="C15" s="42" t="n">
        <v>36</v>
      </c>
    </row>
    <row r="16" customFormat="false" ht="29.25" hidden="false" customHeight="true" outlineLevel="0" collapsed="false">
      <c r="A16" s="41" t="s">
        <v>115</v>
      </c>
      <c r="B16" s="42" t="n">
        <v>460</v>
      </c>
      <c r="C16" s="42" t="n">
        <v>591</v>
      </c>
    </row>
    <row r="17" customFormat="false" ht="17.25" hidden="false" customHeight="true" outlineLevel="0" collapsed="false">
      <c r="A17" s="39" t="s">
        <v>116</v>
      </c>
      <c r="B17" s="40" t="n">
        <v>31</v>
      </c>
      <c r="C17" s="40" t="n">
        <v>13</v>
      </c>
    </row>
    <row r="18" customFormat="false" ht="33.75" hidden="false" customHeight="true" outlineLevel="0" collapsed="false">
      <c r="A18" s="41" t="s">
        <v>117</v>
      </c>
      <c r="B18" s="42" t="n">
        <v>45</v>
      </c>
      <c r="C18" s="42" t="n">
        <v>20</v>
      </c>
    </row>
    <row r="20" customFormat="false" ht="15.75" hidden="false" customHeight="true" outlineLevel="0" collapsed="false">
      <c r="A20" s="43" t="s">
        <v>118</v>
      </c>
      <c r="B20" s="43"/>
      <c r="C20" s="43"/>
    </row>
    <row r="21" customFormat="false" ht="31.5" hidden="false" customHeight="false" outlineLevel="0" collapsed="false">
      <c r="A21" s="44"/>
      <c r="B21" s="44" t="s">
        <v>119</v>
      </c>
      <c r="C21" s="44" t="s">
        <v>120</v>
      </c>
    </row>
    <row r="22" customFormat="false" ht="15" hidden="false" customHeight="false" outlineLevel="0" collapsed="false">
      <c r="A22" s="21" t="s">
        <v>121</v>
      </c>
      <c r="B22" s="21" t="n">
        <v>150</v>
      </c>
      <c r="C22" s="21" t="n">
        <v>87</v>
      </c>
    </row>
    <row r="23" customFormat="false" ht="15" hidden="false" customHeight="false" outlineLevel="0" collapsed="false">
      <c r="A23" s="21" t="s">
        <v>122</v>
      </c>
      <c r="B23" s="21" t="n">
        <v>1300</v>
      </c>
      <c r="C23" s="21" t="n">
        <v>820</v>
      </c>
    </row>
    <row r="24" customFormat="false" ht="15" hidden="false" customHeight="false" outlineLevel="0" collapsed="false">
      <c r="A24" s="21" t="s">
        <v>123</v>
      </c>
      <c r="B24" s="21" t="n">
        <v>31</v>
      </c>
      <c r="C24" s="21" t="n">
        <v>13</v>
      </c>
    </row>
    <row r="25" customFormat="false" ht="15" hidden="false" customHeight="false" outlineLevel="0" collapsed="false">
      <c r="A25" s="21" t="s">
        <v>71</v>
      </c>
      <c r="B25" s="21" t="n">
        <f aca="false">SUM(B22:B24)</f>
        <v>1481</v>
      </c>
      <c r="C25" s="21" t="n">
        <f aca="false">SUM(C22:C24)</f>
        <v>920</v>
      </c>
    </row>
    <row r="27" customFormat="false" ht="15" hidden="false" customHeight="false" outlineLevel="0" collapsed="false">
      <c r="A27" s="1" t="s">
        <v>124</v>
      </c>
      <c r="B27" s="1" t="s">
        <v>125</v>
      </c>
    </row>
    <row r="29" customFormat="false" ht="15" hidden="false" customHeight="false" outlineLevel="0" collapsed="false">
      <c r="A29" s="21" t="s">
        <v>126</v>
      </c>
      <c r="B29" s="21" t="s">
        <v>127</v>
      </c>
      <c r="C29" s="21" t="s">
        <v>128</v>
      </c>
    </row>
    <row r="30" customFormat="false" ht="15" hidden="false" customHeight="false" outlineLevel="0" collapsed="false">
      <c r="A30" s="21" t="n">
        <v>3265.8</v>
      </c>
      <c r="B30" s="21" t="n">
        <v>30</v>
      </c>
      <c r="C30" s="21" t="n">
        <v>1200.5</v>
      </c>
    </row>
    <row r="31" customFormat="false" ht="15" hidden="false" customHeight="false" outlineLevel="0" collapsed="false">
      <c r="A31" s="21"/>
      <c r="B31" s="21"/>
      <c r="C31" s="21"/>
    </row>
    <row r="32" customFormat="false" ht="15" hidden="false" customHeight="false" outlineLevel="0" collapsed="false">
      <c r="A32" s="22" t="s">
        <v>129</v>
      </c>
      <c r="B32" s="21" t="s">
        <v>130</v>
      </c>
      <c r="C32" s="21"/>
    </row>
    <row r="33" customFormat="false" ht="15" hidden="false" customHeight="false" outlineLevel="0" collapsed="false">
      <c r="A33" s="22" t="s">
        <v>131</v>
      </c>
      <c r="B33" s="21" t="s">
        <v>132</v>
      </c>
      <c r="C33" s="21"/>
    </row>
    <row r="34" customFormat="false" ht="15" hidden="false" customHeight="false" outlineLevel="0" collapsed="false">
      <c r="A34" s="22" t="s">
        <v>133</v>
      </c>
      <c r="B34" s="21" t="s">
        <v>134</v>
      </c>
      <c r="C34" s="21"/>
    </row>
    <row r="36" customFormat="false" ht="15" hidden="false" customHeight="false" outlineLevel="0" collapsed="false">
      <c r="A36" s="24" t="s">
        <v>135</v>
      </c>
    </row>
    <row r="38" customFormat="false" ht="15" hidden="false" customHeight="false" outlineLevel="0" collapsed="false">
      <c r="A38" s="45" t="s">
        <v>136</v>
      </c>
      <c r="B38" s="45"/>
    </row>
    <row r="39" customFormat="false" ht="15" hidden="false" customHeight="false" outlineLevel="0" collapsed="false">
      <c r="A39" s="45" t="s">
        <v>137</v>
      </c>
      <c r="B39" s="45"/>
    </row>
    <row r="40" customFormat="false" ht="15" hidden="false" customHeight="false" outlineLevel="0" collapsed="false">
      <c r="A40" s="1" t="s">
        <v>138</v>
      </c>
    </row>
    <row r="41" customFormat="false" ht="15" hidden="false" customHeight="false" outlineLevel="0" collapsed="false">
      <c r="A41" s="1" t="s">
        <v>139</v>
      </c>
    </row>
    <row r="42" customFormat="false" ht="15" hidden="false" customHeight="false" outlineLevel="0" collapsed="false">
      <c r="A42" s="1" t="s">
        <v>140</v>
      </c>
    </row>
    <row r="43" customFormat="false" ht="15" hidden="false" customHeight="false" outlineLevel="0" collapsed="false">
      <c r="A43" s="1" t="s">
        <v>141</v>
      </c>
    </row>
    <row r="44" customFormat="false" ht="15" hidden="false" customHeight="false" outlineLevel="0" collapsed="false">
      <c r="A44" s="1" t="s">
        <v>142</v>
      </c>
    </row>
  </sheetData>
  <mergeCells count="7">
    <mergeCell ref="A2:J2"/>
    <mergeCell ref="A3:J3"/>
    <mergeCell ref="A4:J4"/>
    <mergeCell ref="A5:J5"/>
    <mergeCell ref="A6:J6"/>
    <mergeCell ref="A7:J7"/>
    <mergeCell ref="A20:C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3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4" activeCellId="0" sqref="F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9.14"/>
    <col collapsed="false" customWidth="true" hidden="false" outlineLevel="0" max="2" min="2" style="1" width="33.42"/>
    <col collapsed="false" customWidth="true" hidden="false" outlineLevel="0" max="3" min="3" style="1" width="11"/>
  </cols>
  <sheetData>
    <row r="2" customFormat="false" ht="21" hidden="false" customHeight="false" outlineLevel="0" collapsed="false">
      <c r="A2" s="46" t="s">
        <v>143</v>
      </c>
      <c r="B2" s="46"/>
    </row>
    <row r="3" customFormat="false" ht="63.75" hidden="false" customHeight="true" outlineLevel="0" collapsed="false">
      <c r="A3" s="47" t="s">
        <v>144</v>
      </c>
      <c r="B3" s="48"/>
    </row>
    <row r="4" customFormat="false" ht="21" hidden="false" customHeight="false" outlineLevel="0" collapsed="false">
      <c r="A4" s="46" t="s">
        <v>145</v>
      </c>
      <c r="B4" s="46"/>
    </row>
    <row r="5" customFormat="false" ht="24.75" hidden="false" customHeight="true" outlineLevel="0" collapsed="false">
      <c r="A5" s="49" t="s">
        <v>146</v>
      </c>
      <c r="B5" s="46"/>
    </row>
    <row r="6" customFormat="false" ht="24.75" hidden="false" customHeight="true" outlineLevel="0" collapsed="false">
      <c r="A6" s="49" t="s">
        <v>147</v>
      </c>
      <c r="B6" s="46"/>
    </row>
    <row r="7" customFormat="false" ht="24.75" hidden="false" customHeight="true" outlineLevel="0" collapsed="false">
      <c r="A7" s="49" t="s">
        <v>148</v>
      </c>
      <c r="B7" s="21"/>
    </row>
    <row r="8" customFormat="false" ht="24.75" hidden="false" customHeight="true" outlineLevel="0" collapsed="false">
      <c r="A8" s="49" t="s">
        <v>149</v>
      </c>
      <c r="B8" s="21"/>
    </row>
    <row r="9" customFormat="false" ht="24.75" hidden="false" customHeight="true" outlineLevel="0" collapsed="false">
      <c r="A9" s="49" t="s">
        <v>150</v>
      </c>
      <c r="B9" s="46"/>
    </row>
    <row r="10" customFormat="false" ht="24.75" hidden="false" customHeight="true" outlineLevel="0" collapsed="false">
      <c r="A10" s="49" t="s">
        <v>151</v>
      </c>
      <c r="B10" s="46"/>
    </row>
    <row r="11" customFormat="false" ht="24.75" hidden="false" customHeight="true" outlineLevel="0" collapsed="false">
      <c r="A11" s="49" t="s">
        <v>152</v>
      </c>
      <c r="B11" s="46"/>
    </row>
    <row r="12" customFormat="false" ht="24.75" hidden="false" customHeight="true" outlineLevel="0" collapsed="false">
      <c r="A12" s="49" t="s">
        <v>153</v>
      </c>
      <c r="B12" s="21"/>
    </row>
    <row r="13" customFormat="false" ht="24.75" hidden="false" customHeight="true" outlineLevel="0" collapsed="false">
      <c r="A13" s="49" t="s">
        <v>154</v>
      </c>
      <c r="B13" s="46"/>
    </row>
    <row r="14" customFormat="false" ht="24.75" hidden="false" customHeight="true" outlineLevel="0" collapsed="false">
      <c r="A14" s="49" t="s">
        <v>155</v>
      </c>
      <c r="B14" s="21"/>
    </row>
    <row r="15" customFormat="false" ht="24.75" hidden="false" customHeight="true" outlineLevel="0" collapsed="false">
      <c r="A15" s="49" t="s">
        <v>156</v>
      </c>
      <c r="B15" s="21"/>
    </row>
    <row r="16" customFormat="false" ht="24.75" hidden="false" customHeight="true" outlineLevel="0" collapsed="false">
      <c r="A16" s="49" t="s">
        <v>157</v>
      </c>
      <c r="B16" s="21"/>
    </row>
    <row r="17" customFormat="false" ht="24.75" hidden="false" customHeight="true" outlineLevel="0" collapsed="false">
      <c r="A17" s="49" t="s">
        <v>158</v>
      </c>
      <c r="B17" s="21"/>
    </row>
    <row r="18" customFormat="false" ht="24.75" hidden="false" customHeight="true" outlineLevel="0" collapsed="false">
      <c r="A18" s="49" t="s">
        <v>159</v>
      </c>
      <c r="B18" s="21"/>
    </row>
    <row r="19" customFormat="false" ht="24.75" hidden="false" customHeight="true" outlineLevel="0" collapsed="false">
      <c r="A19" s="49" t="s">
        <v>160</v>
      </c>
      <c r="B19" s="21"/>
    </row>
    <row r="20" customFormat="false" ht="24.75" hidden="false" customHeight="true" outlineLevel="0" collapsed="false">
      <c r="A20" s="49" t="s">
        <v>161</v>
      </c>
      <c r="B20" s="21"/>
    </row>
    <row r="21" customFormat="false" ht="24.75" hidden="false" customHeight="true" outlineLevel="0" collapsed="false">
      <c r="A21" s="49" t="s">
        <v>162</v>
      </c>
      <c r="B21" s="21"/>
    </row>
    <row r="22" customFormat="false" ht="24.75" hidden="false" customHeight="true" outlineLevel="0" collapsed="false">
      <c r="A22" s="49" t="s">
        <v>163</v>
      </c>
      <c r="B22" s="21"/>
    </row>
    <row r="23" customFormat="false" ht="24.75" hidden="false" customHeight="true" outlineLevel="0" collapsed="false">
      <c r="A23" s="49" t="s">
        <v>164</v>
      </c>
      <c r="B23" s="21"/>
    </row>
    <row r="24" customFormat="false" ht="24.75" hidden="false" customHeight="true" outlineLevel="0" collapsed="false">
      <c r="A24" s="49" t="s">
        <v>165</v>
      </c>
      <c r="B24" s="21"/>
    </row>
    <row r="25" customFormat="false" ht="24.75" hidden="false" customHeight="true" outlineLevel="0" collapsed="false"/>
    <row r="26" customFormat="false" ht="24.75" hidden="false" customHeight="true" outlineLevel="0" collapsed="false"/>
    <row r="27" customFormat="false" ht="24.75" hidden="false" customHeight="true" outlineLevel="0" collapsed="false"/>
    <row r="28" customFormat="false" ht="24.75" hidden="false" customHeight="true" outlineLevel="0" collapsed="false"/>
    <row r="29" customFormat="false" ht="24.75" hidden="false" customHeight="true" outlineLevel="0" collapsed="false"/>
    <row r="30" customFormat="false" ht="24.75" hidden="false" customHeight="true" outlineLevel="0" collapsed="false"/>
    <row r="31" customFormat="false" ht="24.75" hidden="false" customHeight="true" outlineLevel="0" collapsed="false"/>
    <row r="32" customFormat="false" ht="24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58"/>
  <sheetViews>
    <sheetView showFormulas="false" showGridLines="true" showRowColHeaders="true" showZeros="true" rightToLeft="false" tabSelected="false" showOutlineSymbols="true" defaultGridColor="true" view="normal" topLeftCell="A29" colorId="64" zoomScale="180" zoomScaleNormal="180" zoomScalePageLayoutView="100" workbookViewId="0">
      <selection pane="topLeft" activeCell="I34" activeCellId="0" sqref="I3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71"/>
    <col collapsed="false" customWidth="true" hidden="false" outlineLevel="0" max="2" min="2" style="1" width="30.14"/>
    <col collapsed="false" customWidth="true" hidden="false" outlineLevel="0" max="3" min="3" style="1" width="34.71"/>
    <col collapsed="false" customWidth="true" hidden="false" outlineLevel="0" max="4" min="4" style="1" width="6.29"/>
  </cols>
  <sheetData>
    <row r="1" customFormat="false" ht="15" hidden="false" customHeight="false" outlineLevel="0" collapsed="false">
      <c r="B1" s="24" t="s">
        <v>166</v>
      </c>
    </row>
    <row r="2" customFormat="false" ht="15" hidden="false" customHeight="false" outlineLevel="0" collapsed="false">
      <c r="A2" s="1" t="s">
        <v>167</v>
      </c>
      <c r="B2" s="45" t="s">
        <v>168</v>
      </c>
    </row>
    <row r="3" customFormat="false" ht="15" hidden="false" customHeight="false" outlineLevel="0" collapsed="false">
      <c r="B3" s="1" t="s">
        <v>169</v>
      </c>
    </row>
    <row r="4" customFormat="false" ht="15" hidden="false" customHeight="false" outlineLevel="0" collapsed="false">
      <c r="B4" s="1" t="s">
        <v>170</v>
      </c>
      <c r="C4" s="1" t="s">
        <v>171</v>
      </c>
    </row>
    <row r="5" customFormat="false" ht="15" hidden="false" customHeight="false" outlineLevel="0" collapsed="false">
      <c r="B5" s="1" t="s">
        <v>172</v>
      </c>
      <c r="C5" s="22" t="s">
        <v>173</v>
      </c>
      <c r="D5" s="21" t="s">
        <v>174</v>
      </c>
    </row>
    <row r="6" customFormat="false" ht="15" hidden="false" customHeight="false" outlineLevel="0" collapsed="false">
      <c r="C6" s="22" t="s">
        <v>175</v>
      </c>
      <c r="D6" s="21" t="s">
        <v>174</v>
      </c>
    </row>
    <row r="7" customFormat="false" ht="15" hidden="false" customHeight="false" outlineLevel="0" collapsed="false">
      <c r="C7" s="22" t="s">
        <v>176</v>
      </c>
      <c r="D7" s="21" t="s">
        <v>174</v>
      </c>
    </row>
    <row r="8" customFormat="false" ht="15" hidden="false" customHeight="false" outlineLevel="0" collapsed="false">
      <c r="C8" s="22" t="s">
        <v>177</v>
      </c>
      <c r="D8" s="21" t="s">
        <v>174</v>
      </c>
    </row>
    <row r="9" customFormat="false" ht="15" hidden="false" customHeight="false" outlineLevel="0" collapsed="false">
      <c r="C9" s="22" t="s">
        <v>178</v>
      </c>
      <c r="D9" s="21" t="s">
        <v>174</v>
      </c>
    </row>
    <row r="10" customFormat="false" ht="15" hidden="false" customHeight="false" outlineLevel="0" collapsed="false">
      <c r="C10" s="22" t="s">
        <v>179</v>
      </c>
      <c r="D10" s="21" t="s">
        <v>174</v>
      </c>
    </row>
    <row r="11" customFormat="false" ht="15" hidden="false" customHeight="false" outlineLevel="0" collapsed="false">
      <c r="C11" s="22" t="s">
        <v>180</v>
      </c>
      <c r="D11" s="21" t="s">
        <v>174</v>
      </c>
    </row>
    <row r="12" customFormat="false" ht="15" hidden="false" customHeight="false" outlineLevel="0" collapsed="false">
      <c r="C12" s="22" t="s">
        <v>181</v>
      </c>
      <c r="D12" s="21" t="s">
        <v>174</v>
      </c>
    </row>
    <row r="13" customFormat="false" ht="15" hidden="false" customHeight="false" outlineLevel="0" collapsed="false">
      <c r="C13" s="22" t="s">
        <v>182</v>
      </c>
      <c r="D13" s="21" t="s">
        <v>174</v>
      </c>
    </row>
    <row r="14" customFormat="false" ht="15" hidden="false" customHeight="false" outlineLevel="0" collapsed="false">
      <c r="C14" s="22" t="s">
        <v>183</v>
      </c>
      <c r="D14" s="21" t="s">
        <v>174</v>
      </c>
    </row>
    <row r="16" customFormat="false" ht="15" hidden="false" customHeight="false" outlineLevel="0" collapsed="false">
      <c r="B16" s="45" t="s">
        <v>184</v>
      </c>
      <c r="C16" s="22" t="s">
        <v>185</v>
      </c>
      <c r="D16" s="21" t="s">
        <v>174</v>
      </c>
    </row>
    <row r="17" customFormat="false" ht="15" hidden="false" customHeight="false" outlineLevel="0" collapsed="false">
      <c r="C17" s="22" t="s">
        <v>186</v>
      </c>
      <c r="D17" s="21" t="s">
        <v>174</v>
      </c>
    </row>
    <row r="18" customFormat="false" ht="15" hidden="false" customHeight="false" outlineLevel="0" collapsed="false">
      <c r="C18" s="22" t="s">
        <v>187</v>
      </c>
      <c r="D18" s="21" t="s">
        <v>174</v>
      </c>
    </row>
    <row r="19" customFormat="false" ht="15" hidden="false" customHeight="false" outlineLevel="0" collapsed="false">
      <c r="C19" s="22" t="s">
        <v>188</v>
      </c>
      <c r="D19" s="21" t="s">
        <v>174</v>
      </c>
    </row>
    <row r="20" customFormat="false" ht="15" hidden="false" customHeight="false" outlineLevel="0" collapsed="false">
      <c r="C20" s="22" t="s">
        <v>189</v>
      </c>
      <c r="D20" s="21" t="s">
        <v>174</v>
      </c>
    </row>
    <row r="21" customFormat="false" ht="15" hidden="false" customHeight="false" outlineLevel="0" collapsed="false">
      <c r="C21" s="22" t="s">
        <v>190</v>
      </c>
      <c r="D21" s="21" t="s">
        <v>174</v>
      </c>
    </row>
    <row r="22" customFormat="false" ht="15" hidden="false" customHeight="false" outlineLevel="0" collapsed="false">
      <c r="C22" s="22" t="s">
        <v>191</v>
      </c>
      <c r="D22" s="21" t="s">
        <v>174</v>
      </c>
    </row>
    <row r="24" customFormat="false" ht="15" hidden="false" customHeight="false" outlineLevel="0" collapsed="false">
      <c r="B24" s="1" t="s">
        <v>192</v>
      </c>
    </row>
    <row r="25" customFormat="false" ht="15" hidden="false" customHeight="false" outlineLevel="0" collapsed="false">
      <c r="B25" s="1" t="s">
        <v>193</v>
      </c>
    </row>
    <row r="26" customFormat="false" ht="15" hidden="false" customHeight="false" outlineLevel="0" collapsed="false">
      <c r="B26" s="1" t="s">
        <v>194</v>
      </c>
    </row>
    <row r="27" customFormat="false" ht="15" hidden="false" customHeight="false" outlineLevel="0" collapsed="false">
      <c r="B27" s="1" t="s">
        <v>195</v>
      </c>
    </row>
    <row r="28" customFormat="false" ht="15" hidden="false" customHeight="false" outlineLevel="0" collapsed="false">
      <c r="B28" s="1" t="s">
        <v>196</v>
      </c>
    </row>
    <row r="30" customFormat="false" ht="15" hidden="false" customHeight="false" outlineLevel="0" collapsed="false">
      <c r="A30" s="1" t="s">
        <v>197</v>
      </c>
    </row>
    <row r="31" customFormat="false" ht="15" hidden="false" customHeight="false" outlineLevel="0" collapsed="false">
      <c r="A31" s="1" t="s">
        <v>198</v>
      </c>
    </row>
    <row r="32" customFormat="false" ht="15" hidden="false" customHeight="false" outlineLevel="0" collapsed="false">
      <c r="A32" s="1" t="s">
        <v>199</v>
      </c>
    </row>
    <row r="33" customFormat="false" ht="15" hidden="false" customHeight="false" outlineLevel="0" collapsed="false">
      <c r="A33" s="1" t="s">
        <v>200</v>
      </c>
      <c r="B33" s="1" t="s">
        <v>201</v>
      </c>
    </row>
    <row r="34" customFormat="false" ht="15" hidden="false" customHeight="false" outlineLevel="0" collapsed="false">
      <c r="B34" s="1" t="s">
        <v>202</v>
      </c>
      <c r="C34" s="1" t="s">
        <v>203</v>
      </c>
    </row>
    <row r="36" customFormat="false" ht="15" hidden="false" customHeight="false" outlineLevel="0" collapsed="false">
      <c r="A36" s="1" t="s">
        <v>204</v>
      </c>
      <c r="C36" s="1" t="s">
        <v>205</v>
      </c>
    </row>
    <row r="37" customFormat="false" ht="15" hidden="false" customHeight="false" outlineLevel="0" collapsed="false">
      <c r="A37" s="1" t="s">
        <v>206</v>
      </c>
      <c r="C37" s="1" t="s">
        <v>207</v>
      </c>
    </row>
    <row r="38" customFormat="false" ht="15" hidden="false" customHeight="false" outlineLevel="0" collapsed="false">
      <c r="A38" s="1" t="s">
        <v>208</v>
      </c>
      <c r="C38" s="1" t="s">
        <v>209</v>
      </c>
    </row>
    <row r="39" customFormat="false" ht="15" hidden="false" customHeight="false" outlineLevel="0" collapsed="false">
      <c r="B39" s="1" t="s">
        <v>210</v>
      </c>
    </row>
    <row r="40" customFormat="false" ht="15" hidden="false" customHeight="false" outlineLevel="0" collapsed="false">
      <c r="B40" s="1" t="s">
        <v>211</v>
      </c>
    </row>
    <row r="41" customFormat="false" ht="15" hidden="false" customHeight="false" outlineLevel="0" collapsed="false">
      <c r="B41" s="1" t="s">
        <v>212</v>
      </c>
    </row>
    <row r="42" customFormat="false" ht="15" hidden="false" customHeight="false" outlineLevel="0" collapsed="false">
      <c r="B42" s="1" t="s">
        <v>213</v>
      </c>
    </row>
    <row r="44" customFormat="false" ht="15" hidden="false" customHeight="false" outlineLevel="0" collapsed="false">
      <c r="A44" s="24" t="s">
        <v>214</v>
      </c>
    </row>
    <row r="45" customFormat="false" ht="15" hidden="false" customHeight="false" outlineLevel="0" collapsed="false">
      <c r="B45" s="1" t="s">
        <v>215</v>
      </c>
      <c r="C45" s="1" t="s">
        <v>216</v>
      </c>
    </row>
    <row r="46" customFormat="false" ht="15" hidden="false" customHeight="false" outlineLevel="0" collapsed="false">
      <c r="B46" s="1" t="s">
        <v>217</v>
      </c>
      <c r="C46" s="1" t="s">
        <v>218</v>
      </c>
    </row>
    <row r="47" customFormat="false" ht="15" hidden="false" customHeight="false" outlineLevel="0" collapsed="false">
      <c r="B47" s="1" t="s">
        <v>219</v>
      </c>
      <c r="C47" s="1" t="s">
        <v>220</v>
      </c>
    </row>
    <row r="49" customFormat="false" ht="15" hidden="false" customHeight="false" outlineLevel="0" collapsed="false">
      <c r="A49" s="1" t="s">
        <v>221</v>
      </c>
    </row>
    <row r="50" customFormat="false" ht="15" hidden="false" customHeight="false" outlineLevel="0" collapsed="false">
      <c r="B50" s="1" t="s">
        <v>222</v>
      </c>
    </row>
    <row r="52" customFormat="false" ht="15" hidden="false" customHeight="false" outlineLevel="0" collapsed="false">
      <c r="A52" s="1" t="s">
        <v>223</v>
      </c>
      <c r="C52" s="1" t="s">
        <v>224</v>
      </c>
    </row>
    <row r="53" customFormat="false" ht="15" hidden="false" customHeight="false" outlineLevel="0" collapsed="false">
      <c r="C53" s="1" t="s">
        <v>225</v>
      </c>
    </row>
    <row r="54" customFormat="false" ht="15" hidden="false" customHeight="false" outlineLevel="0" collapsed="false">
      <c r="A54" s="1" t="s">
        <v>226</v>
      </c>
      <c r="B54" s="1" t="s">
        <v>227</v>
      </c>
      <c r="C54" s="1" t="s">
        <v>228</v>
      </c>
    </row>
    <row r="55" customFormat="false" ht="15" hidden="false" customHeight="false" outlineLevel="0" collapsed="false">
      <c r="B55" s="1" t="s">
        <v>229</v>
      </c>
    </row>
    <row r="56" customFormat="false" ht="15" hidden="false" customHeight="false" outlineLevel="0" collapsed="false">
      <c r="B56" s="1" t="s">
        <v>230</v>
      </c>
    </row>
    <row r="57" customFormat="false" ht="15" hidden="false" customHeight="false" outlineLevel="0" collapsed="false">
      <c r="B57" s="1" t="s">
        <v>231</v>
      </c>
    </row>
    <row r="58" customFormat="false" ht="15" hidden="false" customHeight="false" outlineLevel="0" collapsed="false">
      <c r="B58" s="1" t="s">
        <v>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User334</dc:creator>
  <dc:description/>
  <dc:language>ru-RU</dc:language>
  <cp:lastModifiedBy/>
  <cp:lastPrinted>2024-03-29T11:18:30Z</cp:lastPrinted>
  <dcterms:modified xsi:type="dcterms:W3CDTF">2024-03-31T17:36:04Z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