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Задача №1" sheetId="1" state="visible" r:id="rId3"/>
    <sheet name="Задача №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<sst xmlns="http://schemas.openxmlformats.org/spreadsheetml/2006/main" count="65" uniqueCount="59">
  <si>
    <t xml:space="preserve">производственная  себестоимость</t>
  </si>
  <si>
    <t xml:space="preserve">полная себестоимость</t>
  </si>
  <si>
    <t xml:space="preserve">тыс. руб.</t>
  </si>
  <si>
    <t xml:space="preserve">списано, </t>
  </si>
  <si>
    <t xml:space="preserve">материалы</t>
  </si>
  <si>
    <t xml:space="preserve">заработная плата </t>
  </si>
  <si>
    <t xml:space="preserve">р.к. на заработную плату 30%</t>
  </si>
  <si>
    <t xml:space="preserve">страховые взносы 30,2%</t>
  </si>
  <si>
    <t xml:space="preserve">общепроизводств затраты</t>
  </si>
  <si>
    <t xml:space="preserve">общехозяйственные и коммерческие затраты</t>
  </si>
  <si>
    <t xml:space="preserve">Итого себестоимость</t>
  </si>
  <si>
    <t xml:space="preserve">изготовлено продукции,шт</t>
  </si>
  <si>
    <t xml:space="preserve">себестоим единицы продукции</t>
  </si>
  <si>
    <t xml:space="preserve">Объем производства готовой продукции за месяц составил 220 штук. Списано затрат (тыс. руб.) на весь объем производства: </t>
  </si>
  <si>
    <t xml:space="preserve">всего материалов по фактической себестоимости – 204</t>
  </si>
  <si>
    <t xml:space="preserve">списано материалов на незавершенное производство – 33</t>
  </si>
  <si>
    <t xml:space="preserve">возвратные отходы – 2,6</t>
  </si>
  <si>
    <t xml:space="preserve">топливо, энергия на технологические нужды – 57,4</t>
  </si>
  <si>
    <t xml:space="preserve">тарифная зарплата рабочих без районного коэффициента – 301</t>
  </si>
  <si>
    <t xml:space="preserve">дополнительная зарплата с районным коэффициентом – 29</t>
  </si>
  <si>
    <t xml:space="preserve">потери от брака – 4,8</t>
  </si>
  <si>
    <t xml:space="preserve">общие производственные и хозяйственные затраты – 605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</si>
  <si>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коммерческие затраты – 215.</t>
    </r>
  </si>
  <si>
    <r>
      <rPr>
        <sz val="12"/>
        <color rgb="FF000000"/>
        <rFont val="Times New Roman"/>
        <family val="1"/>
        <charset val="204"/>
      </rPr>
      <t xml:space="preserve">1.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Рассчитать: </t>
    </r>
  </si>
  <si>
    <t xml:space="preserve">сумму переменных затрат (Cvar);</t>
  </si>
  <si>
    <t xml:space="preserve">сумму условно-постоянных затрат (Cconst);</t>
  </si>
  <si>
    <t xml:space="preserve">производственную себестоимость всего объема производства готовой продукции;</t>
  </si>
  <si>
    <t xml:space="preserve">полную себестоимость всего объема производства готовой продукции;</t>
  </si>
  <si>
    <t xml:space="preserve">полную себестоимость единицы готовой продукции;</t>
  </si>
  <si>
    <t xml:space="preserve">производственную себестоимость единицы готовой продукции.</t>
  </si>
  <si>
    <r>
      <rPr>
        <sz val="12"/>
        <color rgb="FF000000"/>
        <rFont val="Times New Roman"/>
        <family val="1"/>
        <charset val="204"/>
      </rPr>
      <t xml:space="preserve">2.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Задать самостоятельно норму прибыли, вычислить оптовую цену производства готовой продукции. </t>
    </r>
  </si>
  <si>
    <r>
      <rPr>
        <sz val="12"/>
        <color rgb="FF000000"/>
        <rFont val="Times New Roman"/>
        <family val="1"/>
        <charset val="204"/>
      </rPr>
      <t xml:space="preserve">3.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Рассчитать валовую прибыль, рентабельность производства готовой продукции.</t>
    </r>
  </si>
  <si>
    <r>
      <rPr>
        <sz val="12"/>
        <color rgb="FF000000"/>
        <rFont val="Times New Roman"/>
        <family val="1"/>
        <charset val="204"/>
      </rPr>
      <t xml:space="preserve">4.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 Оценить уровень безубыточности производства.</t>
    </r>
  </si>
  <si>
    <t xml:space="preserve">переменные затраты</t>
  </si>
  <si>
    <t xml:space="preserve">Условно-постоянные затраты</t>
  </si>
  <si>
    <t xml:space="preserve">производственная себестоимость</t>
  </si>
  <si>
    <t xml:space="preserve">материалы по фактической себестоимости</t>
  </si>
  <si>
    <t xml:space="preserve">списано материалов на незаверш. Приозвод.</t>
  </si>
  <si>
    <t xml:space="preserve">возвратные отходы</t>
  </si>
  <si>
    <t xml:space="preserve">Итого списано материалов</t>
  </si>
  <si>
    <t xml:space="preserve">топливо, энергия на тех. Нужды</t>
  </si>
  <si>
    <t xml:space="preserve">тарифная зарплата рабочих без р.к.</t>
  </si>
  <si>
    <t xml:space="preserve">доп зарплата с р.к.</t>
  </si>
  <si>
    <t xml:space="preserve">потери от брака</t>
  </si>
  <si>
    <t xml:space="preserve">общие производ. И хоз. Затраты</t>
  </si>
  <si>
    <t xml:space="preserve">коммерческие затраты</t>
  </si>
  <si>
    <t xml:space="preserve">Итого </t>
  </si>
  <si>
    <t xml:space="preserve">Выпущено продукции, шт</t>
  </si>
  <si>
    <t xml:space="preserve">себестоимость единицы, тыс. руб.</t>
  </si>
  <si>
    <t xml:space="preserve">Норма прибыли</t>
  </si>
  <si>
    <t xml:space="preserve">Оптовая цена производства готовой продукции</t>
  </si>
  <si>
    <t xml:space="preserve">тыс. руб. / шт.</t>
  </si>
  <si>
    <t xml:space="preserve">Валовая прибыль</t>
  </si>
  <si>
    <t xml:space="preserve">Рентабельность</t>
  </si>
  <si>
    <t xml:space="preserve">%</t>
  </si>
  <si>
    <t xml:space="preserve">Оценка безубыточности:</t>
  </si>
  <si>
    <t xml:space="preserve">минимальный объем, при котором прибыль = 0</t>
  </si>
  <si>
    <t xml:space="preserve">шт.</t>
  </si>
  <si>
    <t xml:space="preserve">реализация, ниже которой предприятие несет убытки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</si>
</sst>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690480</xdr:colOff>
      <xdr:row>24</xdr:row>
      <xdr:rowOff>32040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0"/>
          <a:ext cx="12269160" cy="393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8:E39"/>
  <sheetViews>
    <sheetView showFormulas="false" showGridLines="true" showRowColHeaders="true" showZeros="true" rightToLeft="false" tabSelected="false" showOutlineSymbols="true" defaultGridColor="true" view="normal" topLeftCell="A22" colorId="64" zoomScale="220" zoomScaleNormal="220" zoomScalePageLayoutView="100" workbookViewId="0">
      <selection pane="topLeft" activeCell="E39" activeCellId="0" sqref="E3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71"/>
  </cols>
  <sheetData>
    <row r="28" customFormat="false" ht="23.7" hidden="false" customHeight="true" outlineLevel="0" collapsed="false">
      <c r="A28" s="2"/>
      <c r="B28" s="3"/>
      <c r="C28" s="3"/>
      <c r="D28" s="4" t="s">
        <v>0</v>
      </c>
      <c r="E28" s="4" t="s">
        <v>1</v>
      </c>
    </row>
    <row r="29" customFormat="false" ht="13.8" hidden="false" customHeight="false" outlineLevel="0" collapsed="false">
      <c r="A29" s="2"/>
      <c r="B29" s="3"/>
      <c r="C29" s="3" t="s">
        <v>2</v>
      </c>
      <c r="D29" s="3" t="s">
        <v>2</v>
      </c>
      <c r="E29" s="3" t="s">
        <v>2</v>
      </c>
    </row>
    <row r="30" customFormat="false" ht="13.8" hidden="false" customHeight="false" outlineLevel="0" collapsed="false">
      <c r="A30" s="2"/>
      <c r="B30" s="3" t="s">
        <v>3</v>
      </c>
      <c r="C30" s="5"/>
      <c r="D30" s="5"/>
      <c r="E30" s="5"/>
    </row>
    <row r="31" customFormat="false" ht="13.8" hidden="false" customHeight="false" outlineLevel="0" collapsed="false">
      <c r="A31" s="6" t="n">
        <v>1</v>
      </c>
      <c r="B31" s="3" t="s">
        <v>4</v>
      </c>
      <c r="C31" s="5" t="n">
        <v>40</v>
      </c>
      <c r="D31" s="5" t="n">
        <f aca="false">C31</f>
        <v>40</v>
      </c>
      <c r="E31" s="5" t="n">
        <f aca="false">C31</f>
        <v>40</v>
      </c>
    </row>
    <row r="32" customFormat="false" ht="23.7" hidden="false" customHeight="false" outlineLevel="0" collapsed="false">
      <c r="A32" s="6" t="n">
        <v>2</v>
      </c>
      <c r="B32" s="3" t="s">
        <v>5</v>
      </c>
      <c r="C32" s="5" t="n">
        <v>48</v>
      </c>
      <c r="D32" s="5" t="n">
        <f aca="false">C32</f>
        <v>48</v>
      </c>
      <c r="E32" s="5" t="n">
        <f aca="false">C32</f>
        <v>48</v>
      </c>
    </row>
    <row r="33" customFormat="false" ht="35.3" hidden="false" customHeight="false" outlineLevel="0" collapsed="false">
      <c r="A33" s="6" t="n">
        <v>3</v>
      </c>
      <c r="B33" s="3" t="s">
        <v>6</v>
      </c>
      <c r="C33" s="5" t="n">
        <f aca="false">C32*0.3</f>
        <v>14.4</v>
      </c>
      <c r="D33" s="5" t="n">
        <f aca="false">C33</f>
        <v>14.4</v>
      </c>
      <c r="E33" s="5" t="n">
        <f aca="false">C33</f>
        <v>14.4</v>
      </c>
    </row>
    <row r="34" customFormat="false" ht="35.3" hidden="false" customHeight="false" outlineLevel="0" collapsed="false">
      <c r="A34" s="6" t="n">
        <v>4</v>
      </c>
      <c r="B34" s="3" t="s">
        <v>7</v>
      </c>
      <c r="C34" s="5" t="n">
        <f aca="false">(C32+C33)*0.302</f>
        <v>18.8448</v>
      </c>
      <c r="D34" s="5" t="n">
        <f aca="false">C34</f>
        <v>18.8448</v>
      </c>
      <c r="E34" s="5" t="n">
        <f aca="false">C34</f>
        <v>18.8448</v>
      </c>
    </row>
    <row r="35" customFormat="false" ht="35.3" hidden="false" customHeight="false" outlineLevel="0" collapsed="false">
      <c r="A35" s="6" t="n">
        <v>5</v>
      </c>
      <c r="B35" s="3" t="s">
        <v>8</v>
      </c>
      <c r="C35" s="5" t="n">
        <v>32</v>
      </c>
      <c r="D35" s="5" t="n">
        <f aca="false">C35</f>
        <v>32</v>
      </c>
      <c r="E35" s="5" t="n">
        <f aca="false">C35</f>
        <v>32</v>
      </c>
    </row>
    <row r="36" customFormat="false" ht="46.1" hidden="false" customHeight="false" outlineLevel="0" collapsed="false">
      <c r="A36" s="6" t="n">
        <v>6</v>
      </c>
      <c r="B36" s="3" t="s">
        <v>9</v>
      </c>
      <c r="C36" s="5" t="n">
        <v>12</v>
      </c>
      <c r="D36" s="5"/>
      <c r="E36" s="5" t="n">
        <f aca="false">C36</f>
        <v>12</v>
      </c>
    </row>
    <row r="37" customFormat="false" ht="35.3" hidden="false" customHeight="false" outlineLevel="0" collapsed="false">
      <c r="A37" s="6" t="n">
        <v>7</v>
      </c>
      <c r="B37" s="3" t="s">
        <v>10</v>
      </c>
      <c r="C37" s="5"/>
      <c r="D37" s="5" t="n">
        <f aca="false">SUM(D31:D36)</f>
        <v>153.2448</v>
      </c>
      <c r="E37" s="5" t="n">
        <f aca="false">SUM(E31:E36)</f>
        <v>165.2448</v>
      </c>
    </row>
    <row r="38" customFormat="false" ht="35.3" hidden="false" customHeight="false" outlineLevel="0" collapsed="false">
      <c r="A38" s="6" t="n">
        <v>8</v>
      </c>
      <c r="B38" s="3" t="s">
        <v>11</v>
      </c>
      <c r="C38" s="5"/>
      <c r="D38" s="5" t="n">
        <v>139</v>
      </c>
      <c r="E38" s="5" t="n">
        <v>139</v>
      </c>
    </row>
    <row r="39" customFormat="false" ht="57.45" hidden="false" customHeight="false" outlineLevel="0" collapsed="false">
      <c r="A39" s="7" t="n">
        <v>9</v>
      </c>
      <c r="B39" s="8" t="s">
        <v>12</v>
      </c>
      <c r="C39" s="9"/>
      <c r="D39" s="9" t="n">
        <f aca="false">D37/D38</f>
        <v>1.10248057553957</v>
      </c>
      <c r="E39" s="9" t="n">
        <f aca="false">E37/E38</f>
        <v>1.18881151079137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7" colorId="64" zoomScale="220" zoomScaleNormal="220" zoomScalePageLayoutView="100" workbookViewId="0">
      <selection pane="topLeft" activeCell="C45" activeCellId="0" sqref="C4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7.22"/>
    <col collapsed="false" customWidth="true" hidden="false" outlineLevel="0" max="3" min="3" style="1" width="9.93"/>
    <col collapsed="false" customWidth="true" hidden="false" outlineLevel="0" max="5" min="5" style="1" width="14.6"/>
  </cols>
  <sheetData>
    <row r="1" customFormat="false" ht="28.05" hidden="false" customHeight="true" outlineLevel="0" collapsed="false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15" hidden="false" customHeight="false" outlineLevel="0" collapsed="false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/>
    </row>
    <row r="3" customFormat="false" ht="15" hidden="false" customHeight="false" outlineLevel="0" collapsed="false">
      <c r="A3" s="11" t="s">
        <v>15</v>
      </c>
      <c r="B3" s="11"/>
      <c r="C3" s="11"/>
      <c r="D3" s="11"/>
      <c r="E3" s="11"/>
      <c r="F3" s="11"/>
      <c r="G3" s="11"/>
      <c r="H3" s="11"/>
      <c r="I3" s="11"/>
      <c r="J3" s="11"/>
    </row>
    <row r="4" customFormat="false" ht="15" hidden="false" customHeight="false" outlineLevel="0" collapsed="false">
      <c r="A4" s="11" t="s">
        <v>16</v>
      </c>
      <c r="B4" s="11"/>
      <c r="C4" s="11"/>
      <c r="D4" s="11"/>
      <c r="E4" s="11"/>
      <c r="F4" s="11"/>
      <c r="G4" s="11"/>
      <c r="H4" s="11"/>
      <c r="I4" s="11"/>
      <c r="J4" s="11"/>
    </row>
    <row r="5" customFormat="false" ht="14.35" hidden="false" customHeight="false" outlineLevel="0" collapsed="false">
      <c r="A5" s="11" t="s">
        <v>17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4.35" hidden="false" customHeight="false" outlineLevel="0" collapsed="false">
      <c r="A6" s="11" t="s">
        <v>18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4.35" hidden="false" customHeight="false" outlineLevel="0" collapsed="false">
      <c r="A7" s="11" t="s">
        <v>19</v>
      </c>
      <c r="B7" s="11"/>
      <c r="C7" s="11"/>
      <c r="D7" s="11"/>
      <c r="E7" s="11"/>
      <c r="F7" s="11"/>
      <c r="G7" s="11"/>
      <c r="H7" s="11"/>
      <c r="I7" s="11"/>
      <c r="J7" s="11"/>
    </row>
    <row r="8" customFormat="false" ht="15" hidden="false" customHeight="false" outlineLevel="0" collapsed="false">
      <c r="A8" s="11" t="s">
        <v>20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4.35" hidden="false" customHeight="false" outlineLevel="0" collapsed="false">
      <c r="A9" s="11" t="s">
        <v>21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4.35" hidden="false" customHeight="false" outlineLevel="0" collapsed="false">
      <c r="A10" s="12" t="s">
        <v>22</v>
      </c>
      <c r="B10" s="12"/>
      <c r="C10" s="12"/>
      <c r="D10" s="12"/>
      <c r="E10" s="12"/>
      <c r="F10" s="12"/>
      <c r="G10" s="12"/>
      <c r="H10" s="12"/>
      <c r="I10" s="12"/>
      <c r="J10" s="12"/>
    </row>
    <row r="11" customFormat="false" ht="15" hidden="false" customHeight="false" outlineLevel="0" collapsed="false">
      <c r="A11" s="13"/>
      <c r="B11" s="14"/>
      <c r="C11" s="14"/>
      <c r="D11" s="14"/>
      <c r="E11" s="14"/>
      <c r="F11" s="14"/>
      <c r="G11" s="14"/>
      <c r="H11" s="14"/>
      <c r="I11" s="14"/>
      <c r="J11" s="14"/>
    </row>
    <row r="12" customFormat="false" ht="14.9" hidden="false" customHeight="false" outlineLevel="0" collapsed="false">
      <c r="A12" s="11" t="s">
        <v>23</v>
      </c>
      <c r="B12" s="11"/>
      <c r="C12" s="11"/>
      <c r="D12" s="11"/>
      <c r="E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11" t="s">
        <v>24</v>
      </c>
      <c r="B13" s="11"/>
      <c r="C13" s="11"/>
      <c r="D13" s="11"/>
      <c r="E13" s="11"/>
      <c r="F13" s="11"/>
      <c r="G13" s="11"/>
      <c r="H13" s="11"/>
      <c r="I13" s="11"/>
      <c r="J13" s="11"/>
    </row>
    <row r="14" customFormat="false" ht="15" hidden="false" customHeight="false" outlineLevel="0" collapsed="false">
      <c r="A14" s="11" t="s">
        <v>25</v>
      </c>
      <c r="B14" s="11"/>
      <c r="C14" s="11"/>
      <c r="D14" s="11"/>
      <c r="E14" s="11"/>
      <c r="F14" s="11"/>
      <c r="G14" s="11"/>
      <c r="H14" s="11"/>
      <c r="I14" s="11"/>
      <c r="J14" s="11"/>
    </row>
    <row r="15" customFormat="false" ht="14.35" hidden="false" customHeight="false" outlineLevel="0" collapsed="false">
      <c r="A15" s="11" t="s">
        <v>26</v>
      </c>
      <c r="B15" s="11"/>
      <c r="C15" s="11"/>
      <c r="D15" s="11"/>
      <c r="E15" s="11"/>
      <c r="F15" s="11"/>
      <c r="G15" s="11"/>
      <c r="H15" s="11"/>
      <c r="I15" s="11"/>
      <c r="J15" s="11"/>
    </row>
    <row r="16" customFormat="false" ht="15" hidden="false" customHeight="false" outlineLevel="0" collapsed="false">
      <c r="A16" s="11" t="s">
        <v>27</v>
      </c>
      <c r="B16" s="11"/>
      <c r="C16" s="11"/>
      <c r="D16" s="11"/>
      <c r="E16" s="11"/>
      <c r="F16" s="11"/>
      <c r="G16" s="11"/>
      <c r="H16" s="11"/>
      <c r="I16" s="11"/>
      <c r="J16" s="11"/>
    </row>
    <row r="17" customFormat="false" ht="15" hidden="false" customHeight="false" outlineLevel="0" collapsed="false">
      <c r="A17" s="11" t="s">
        <v>28</v>
      </c>
      <c r="B17" s="11"/>
      <c r="C17" s="11"/>
      <c r="D17" s="11"/>
      <c r="E17" s="11"/>
      <c r="F17" s="11"/>
      <c r="G17" s="11"/>
      <c r="H17" s="11"/>
      <c r="I17" s="11"/>
      <c r="J17" s="11"/>
    </row>
    <row r="18" customFormat="false" ht="15" hidden="false" customHeight="false" outlineLevel="0" collapsed="false">
      <c r="A18" s="11" t="s">
        <v>29</v>
      </c>
      <c r="B18" s="11"/>
      <c r="C18" s="11"/>
      <c r="D18" s="11"/>
      <c r="E18" s="11"/>
      <c r="F18" s="11"/>
      <c r="G18" s="11"/>
      <c r="H18" s="11"/>
      <c r="I18" s="11"/>
      <c r="J18" s="11"/>
    </row>
    <row r="19" customFormat="false" ht="14.9" hidden="false" customHeight="false" outlineLevel="0" collapsed="false">
      <c r="A19" s="11" t="s">
        <v>30</v>
      </c>
      <c r="B19" s="11"/>
      <c r="C19" s="11"/>
      <c r="D19" s="11"/>
      <c r="E19" s="11"/>
      <c r="F19" s="11"/>
      <c r="G19" s="11"/>
      <c r="H19" s="11"/>
      <c r="I19" s="11"/>
      <c r="J19" s="11"/>
    </row>
    <row r="20" customFormat="false" ht="14.9" hidden="false" customHeight="false" outlineLevel="0" collapsed="false">
      <c r="A20" s="11" t="s">
        <v>31</v>
      </c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14.9" hidden="false" customHeight="false" outlineLevel="0" collapsed="false">
      <c r="A21" s="11" t="s">
        <v>32</v>
      </c>
      <c r="B21" s="11"/>
      <c r="C21" s="11"/>
      <c r="D21" s="11"/>
      <c r="E21" s="11"/>
      <c r="F21" s="11"/>
      <c r="G21" s="11"/>
      <c r="H21" s="11"/>
      <c r="I21" s="11"/>
      <c r="J21" s="11"/>
    </row>
    <row r="24" customFormat="false" ht="44.75" hidden="false" customHeight="true" outlineLevel="0" collapsed="false">
      <c r="A24" s="15"/>
      <c r="B24" s="15"/>
      <c r="C24" s="16" t="s">
        <v>2</v>
      </c>
      <c r="D24" s="17" t="s">
        <v>33</v>
      </c>
      <c r="E24" s="17" t="s">
        <v>34</v>
      </c>
      <c r="F24" s="17" t="s">
        <v>35</v>
      </c>
      <c r="G24" s="17" t="s">
        <v>1</v>
      </c>
    </row>
    <row r="25" customFormat="false" ht="12.8" hidden="false" customHeight="false" outlineLevel="0" collapsed="false">
      <c r="A25" s="15" t="n">
        <v>1</v>
      </c>
      <c r="B25" s="15" t="s">
        <v>36</v>
      </c>
      <c r="C25" s="15" t="n">
        <v>204</v>
      </c>
      <c r="D25" s="15"/>
      <c r="E25" s="15"/>
      <c r="F25" s="15"/>
      <c r="G25" s="15"/>
    </row>
    <row r="26" customFormat="false" ht="12.8" hidden="false" customHeight="false" outlineLevel="0" collapsed="false">
      <c r="A26" s="15" t="n">
        <v>2</v>
      </c>
      <c r="B26" s="15" t="s">
        <v>37</v>
      </c>
      <c r="C26" s="15" t="n">
        <v>33</v>
      </c>
      <c r="D26" s="15"/>
      <c r="E26" s="15"/>
      <c r="F26" s="15"/>
      <c r="G26" s="15"/>
    </row>
    <row r="27" customFormat="false" ht="12.8" hidden="false" customHeight="false" outlineLevel="0" collapsed="false">
      <c r="A27" s="15" t="n">
        <v>3</v>
      </c>
      <c r="B27" s="15" t="s">
        <v>38</v>
      </c>
      <c r="C27" s="15" t="n">
        <v>2.6</v>
      </c>
      <c r="D27" s="15"/>
      <c r="E27" s="15"/>
      <c r="F27" s="15"/>
      <c r="G27" s="15"/>
    </row>
    <row r="28" customFormat="false" ht="12.8" hidden="false" customHeight="false" outlineLevel="0" collapsed="false">
      <c r="A28" s="15"/>
      <c r="B28" s="15"/>
      <c r="C28" s="15"/>
      <c r="D28" s="15"/>
      <c r="E28" s="15"/>
      <c r="F28" s="15"/>
      <c r="G28" s="15"/>
    </row>
    <row r="29" customFormat="false" ht="12.8" hidden="false" customHeight="false" outlineLevel="0" collapsed="false">
      <c r="A29" s="15"/>
      <c r="B29" s="15" t="s">
        <v>39</v>
      </c>
      <c r="C29" s="15" t="n">
        <f aca="false">C25-C26-C27</f>
        <v>168.4</v>
      </c>
      <c r="D29" s="15" t="n">
        <f aca="false">C29</f>
        <v>168.4</v>
      </c>
      <c r="E29" s="15"/>
      <c r="F29" s="15" t="n">
        <f aca="false">C29</f>
        <v>168.4</v>
      </c>
      <c r="G29" s="15" t="n">
        <f aca="false">C29</f>
        <v>168.4</v>
      </c>
    </row>
    <row r="30" customFormat="false" ht="12.8" hidden="false" customHeight="false" outlineLevel="0" collapsed="false">
      <c r="A30" s="15"/>
      <c r="B30" s="15"/>
      <c r="C30" s="15"/>
      <c r="D30" s="15"/>
      <c r="E30" s="15"/>
      <c r="F30" s="15"/>
      <c r="G30" s="15"/>
    </row>
    <row r="31" customFormat="false" ht="12.8" hidden="false" customHeight="false" outlineLevel="0" collapsed="false">
      <c r="A31" s="15" t="n">
        <v>4</v>
      </c>
      <c r="B31" s="15" t="s">
        <v>40</v>
      </c>
      <c r="C31" s="15" t="n">
        <v>57.4</v>
      </c>
      <c r="D31" s="15" t="n">
        <f aca="false">C31</f>
        <v>57.4</v>
      </c>
      <c r="E31" s="15"/>
      <c r="F31" s="15" t="n">
        <f aca="false">C31</f>
        <v>57.4</v>
      </c>
      <c r="G31" s="15" t="n">
        <f aca="false">C31</f>
        <v>57.4</v>
      </c>
    </row>
    <row r="32" customFormat="false" ht="12.8" hidden="false" customHeight="false" outlineLevel="0" collapsed="false">
      <c r="A32" s="15" t="n">
        <v>5</v>
      </c>
      <c r="B32" s="15" t="s">
        <v>41</v>
      </c>
      <c r="C32" s="15" t="n">
        <v>301</v>
      </c>
      <c r="D32" s="15" t="n">
        <f aca="false">C32</f>
        <v>301</v>
      </c>
      <c r="E32" s="15"/>
      <c r="F32" s="15" t="n">
        <f aca="false">C32</f>
        <v>301</v>
      </c>
      <c r="G32" s="15" t="n">
        <f aca="false">C32</f>
        <v>301</v>
      </c>
    </row>
    <row r="33" customFormat="false" ht="12.8" hidden="false" customHeight="false" outlineLevel="0" collapsed="false">
      <c r="A33" s="15" t="n">
        <v>6</v>
      </c>
      <c r="B33" s="15" t="s">
        <v>42</v>
      </c>
      <c r="C33" s="15" t="n">
        <v>29</v>
      </c>
      <c r="D33" s="15" t="n">
        <f aca="false">C33</f>
        <v>29</v>
      </c>
      <c r="E33" s="15"/>
      <c r="F33" s="15" t="n">
        <f aca="false">C33</f>
        <v>29</v>
      </c>
      <c r="G33" s="15" t="n">
        <f aca="false">C33</f>
        <v>29</v>
      </c>
    </row>
    <row r="34" customFormat="false" ht="12.8" hidden="false" customHeight="false" outlineLevel="0" collapsed="false">
      <c r="A34" s="15" t="n">
        <v>7</v>
      </c>
      <c r="B34" s="15" t="s">
        <v>43</v>
      </c>
      <c r="C34" s="15" t="n">
        <v>4.8</v>
      </c>
      <c r="D34" s="15" t="n">
        <f aca="false">C34</f>
        <v>4.8</v>
      </c>
      <c r="E34" s="15"/>
      <c r="F34" s="15" t="n">
        <f aca="false">C34</f>
        <v>4.8</v>
      </c>
      <c r="G34" s="15" t="n">
        <f aca="false">C34</f>
        <v>4.8</v>
      </c>
    </row>
    <row r="35" customFormat="false" ht="12.8" hidden="false" customHeight="false" outlineLevel="0" collapsed="false">
      <c r="A35" s="15" t="n">
        <v>8</v>
      </c>
      <c r="B35" s="15" t="s">
        <v>44</v>
      </c>
      <c r="C35" s="15" t="n">
        <v>605</v>
      </c>
      <c r="D35" s="15"/>
      <c r="E35" s="15" t="n">
        <f aca="false">C35</f>
        <v>605</v>
      </c>
      <c r="F35" s="15" t="n">
        <f aca="false">C35</f>
        <v>605</v>
      </c>
      <c r="G35" s="15" t="n">
        <f aca="false">C35</f>
        <v>605</v>
      </c>
    </row>
    <row r="36" customFormat="false" ht="12.8" hidden="false" customHeight="false" outlineLevel="0" collapsed="false">
      <c r="A36" s="15" t="n">
        <v>9</v>
      </c>
      <c r="B36" s="15" t="s">
        <v>45</v>
      </c>
      <c r="C36" s="15" t="n">
        <v>215</v>
      </c>
      <c r="D36" s="15"/>
      <c r="E36" s="15" t="n">
        <f aca="false">C36</f>
        <v>215</v>
      </c>
      <c r="F36" s="15"/>
      <c r="G36" s="15" t="n">
        <f aca="false">C36</f>
        <v>215</v>
      </c>
    </row>
    <row r="37" customFormat="false" ht="12.8" hidden="false" customHeight="false" outlineLevel="0" collapsed="false">
      <c r="A37" s="15"/>
      <c r="B37" s="15"/>
      <c r="C37" s="15"/>
      <c r="D37" s="15"/>
      <c r="E37" s="15"/>
      <c r="F37" s="15"/>
      <c r="G37" s="15"/>
    </row>
    <row r="38" customFormat="false" ht="12.8" hidden="false" customHeight="false" outlineLevel="0" collapsed="false">
      <c r="A38" s="15" t="n">
        <v>10</v>
      </c>
      <c r="B38" s="15" t="s">
        <v>46</v>
      </c>
      <c r="C38" s="15"/>
      <c r="D38" s="15" t="n">
        <f aca="false">SUM(D25:D36)</f>
        <v>560.6</v>
      </c>
      <c r="E38" s="15" t="n">
        <f aca="false">SUM(E25:E36)</f>
        <v>820</v>
      </c>
      <c r="F38" s="15" t="n">
        <f aca="false">SUM(F25:F36)</f>
        <v>1165.6</v>
      </c>
      <c r="G38" s="15" t="n">
        <f aca="false">SUM(G25:G36)</f>
        <v>1380.6</v>
      </c>
    </row>
    <row r="39" customFormat="false" ht="12.8" hidden="false" customHeight="false" outlineLevel="0" collapsed="false">
      <c r="A39" s="15"/>
      <c r="B39" s="15"/>
      <c r="C39" s="15"/>
      <c r="D39" s="15"/>
      <c r="E39" s="15"/>
      <c r="F39" s="15"/>
      <c r="G39" s="15"/>
    </row>
    <row r="40" customFormat="false" ht="12.8" hidden="false" customHeight="false" outlineLevel="0" collapsed="false">
      <c r="A40" s="15" t="n">
        <v>11</v>
      </c>
      <c r="B40" s="15" t="s">
        <v>47</v>
      </c>
      <c r="C40" s="15"/>
      <c r="D40" s="15" t="n">
        <v>220</v>
      </c>
      <c r="E40" s="15" t="n">
        <f aca="false">D40</f>
        <v>220</v>
      </c>
      <c r="F40" s="15" t="n">
        <f aca="false">D40</f>
        <v>220</v>
      </c>
      <c r="G40" s="15" t="n">
        <f aca="false">D40</f>
        <v>220</v>
      </c>
    </row>
    <row r="41" customFormat="false" ht="12.8" hidden="false" customHeight="false" outlineLevel="0" collapsed="false">
      <c r="A41" s="15"/>
      <c r="B41" s="15"/>
      <c r="C41" s="15"/>
      <c r="D41" s="15"/>
      <c r="E41" s="15"/>
      <c r="F41" s="15"/>
      <c r="G41" s="15"/>
    </row>
    <row r="42" customFormat="false" ht="12.8" hidden="false" customHeight="false" outlineLevel="0" collapsed="false">
      <c r="A42" s="15"/>
      <c r="B42" s="15" t="s">
        <v>48</v>
      </c>
      <c r="C42" s="15"/>
      <c r="D42" s="18" t="n">
        <f aca="false">D38/D40</f>
        <v>2.54818181818182</v>
      </c>
      <c r="E42" s="18" t="n">
        <f aca="false">E38/E40</f>
        <v>3.72727272727273</v>
      </c>
      <c r="F42" s="18" t="n">
        <f aca="false">F38/F40</f>
        <v>5.29818181818182</v>
      </c>
      <c r="G42" s="18" t="n">
        <f aca="false">G38/G40</f>
        <v>6.27545454545455</v>
      </c>
    </row>
    <row r="44" customFormat="false" ht="12.8" hidden="false" customHeight="false" outlineLevel="0" collapsed="false">
      <c r="B44" s="1" t="s">
        <v>49</v>
      </c>
      <c r="C44" s="19" t="n">
        <v>0.5</v>
      </c>
    </row>
    <row r="45" customFormat="false" ht="12.8" hidden="false" customHeight="false" outlineLevel="0" collapsed="false">
      <c r="B45" s="1" t="s">
        <v>50</v>
      </c>
      <c r="C45" s="20" t="n">
        <f aca="false">G42*(1+C44)</f>
        <v>9.41318181818182</v>
      </c>
      <c r="D45" s="1" t="s">
        <v>51</v>
      </c>
    </row>
    <row r="46" customFormat="false" ht="12.8" hidden="false" customHeight="false" outlineLevel="0" collapsed="false">
      <c r="B46" s="1" t="s">
        <v>52</v>
      </c>
      <c r="C46" s="1" t="n">
        <f aca="false">C45*D40-G38</f>
        <v>690.300000000002</v>
      </c>
      <c r="D46" s="1" t="s">
        <v>2</v>
      </c>
    </row>
    <row r="47" customFormat="false" ht="12.8" hidden="false" customHeight="false" outlineLevel="0" collapsed="false">
      <c r="B47" s="1" t="s">
        <v>53</v>
      </c>
      <c r="C47" s="1" t="n">
        <f aca="false">C46/G38*100</f>
        <v>50.0000000000001</v>
      </c>
      <c r="D47" s="1" t="s">
        <v>54</v>
      </c>
    </row>
    <row r="48" customFormat="false" ht="12.8" hidden="false" customHeight="false" outlineLevel="0" collapsed="false">
      <c r="B48" s="0" t="s">
        <v>55</v>
      </c>
      <c r="C48" s="0"/>
    </row>
    <row r="49" customFormat="false" ht="12.8" hidden="false" customHeight="false" outlineLevel="0" collapsed="false">
      <c r="B49" s="1" t="s">
        <v>56</v>
      </c>
      <c r="C49" s="20" t="n">
        <f aca="false">_xlfn.CEILING.MATH(E38/(C45-D42))</f>
        <v>120</v>
      </c>
      <c r="D49" s="1" t="s">
        <v>57</v>
      </c>
    </row>
    <row r="50" customFormat="false" ht="12.8" hidden="false" customHeight="false" outlineLevel="0" collapsed="false">
      <c r="B50" s="1" t="s">
        <v>58</v>
      </c>
      <c r="C50" s="20" t="n">
        <f aca="false">C49*C45</f>
        <v>1129.58181818182</v>
      </c>
      <c r="D50" s="1" t="s">
        <v>2</v>
      </c>
    </row>
  </sheetData>
  <mergeCells count="20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0:J10"/>
    <mergeCell ref="A12:J12"/>
    <mergeCell ref="A13:J13"/>
    <mergeCell ref="A14:J14"/>
    <mergeCell ref="A15:J15"/>
    <mergeCell ref="A16:J16"/>
    <mergeCell ref="A17:J17"/>
    <mergeCell ref="A18:J18"/>
    <mergeCell ref="A19:J19"/>
    <mergeCell ref="A20:J20"/>
    <mergeCell ref="A21: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2024-04-13T00:33:37Z</dcterms:created>
  <dc:creator/>
  <dc:description/>
  <dc:language>ru-RU</dc:language>
  <cp:lastModifiedBy/>
  <dcterms:modified xsi:type="dcterms:W3CDTF">2024-04-13T12:38:13Z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