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олай\Downloads\"/>
    </mc:Choice>
  </mc:AlternateContent>
  <xr:revisionPtr revIDLastSave="0" documentId="13_ncr:1_{6FD8F066-2C1F-44C8-A9C0-4EFA9698EEB7}" xr6:coauthVersionLast="47" xr6:coauthVersionMax="47" xr10:uidLastSave="{00000000-0000-0000-0000-000000000000}"/>
  <bookViews>
    <workbookView xWindow="4200" yWindow="0" windowWidth="14016" windowHeight="11520" xr2:uid="{C06477D7-9902-4B35-888A-BAE0FE770ED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/>
  <c r="E63" i="1"/>
  <c r="F63" i="1"/>
  <c r="G63" i="1"/>
  <c r="H63" i="1"/>
  <c r="I63" i="1"/>
  <c r="B63" i="1"/>
  <c r="H45" i="1"/>
  <c r="B45" i="1"/>
  <c r="H55" i="1"/>
  <c r="F55" i="1"/>
  <c r="E45" i="1"/>
  <c r="B55" i="1"/>
  <c r="I60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B61" i="1"/>
  <c r="C61" i="1"/>
  <c r="D61" i="1"/>
  <c r="F61" i="1"/>
  <c r="G61" i="1"/>
  <c r="H61" i="1"/>
  <c r="I61" i="1"/>
  <c r="E61" i="1"/>
  <c r="D13" i="1"/>
  <c r="C13" i="1"/>
  <c r="C62" i="1"/>
  <c r="D62" i="1"/>
  <c r="E62" i="1"/>
  <c r="F62" i="1"/>
  <c r="G62" i="1"/>
  <c r="H62" i="1"/>
  <c r="I62" i="1"/>
  <c r="B62" i="1"/>
  <c r="C55" i="1"/>
  <c r="D55" i="1"/>
  <c r="E55" i="1"/>
  <c r="G55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C50" i="1"/>
  <c r="D50" i="1"/>
  <c r="E50" i="1"/>
  <c r="F50" i="1"/>
  <c r="G50" i="1"/>
  <c r="H50" i="1"/>
  <c r="B50" i="1"/>
  <c r="H54" i="1"/>
  <c r="E54" i="1"/>
  <c r="B54" i="1"/>
  <c r="I50" i="1"/>
  <c r="G45" i="1"/>
  <c r="F45" i="1"/>
  <c r="D45" i="1"/>
  <c r="C45" i="1"/>
  <c r="B44" i="1"/>
  <c r="E44" i="1"/>
  <c r="G44" i="1"/>
  <c r="H44" i="1"/>
  <c r="C43" i="1"/>
  <c r="B42" i="1"/>
  <c r="G43" i="1"/>
  <c r="F43" i="1"/>
  <c r="E43" i="1"/>
  <c r="D43" i="1"/>
  <c r="G28" i="1"/>
  <c r="C44" i="1"/>
  <c r="D44" i="1"/>
  <c r="F44" i="1"/>
  <c r="F42" i="1"/>
  <c r="D42" i="1"/>
  <c r="C42" i="1"/>
  <c r="F41" i="1"/>
  <c r="D41" i="1"/>
  <c r="C41" i="1"/>
  <c r="G38" i="1"/>
  <c r="E38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C33" i="1"/>
  <c r="D33" i="1"/>
  <c r="E33" i="1"/>
  <c r="F33" i="1"/>
  <c r="G33" i="1"/>
  <c r="H33" i="1"/>
  <c r="B33" i="1"/>
  <c r="C29" i="1"/>
  <c r="D29" i="1"/>
  <c r="E29" i="1"/>
  <c r="F29" i="1"/>
  <c r="G29" i="1"/>
  <c r="B29" i="1"/>
  <c r="E28" i="1"/>
  <c r="B28" i="1"/>
  <c r="G21" i="1"/>
  <c r="F21" i="1"/>
  <c r="E21" i="1"/>
  <c r="C21" i="1"/>
  <c r="B21" i="1"/>
  <c r="C28" i="1"/>
  <c r="D21" i="1"/>
  <c r="C18" i="1"/>
  <c r="D18" i="1"/>
  <c r="E18" i="1"/>
  <c r="F18" i="1"/>
  <c r="G18" i="1"/>
  <c r="G25" i="1" s="1"/>
  <c r="B18" i="1"/>
  <c r="H12" i="1"/>
  <c r="G15" i="1"/>
  <c r="F15" i="1"/>
  <c r="C15" i="1"/>
  <c r="D15" i="1"/>
  <c r="B15" i="1"/>
  <c r="B12" i="1"/>
  <c r="C14" i="1"/>
  <c r="D14" i="1"/>
  <c r="E14" i="1"/>
  <c r="F14" i="1"/>
  <c r="G14" i="1"/>
  <c r="B14" i="1"/>
  <c r="E8" i="1"/>
  <c r="F8" i="1"/>
  <c r="G8" i="1"/>
  <c r="D8" i="1"/>
  <c r="C8" i="1"/>
  <c r="H29" i="1"/>
  <c r="K32" i="1"/>
  <c r="N32" i="1"/>
  <c r="O32" i="1"/>
  <c r="P32" i="1"/>
  <c r="Q32" i="1"/>
  <c r="K34" i="1"/>
  <c r="O34" i="1"/>
  <c r="Q34" i="1"/>
  <c r="P34" i="1"/>
  <c r="I26" i="1"/>
  <c r="F28" i="1"/>
  <c r="B26" i="1"/>
  <c r="C26" i="1"/>
  <c r="D26" i="1"/>
  <c r="E26" i="1"/>
  <c r="F26" i="1"/>
  <c r="G26" i="1"/>
  <c r="B27" i="1"/>
  <c r="K33" i="1" s="1"/>
  <c r="C27" i="1"/>
  <c r="D27" i="1"/>
  <c r="E27" i="1"/>
  <c r="N33" i="1" s="1"/>
  <c r="F27" i="1"/>
  <c r="O33" i="1" s="1"/>
  <c r="G27" i="1"/>
  <c r="P33" i="1" s="1"/>
  <c r="C25" i="1"/>
  <c r="D25" i="1"/>
  <c r="E25" i="1"/>
  <c r="F25" i="1"/>
  <c r="O31" i="1" s="1"/>
  <c r="B25" i="1"/>
  <c r="B20" i="1"/>
  <c r="C20" i="1"/>
  <c r="D20" i="1"/>
  <c r="E20" i="1"/>
  <c r="F20" i="1"/>
  <c r="G20" i="1"/>
  <c r="C19" i="1"/>
  <c r="D19" i="1"/>
  <c r="E19" i="1"/>
  <c r="F19" i="1"/>
  <c r="G19" i="1"/>
  <c r="B19" i="1"/>
  <c r="H13" i="1"/>
  <c r="H14" i="1"/>
  <c r="E15" i="1"/>
  <c r="B13" i="1"/>
  <c r="E13" i="1"/>
  <c r="F13" i="1"/>
  <c r="G13" i="1"/>
  <c r="C12" i="1"/>
  <c r="D12" i="1"/>
  <c r="E12" i="1"/>
  <c r="F12" i="1"/>
  <c r="G12" i="1"/>
  <c r="H6" i="1"/>
  <c r="H7" i="1"/>
  <c r="H5" i="1"/>
  <c r="D28" i="1" l="1"/>
  <c r="M34" i="1" s="1"/>
  <c r="I25" i="1"/>
  <c r="P31" i="1"/>
  <c r="K31" i="1"/>
  <c r="O35" i="1" s="1"/>
  <c r="Q31" i="1"/>
  <c r="K35" i="1"/>
  <c r="N31" i="1"/>
  <c r="L34" i="1"/>
  <c r="L31" i="1"/>
  <c r="L32" i="1"/>
  <c r="L33" i="1"/>
  <c r="Q33" i="1"/>
  <c r="Q35" i="1" s="1"/>
  <c r="N34" i="1"/>
  <c r="I27" i="1"/>
  <c r="M31" i="1" l="1"/>
  <c r="M33" i="1"/>
  <c r="M32" i="1"/>
  <c r="P35" i="1"/>
  <c r="N35" i="1"/>
  <c r="L35" i="1"/>
  <c r="M35" i="1" l="1"/>
</calcChain>
</file>

<file path=xl/sharedStrings.xml><?xml version="1.0" encoding="utf-8"?>
<sst xmlns="http://schemas.openxmlformats.org/spreadsheetml/2006/main" count="120" uniqueCount="21">
  <si>
    <t>P1</t>
  </si>
  <si>
    <t>P2</t>
  </si>
  <si>
    <t>P3</t>
  </si>
  <si>
    <t>P4</t>
  </si>
  <si>
    <t>P5</t>
  </si>
  <si>
    <t>P6</t>
  </si>
  <si>
    <t>План</t>
  </si>
  <si>
    <t>C</t>
  </si>
  <si>
    <t>p2</t>
  </si>
  <si>
    <t>p4</t>
  </si>
  <si>
    <t>p3</t>
  </si>
  <si>
    <t>max=37</t>
  </si>
  <si>
    <t>x</t>
  </si>
  <si>
    <t>y</t>
  </si>
  <si>
    <t>p1</t>
  </si>
  <si>
    <t>p7</t>
  </si>
  <si>
    <t>F(X0)</t>
  </si>
  <si>
    <t>θ</t>
  </si>
  <si>
    <t>-</t>
  </si>
  <si>
    <t>p5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</si>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</sst>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color rgb="FF333333"/>
      <name val="Arial"/>
      <family val="2"/>
      <charset val="204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0" borderId="1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/>
    <xf numFmtId="0" fontId="2" fillId="0" borderId="0" xfId="0" applyFont="1"/>
    <xf numFmtId="2" fontId="0" fillId="5" borderId="1" xfId="0" applyNumberFormat="1" applyFill="1" applyBorder="1"/>
    <xf numFmtId="0" fontId="0" fillId="0" borderId="2" xfId="0" applyFill="1" applyBorder="1"/>
    <xf numFmtId="0" fontId="2" fillId="0" borderId="1" xfId="0" applyFont="1" applyBorder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387957</xdr:colOff>
      <xdr:row>0</xdr:row>
      <xdr:rowOff>79513</xdr:rowOff>
    </xdr:from>
    <xdr:to>
      <xdr:col>12</xdr:col>
      <xdr:colOff>247922</xdr:colOff>
      <xdr:row>8</xdr:row>
      <xdr:rowOff>131160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270BBF-CDB5-46E5-A778-E03D6ADA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4757" y="79513"/>
          <a:ext cx="2543530" cy="1535890"/>
        </a:xfrm>
        <a:prstGeom prst="rect">
          <a:avLst/>
        </a:prstGeom>
      </xdr:spPr>
    </xdr:pic>
    <xdr:clientData/>
  </xdr:twoCellAnchor>
  <xdr:twoCellAnchor editAs="oneCell">
    <xdr:from>
      <xdr:col>12</xdr:col>
      <xdr:colOff>319132</xdr:colOff>
      <xdr:row>1</xdr:row>
      <xdr:rowOff>7620</xdr:rowOff>
    </xdr:from>
    <xdr:to>
      <xdr:col>31</xdr:col>
      <xdr:colOff>255359</xdr:colOff>
      <xdr:row>36</xdr:row>
      <xdr:rowOff>171450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0438A2F-EE4B-470E-9A85-D219BB6B0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4332" y="198120"/>
          <a:ext cx="11518627" cy="683133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27</xdr:col>
      <xdr:colOff>144086</xdr:colOff>
      <xdr:row>66</xdr:row>
      <xdr:rowOff>134087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D3E4349-BEB6-493D-A1AB-E6323AF22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00" y="7429500"/>
          <a:ext cx="8678486" cy="5277587"/>
        </a:xfrm>
        <a:prstGeom prst="rect">
          <a:avLst/>
        </a:prstGeom>
      </xdr:spPr>
    </xdr:pic>
    <xdr:clientData/>
  </xdr:twoCellAnchor>
  <xdr:twoCellAnchor editAs="oneCell">
    <xdr:from>
      <xdr:col>2</xdr:col>
      <xdr:colOff>185530</xdr:colOff>
      <xdr:row>21</xdr:row>
      <xdr:rowOff>0</xdr:rowOff>
    </xdr:from>
    <xdr:to>
      <xdr:col>5</xdr:col>
      <xdr:colOff>147299</xdr:colOff>
      <xdr:row>23</xdr:row>
      <xdr:rowOff>19519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79C8FA6-1257-4093-BD0F-2B0C02D1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4730" y="3896139"/>
          <a:ext cx="2029108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198783</xdr:colOff>
      <xdr:row>46</xdr:row>
      <xdr:rowOff>6626</xdr:rowOff>
    </xdr:from>
    <xdr:to>
      <xdr:col>4</xdr:col>
      <xdr:colOff>46617</xdr:colOff>
      <xdr:row>47</xdr:row>
      <xdr:rowOff>144991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85CD0E0-4502-4C2F-AEB0-BA581FD1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8383" y="8541026"/>
          <a:ext cx="1676634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B349-194B-47A3-8096-8300A85EAEF8}">
  <dimension ref="A3:Q63"/>
  <sheetViews>
    <sheetView tabSelected="1" topLeftCell="A44" zoomScale="115" zoomScaleNormal="115" workbookViewId="0">
      <selection activeCell="I39" sqref="I39"/>
    </sheetView>
  </sheetViews>
  <sheetFormatPr defaultRowHeight="14.4" x14ac:dyDescent="0.3"/>
  <cols>
    <col min="5" max="5" width="12.33203125" bestFit="1" customWidth="1"/>
    <col min="9" max="9" width="12.44140625" bestFit="1" customWidth="1"/>
  </cols>
  <sheetData>
    <row r="3" spans="1:10" x14ac:dyDescent="0.3">
      <c r="C3" s="1">
        <v>3</v>
      </c>
      <c r="D3" s="1">
        <v>7</v>
      </c>
      <c r="E3" s="1">
        <v>0</v>
      </c>
      <c r="F3" s="1">
        <v>0</v>
      </c>
      <c r="G3" s="1">
        <v>0</v>
      </c>
    </row>
    <row r="4" spans="1:10" x14ac:dyDescent="0.3">
      <c r="A4" s="1" t="s">
        <v>7</v>
      </c>
      <c r="B4" s="1" t="s">
        <v>6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10" x14ac:dyDescent="0.3">
      <c r="A5" s="1" t="s">
        <v>2</v>
      </c>
      <c r="B5" s="1">
        <v>29</v>
      </c>
      <c r="C5" s="1">
        <v>7</v>
      </c>
      <c r="D5" s="2">
        <v>1</v>
      </c>
      <c r="E5" s="1">
        <v>1</v>
      </c>
      <c r="F5" s="1">
        <v>0</v>
      </c>
      <c r="G5" s="1">
        <v>0</v>
      </c>
      <c r="H5">
        <f>B5/D5</f>
        <v>29</v>
      </c>
    </row>
    <row r="6" spans="1:10" x14ac:dyDescent="0.3">
      <c r="A6" s="1" t="s">
        <v>3</v>
      </c>
      <c r="B6" s="1">
        <v>5</v>
      </c>
      <c r="C6" s="1">
        <v>2</v>
      </c>
      <c r="D6" s="2">
        <v>-4</v>
      </c>
      <c r="E6" s="1">
        <v>0</v>
      </c>
      <c r="F6" s="1">
        <v>1</v>
      </c>
      <c r="G6" s="1">
        <v>0</v>
      </c>
      <c r="H6">
        <f t="shared" ref="H6:H7" si="0">B6/D6</f>
        <v>-1.25</v>
      </c>
    </row>
    <row r="7" spans="1:10" x14ac:dyDescent="0.3">
      <c r="A7" s="1" t="s">
        <v>4</v>
      </c>
      <c r="B7" s="2">
        <v>4</v>
      </c>
      <c r="C7" s="2">
        <v>-2</v>
      </c>
      <c r="D7" s="4">
        <v>3</v>
      </c>
      <c r="E7" s="2">
        <v>0</v>
      </c>
      <c r="F7" s="2">
        <v>0</v>
      </c>
      <c r="G7" s="2">
        <v>1</v>
      </c>
      <c r="H7" s="3">
        <f t="shared" si="0"/>
        <v>1.3333333333333333</v>
      </c>
    </row>
    <row r="8" spans="1:10" x14ac:dyDescent="0.3">
      <c r="A8" s="12" t="s">
        <v>16</v>
      </c>
      <c r="B8" s="1"/>
      <c r="C8" s="1">
        <f>-C3</f>
        <v>-3</v>
      </c>
      <c r="D8" s="1">
        <f>-D3</f>
        <v>-7</v>
      </c>
      <c r="E8" s="1">
        <f t="shared" ref="E8:G8" si="1">-E3</f>
        <v>0</v>
      </c>
      <c r="F8" s="1">
        <f t="shared" si="1"/>
        <v>0</v>
      </c>
      <c r="G8" s="1">
        <f t="shared" si="1"/>
        <v>0</v>
      </c>
    </row>
    <row r="11" spans="1:10" x14ac:dyDescent="0.3">
      <c r="A11" s="1" t="s">
        <v>7</v>
      </c>
      <c r="B11" s="1" t="s">
        <v>6</v>
      </c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</row>
    <row r="12" spans="1:10" x14ac:dyDescent="0.3">
      <c r="A12" t="s">
        <v>10</v>
      </c>
      <c r="B12" s="3">
        <f>B5-$D5/$D$7*B$7</f>
        <v>27.666666666666668</v>
      </c>
      <c r="C12" s="3">
        <f t="shared" ref="C12:G12" si="2">C5-$D5/$D$7*C$7</f>
        <v>7.666666666666667</v>
      </c>
      <c r="D12" s="3">
        <f t="shared" si="2"/>
        <v>0</v>
      </c>
      <c r="E12" s="3">
        <f t="shared" si="2"/>
        <v>1</v>
      </c>
      <c r="F12" s="3">
        <f t="shared" si="2"/>
        <v>0</v>
      </c>
      <c r="G12" s="3">
        <f t="shared" si="2"/>
        <v>-0.33333333333333331</v>
      </c>
      <c r="H12">
        <f>B12/C12</f>
        <v>3.6086956521739131</v>
      </c>
    </row>
    <row r="13" spans="1:10" x14ac:dyDescent="0.3">
      <c r="A13" t="s">
        <v>9</v>
      </c>
      <c r="B13">
        <f t="shared" ref="B13:G13" si="3">B6-$D6/$D$7*B$7</f>
        <v>10.333333333333332</v>
      </c>
      <c r="C13" s="3">
        <f>C6-$D6/$D$7*C$7</f>
        <v>-0.66666666666666652</v>
      </c>
      <c r="D13">
        <f>D6-$D6/$D$7*D$7</f>
        <v>0</v>
      </c>
      <c r="E13">
        <f t="shared" si="3"/>
        <v>0</v>
      </c>
      <c r="F13">
        <f t="shared" si="3"/>
        <v>1</v>
      </c>
      <c r="G13">
        <f t="shared" si="3"/>
        <v>1.3333333333333333</v>
      </c>
      <c r="H13">
        <f t="shared" ref="H13:H14" si="4">B13/C13</f>
        <v>-15.500000000000002</v>
      </c>
    </row>
    <row r="14" spans="1:10" x14ac:dyDescent="0.3">
      <c r="A14" t="s">
        <v>8</v>
      </c>
      <c r="B14">
        <f>B7/$D$7</f>
        <v>1.3333333333333333</v>
      </c>
      <c r="C14" s="3">
        <f t="shared" ref="C14:G14" si="5">C7/$D$7</f>
        <v>-0.66666666666666663</v>
      </c>
      <c r="D14">
        <f t="shared" si="5"/>
        <v>1</v>
      </c>
      <c r="E14">
        <f t="shared" si="5"/>
        <v>0</v>
      </c>
      <c r="F14">
        <f t="shared" si="5"/>
        <v>0</v>
      </c>
      <c r="G14">
        <f t="shared" si="5"/>
        <v>0.33333333333333331</v>
      </c>
      <c r="H14">
        <f t="shared" si="4"/>
        <v>-2</v>
      </c>
    </row>
    <row r="15" spans="1:10" x14ac:dyDescent="0.3">
      <c r="A15" s="12" t="s">
        <v>16</v>
      </c>
      <c r="B15" s="7">
        <f>-B7*$D$8/$D$7</f>
        <v>9.3333333333333339</v>
      </c>
      <c r="C15" s="3">
        <f>C8-C7*$D$8/$D$7</f>
        <v>-7.666666666666667</v>
      </c>
      <c r="D15" s="11">
        <f>D8-D7*$D$8/$D$7</f>
        <v>0</v>
      </c>
      <c r="E15">
        <f t="shared" ref="E15" si="6">E7-$D7/$D$6*E$6</f>
        <v>0</v>
      </c>
      <c r="F15">
        <f>F8-$D8/$D$7*F$7</f>
        <v>0</v>
      </c>
      <c r="G15">
        <f>G8-$D8/$D$7*G$7</f>
        <v>2.3333333333333335</v>
      </c>
      <c r="J15" t="s">
        <v>11</v>
      </c>
    </row>
    <row r="17" spans="1:17" x14ac:dyDescent="0.3">
      <c r="A17" s="1" t="s">
        <v>7</v>
      </c>
      <c r="B17" s="1" t="s">
        <v>6</v>
      </c>
      <c r="C17" s="1" t="s">
        <v>0</v>
      </c>
      <c r="D17" s="1" t="s">
        <v>1</v>
      </c>
      <c r="E17" s="1" t="s">
        <v>2</v>
      </c>
      <c r="F17" s="1" t="s">
        <v>3</v>
      </c>
      <c r="G17" s="1" t="s">
        <v>4</v>
      </c>
      <c r="J17" t="s">
        <v>13</v>
      </c>
      <c r="K17" t="s">
        <v>12</v>
      </c>
    </row>
    <row r="18" spans="1:17" x14ac:dyDescent="0.3">
      <c r="A18" t="s">
        <v>14</v>
      </c>
      <c r="B18" s="16">
        <f>B12/$C$12</f>
        <v>3.6086956521739131</v>
      </c>
      <c r="C18" s="16">
        <f t="shared" ref="C18:G18" si="7">C12/$C$12</f>
        <v>1</v>
      </c>
      <c r="D18" s="16">
        <f t="shared" si="7"/>
        <v>0</v>
      </c>
      <c r="E18" s="16">
        <f t="shared" si="7"/>
        <v>0.13043478260869565</v>
      </c>
      <c r="F18" s="16">
        <f t="shared" si="7"/>
        <v>0</v>
      </c>
      <c r="G18" s="16">
        <f t="shared" si="7"/>
        <v>-4.3478260869565216E-2</v>
      </c>
      <c r="J18" s="6">
        <v>3.74</v>
      </c>
      <c r="K18">
        <v>3.62</v>
      </c>
    </row>
    <row r="19" spans="1:17" x14ac:dyDescent="0.3">
      <c r="A19" t="s">
        <v>9</v>
      </c>
      <c r="B19">
        <f>B13-$C13/$C$12*B$12</f>
        <v>12.739130434782608</v>
      </c>
      <c r="C19">
        <f t="shared" ref="C19:G19" si="8">C13-$C13/$C$12*C$12</f>
        <v>0</v>
      </c>
      <c r="D19">
        <f t="shared" si="8"/>
        <v>0</v>
      </c>
      <c r="E19">
        <f t="shared" si="8"/>
        <v>8.6956521739130418E-2</v>
      </c>
      <c r="F19">
        <f t="shared" si="8"/>
        <v>1</v>
      </c>
      <c r="G19">
        <f t="shared" si="8"/>
        <v>1.3043478260869565</v>
      </c>
    </row>
    <row r="20" spans="1:17" x14ac:dyDescent="0.3">
      <c r="A20" t="s">
        <v>8</v>
      </c>
      <c r="B20">
        <f t="shared" ref="B20:G20" si="9">B14-$C14/$C$12*B$12</f>
        <v>3.7391304347826084</v>
      </c>
      <c r="C20">
        <f t="shared" si="9"/>
        <v>0</v>
      </c>
      <c r="D20">
        <f t="shared" si="9"/>
        <v>1</v>
      </c>
      <c r="E20">
        <f t="shared" si="9"/>
        <v>8.6956521739130432E-2</v>
      </c>
      <c r="F20">
        <f t="shared" si="9"/>
        <v>0</v>
      </c>
      <c r="G20">
        <f t="shared" si="9"/>
        <v>0.30434782608695649</v>
      </c>
    </row>
    <row r="21" spans="1:17" x14ac:dyDescent="0.3">
      <c r="A21" s="12" t="s">
        <v>16</v>
      </c>
      <c r="B21" s="5">
        <f>B15-$B12/$C$12*C$15</f>
        <v>37</v>
      </c>
      <c r="C21" s="16">
        <f>C15-$C12/$C$12*C$15</f>
        <v>0</v>
      </c>
      <c r="D21" s="16">
        <f t="shared" ref="D21" si="10">D15-$B12/$C$12*E$15</f>
        <v>0</v>
      </c>
      <c r="E21" s="16">
        <f>1</f>
        <v>1</v>
      </c>
      <c r="F21" s="16">
        <f>0</f>
        <v>0</v>
      </c>
      <c r="G21" s="16">
        <f>2</f>
        <v>2</v>
      </c>
    </row>
    <row r="24" spans="1:17" x14ac:dyDescent="0.3">
      <c r="A24" s="1" t="s">
        <v>7</v>
      </c>
      <c r="B24" s="1" t="s">
        <v>6</v>
      </c>
      <c r="C24" s="1" t="s">
        <v>0</v>
      </c>
      <c r="D24" s="1" t="s">
        <v>1</v>
      </c>
      <c r="E24" s="1" t="s">
        <v>2</v>
      </c>
      <c r="F24" s="1" t="s">
        <v>3</v>
      </c>
      <c r="G24" s="1" t="s">
        <v>4</v>
      </c>
      <c r="H24" s="8" t="s">
        <v>5</v>
      </c>
    </row>
    <row r="25" spans="1:17" x14ac:dyDescent="0.3">
      <c r="A25" s="1" t="s">
        <v>14</v>
      </c>
      <c r="B25" s="9">
        <f>B18</f>
        <v>3.6086956521739131</v>
      </c>
      <c r="C25" s="9">
        <f t="shared" ref="C25:G25" si="11">C18</f>
        <v>1</v>
      </c>
      <c r="D25" s="9">
        <f t="shared" si="11"/>
        <v>0</v>
      </c>
      <c r="E25" s="9">
        <f t="shared" si="11"/>
        <v>0.13043478260869565</v>
      </c>
      <c r="F25" s="9">
        <f t="shared" si="11"/>
        <v>0</v>
      </c>
      <c r="G25" s="9">
        <f t="shared" si="11"/>
        <v>-4.3478260869565216E-2</v>
      </c>
      <c r="H25" s="1">
        <v>0</v>
      </c>
      <c r="I25" s="10">
        <f>B25/G25</f>
        <v>-83</v>
      </c>
    </row>
    <row r="26" spans="1:17" x14ac:dyDescent="0.3">
      <c r="A26" s="1" t="s">
        <v>9</v>
      </c>
      <c r="B26" s="9">
        <f t="shared" ref="B26:G26" si="12">B19</f>
        <v>12.739130434782608</v>
      </c>
      <c r="C26" s="9">
        <f t="shared" si="12"/>
        <v>0</v>
      </c>
      <c r="D26" s="9">
        <f t="shared" si="12"/>
        <v>0</v>
      </c>
      <c r="E26" s="9">
        <f t="shared" si="12"/>
        <v>8.6956521739130418E-2</v>
      </c>
      <c r="F26" s="9">
        <f t="shared" si="12"/>
        <v>1</v>
      </c>
      <c r="G26" s="9">
        <f t="shared" si="12"/>
        <v>1.3043478260869565</v>
      </c>
      <c r="H26" s="1">
        <v>0</v>
      </c>
      <c r="I26" s="10">
        <f>B26/G26</f>
        <v>9.7666666666666657</v>
      </c>
    </row>
    <row r="27" spans="1:17" x14ac:dyDescent="0.3">
      <c r="A27" s="1" t="s">
        <v>8</v>
      </c>
      <c r="B27" s="9">
        <f t="shared" ref="B27:G27" si="13">B20</f>
        <v>3.7391304347826084</v>
      </c>
      <c r="C27" s="9">
        <f t="shared" si="13"/>
        <v>0</v>
      </c>
      <c r="D27" s="9">
        <f t="shared" si="13"/>
        <v>1</v>
      </c>
      <c r="E27" s="9">
        <f t="shared" si="13"/>
        <v>8.6956521739130432E-2</v>
      </c>
      <c r="F27" s="9">
        <f t="shared" si="13"/>
        <v>0</v>
      </c>
      <c r="G27" s="9">
        <f t="shared" si="13"/>
        <v>0.30434782608695649</v>
      </c>
      <c r="H27" s="1">
        <v>0</v>
      </c>
      <c r="I27" s="10">
        <f>B27/G27</f>
        <v>12.285714285714286</v>
      </c>
    </row>
    <row r="28" spans="1:17" x14ac:dyDescent="0.3">
      <c r="A28" s="1" t="s">
        <v>19</v>
      </c>
      <c r="B28" s="9">
        <f>-0.73913</f>
        <v>-0.73912999999999995</v>
      </c>
      <c r="C28" s="9">
        <f t="shared" ref="C28:D28" si="14">C21</f>
        <v>0</v>
      </c>
      <c r="D28" s="9">
        <f t="shared" si="14"/>
        <v>0</v>
      </c>
      <c r="E28" s="9">
        <f>-E27</f>
        <v>-8.6956521739130432E-2</v>
      </c>
      <c r="F28" s="9">
        <f>0</f>
        <v>0</v>
      </c>
      <c r="G28" s="9">
        <f>-0.30435</f>
        <v>-0.30435000000000001</v>
      </c>
      <c r="H28" s="1">
        <v>1</v>
      </c>
    </row>
    <row r="29" spans="1:17" x14ac:dyDescent="0.3">
      <c r="A29" s="12" t="s">
        <v>16</v>
      </c>
      <c r="B29" s="9">
        <f>-B21</f>
        <v>-37</v>
      </c>
      <c r="C29" s="9">
        <f t="shared" ref="C29:G29" si="15">-C21</f>
        <v>0</v>
      </c>
      <c r="D29" s="9">
        <f t="shared" si="15"/>
        <v>0</v>
      </c>
      <c r="E29" s="9">
        <f t="shared" si="15"/>
        <v>-1</v>
      </c>
      <c r="F29" s="9">
        <f t="shared" si="15"/>
        <v>0</v>
      </c>
      <c r="G29" s="9">
        <f t="shared" si="15"/>
        <v>-2</v>
      </c>
      <c r="H29" s="9">
        <f>H28-$B28/$B$28*H$28</f>
        <v>0</v>
      </c>
    </row>
    <row r="30" spans="1:17" x14ac:dyDescent="0.3">
      <c r="J30" s="1" t="s">
        <v>7</v>
      </c>
      <c r="K30" s="1" t="s">
        <v>6</v>
      </c>
      <c r="L30" s="1" t="s">
        <v>0</v>
      </c>
      <c r="M30" s="1" t="s">
        <v>1</v>
      </c>
      <c r="N30" s="1" t="s">
        <v>2</v>
      </c>
      <c r="O30" s="1" t="s">
        <v>3</v>
      </c>
      <c r="P30" s="1" t="s">
        <v>4</v>
      </c>
      <c r="Q30" s="8" t="s">
        <v>5</v>
      </c>
    </row>
    <row r="31" spans="1:17" x14ac:dyDescent="0.3">
      <c r="J31" s="1" t="s">
        <v>14</v>
      </c>
      <c r="K31">
        <f t="shared" ref="K31:Q33" si="16">B25-$G25/$G$28*B$28</f>
        <v>3.7142848979650145</v>
      </c>
      <c r="L31">
        <f t="shared" si="16"/>
        <v>1</v>
      </c>
      <c r="M31">
        <f t="shared" si="16"/>
        <v>0</v>
      </c>
      <c r="N31">
        <f t="shared" si="16"/>
        <v>0.14285705412663202</v>
      </c>
      <c r="O31">
        <f t="shared" si="16"/>
        <v>0</v>
      </c>
      <c r="P31">
        <f t="shared" si="16"/>
        <v>0</v>
      </c>
      <c r="Q31">
        <f t="shared" si="16"/>
        <v>-0.14285612245626816</v>
      </c>
    </row>
    <row r="32" spans="1:17" x14ac:dyDescent="0.3">
      <c r="A32" s="1" t="s">
        <v>7</v>
      </c>
      <c r="B32" s="1" t="s">
        <v>6</v>
      </c>
      <c r="C32" s="1" t="s">
        <v>0</v>
      </c>
      <c r="D32" s="1" t="s">
        <v>1</v>
      </c>
      <c r="E32" s="1" t="s">
        <v>2</v>
      </c>
      <c r="F32" s="1" t="s">
        <v>3</v>
      </c>
      <c r="G32" s="1" t="s">
        <v>4</v>
      </c>
      <c r="H32" s="8" t="s">
        <v>5</v>
      </c>
      <c r="J32" s="1" t="s">
        <v>9</v>
      </c>
      <c r="K32">
        <f t="shared" si="16"/>
        <v>9.5714530610495636</v>
      </c>
      <c r="L32">
        <f t="shared" si="16"/>
        <v>0</v>
      </c>
      <c r="M32">
        <f t="shared" si="16"/>
        <v>0</v>
      </c>
      <c r="N32">
        <f t="shared" si="16"/>
        <v>-0.28571162379896037</v>
      </c>
      <c r="O32">
        <f t="shared" si="16"/>
        <v>1</v>
      </c>
      <c r="P32">
        <f t="shared" si="16"/>
        <v>0</v>
      </c>
      <c r="Q32">
        <f t="shared" si="16"/>
        <v>4.2856836736880446</v>
      </c>
    </row>
    <row r="33" spans="1:17" x14ac:dyDescent="0.3">
      <c r="A33" s="1" t="s">
        <v>14</v>
      </c>
      <c r="B33" s="9">
        <f>B25</f>
        <v>3.6086956521739131</v>
      </c>
      <c r="C33" s="9">
        <f t="shared" ref="C33:H33" si="17">C25</f>
        <v>1</v>
      </c>
      <c r="D33" s="9">
        <f t="shared" si="17"/>
        <v>0</v>
      </c>
      <c r="E33" s="9">
        <f t="shared" si="17"/>
        <v>0.13043478260869565</v>
      </c>
      <c r="F33" s="9">
        <f t="shared" si="17"/>
        <v>0</v>
      </c>
      <c r="G33" s="9">
        <f t="shared" si="17"/>
        <v>-4.3478260869565216E-2</v>
      </c>
      <c r="H33" s="9">
        <f t="shared" si="17"/>
        <v>0</v>
      </c>
      <c r="J33" s="1" t="s">
        <v>8</v>
      </c>
      <c r="K33">
        <f t="shared" si="16"/>
        <v>3.0000057142448981</v>
      </c>
      <c r="L33">
        <f t="shared" si="16"/>
        <v>0</v>
      </c>
      <c r="M33">
        <f t="shared" si="16"/>
        <v>1</v>
      </c>
      <c r="N33">
        <f t="shared" si="16"/>
        <v>6.2111357591876359E-7</v>
      </c>
      <c r="O33">
        <f t="shared" si="16"/>
        <v>0</v>
      </c>
      <c r="P33">
        <f t="shared" si="16"/>
        <v>0</v>
      </c>
      <c r="Q33">
        <f t="shared" si="16"/>
        <v>0.99999285719387698</v>
      </c>
    </row>
    <row r="34" spans="1:17" x14ac:dyDescent="0.3">
      <c r="A34" s="1" t="s">
        <v>9</v>
      </c>
      <c r="B34" s="9">
        <f t="shared" ref="B34:H34" si="18">B26</f>
        <v>12.739130434782608</v>
      </c>
      <c r="C34" s="9">
        <f t="shared" si="18"/>
        <v>0</v>
      </c>
      <c r="D34" s="9">
        <f t="shared" si="18"/>
        <v>0</v>
      </c>
      <c r="E34" s="9">
        <f t="shared" si="18"/>
        <v>8.6956521739130418E-2</v>
      </c>
      <c r="F34" s="9">
        <f t="shared" si="18"/>
        <v>1</v>
      </c>
      <c r="G34" s="9">
        <f t="shared" si="18"/>
        <v>1.3043478260869565</v>
      </c>
      <c r="H34" s="9">
        <f t="shared" si="18"/>
        <v>0</v>
      </c>
      <c r="J34" s="1" t="s">
        <v>15</v>
      </c>
      <c r="K34">
        <f t="shared" ref="K34:Q34" si="19">B28/$G$28</f>
        <v>2.4285526531953341</v>
      </c>
      <c r="L34">
        <f t="shared" si="19"/>
        <v>0</v>
      </c>
      <c r="M34">
        <f t="shared" si="19"/>
        <v>0</v>
      </c>
      <c r="N34">
        <f t="shared" si="19"/>
        <v>0.28571224491253633</v>
      </c>
      <c r="O34">
        <f t="shared" si="19"/>
        <v>0</v>
      </c>
      <c r="P34">
        <f t="shared" si="19"/>
        <v>1</v>
      </c>
      <c r="Q34">
        <f t="shared" si="19"/>
        <v>-3.2856908164941676</v>
      </c>
    </row>
    <row r="35" spans="1:17" x14ac:dyDescent="0.3">
      <c r="A35" s="1" t="s">
        <v>8</v>
      </c>
      <c r="B35" s="9">
        <f t="shared" ref="B35:H35" si="20">B27</f>
        <v>3.7391304347826084</v>
      </c>
      <c r="C35" s="9">
        <f t="shared" si="20"/>
        <v>0</v>
      </c>
      <c r="D35" s="9">
        <f t="shared" si="20"/>
        <v>1</v>
      </c>
      <c r="E35" s="9">
        <f t="shared" si="20"/>
        <v>8.6956521739130432E-2</v>
      </c>
      <c r="F35" s="9">
        <f t="shared" si="20"/>
        <v>0</v>
      </c>
      <c r="G35" s="9">
        <f t="shared" si="20"/>
        <v>0.30434782608695649</v>
      </c>
      <c r="H35" s="9">
        <f t="shared" si="20"/>
        <v>0</v>
      </c>
      <c r="K35">
        <f t="shared" ref="K35:Q35" si="21">$K$31*K31+$K$32*K32+K33*K33+K34*K34</f>
        <v>120.30652827797017</v>
      </c>
      <c r="L35">
        <f t="shared" si="21"/>
        <v>3.7142848979650145</v>
      </c>
      <c r="M35">
        <f t="shared" si="21"/>
        <v>1</v>
      </c>
      <c r="N35">
        <f t="shared" si="21"/>
        <v>-2.1224321105843331</v>
      </c>
      <c r="O35">
        <f t="shared" si="21"/>
        <v>9.5714530610495636</v>
      </c>
      <c r="P35">
        <f t="shared" si="21"/>
        <v>1</v>
      </c>
      <c r="Q35">
        <f t="shared" si="21"/>
        <v>52.285361635023293</v>
      </c>
    </row>
    <row r="36" spans="1:17" x14ac:dyDescent="0.3">
      <c r="A36" s="1" t="s">
        <v>19</v>
      </c>
      <c r="B36" s="9">
        <f t="shared" ref="B36:H36" si="22">B28</f>
        <v>-0.73912999999999995</v>
      </c>
      <c r="C36" s="9">
        <f t="shared" si="22"/>
        <v>0</v>
      </c>
      <c r="D36" s="9">
        <f t="shared" si="22"/>
        <v>0</v>
      </c>
      <c r="E36" s="9">
        <f t="shared" si="22"/>
        <v>-8.6956521739130432E-2</v>
      </c>
      <c r="F36" s="9">
        <f t="shared" si="22"/>
        <v>0</v>
      </c>
      <c r="G36" s="2">
        <f t="shared" si="22"/>
        <v>-0.30435000000000001</v>
      </c>
      <c r="H36" s="9">
        <f t="shared" si="22"/>
        <v>1</v>
      </c>
    </row>
    <row r="37" spans="1:17" x14ac:dyDescent="0.3">
      <c r="B37" s="9">
        <f t="shared" ref="B37:H37" si="23">B29</f>
        <v>-37</v>
      </c>
      <c r="C37" s="9">
        <f t="shared" si="23"/>
        <v>0</v>
      </c>
      <c r="D37" s="9">
        <f t="shared" si="23"/>
        <v>0</v>
      </c>
      <c r="E37" s="9">
        <f t="shared" si="23"/>
        <v>-1</v>
      </c>
      <c r="F37" s="9">
        <f t="shared" si="23"/>
        <v>0</v>
      </c>
      <c r="G37" s="9">
        <f t="shared" si="23"/>
        <v>-2</v>
      </c>
      <c r="H37" s="9">
        <f t="shared" si="23"/>
        <v>0</v>
      </c>
    </row>
    <row r="38" spans="1:17" x14ac:dyDescent="0.3">
      <c r="A38" s="12" t="s">
        <v>17</v>
      </c>
      <c r="C38" t="s">
        <v>18</v>
      </c>
      <c r="D38" t="s">
        <v>18</v>
      </c>
      <c r="E38">
        <f>E37/E36</f>
        <v>11.5</v>
      </c>
      <c r="F38" t="s">
        <v>18</v>
      </c>
      <c r="G38">
        <f>G37/G36</f>
        <v>6.5713816329883352</v>
      </c>
      <c r="H38" t="s">
        <v>18</v>
      </c>
    </row>
    <row r="40" spans="1:17" x14ac:dyDescent="0.3">
      <c r="A40" s="1" t="s">
        <v>7</v>
      </c>
      <c r="B40" s="1" t="s">
        <v>6</v>
      </c>
      <c r="C40" s="1" t="s">
        <v>0</v>
      </c>
      <c r="D40" s="1" t="s">
        <v>1</v>
      </c>
      <c r="E40" s="1" t="s">
        <v>2</v>
      </c>
      <c r="F40" s="1" t="s">
        <v>3</v>
      </c>
      <c r="G40" s="1" t="s">
        <v>4</v>
      </c>
      <c r="H40" s="8" t="s">
        <v>5</v>
      </c>
    </row>
    <row r="41" spans="1:17" x14ac:dyDescent="0.3">
      <c r="A41" s="1" t="s">
        <v>14</v>
      </c>
      <c r="B41" s="13">
        <v>3.7142857142857144</v>
      </c>
      <c r="C41" s="13">
        <f t="shared" ref="C41:F41" si="24">C33</f>
        <v>1</v>
      </c>
      <c r="D41" s="13">
        <f t="shared" si="24"/>
        <v>0</v>
      </c>
      <c r="E41" s="13">
        <v>0.14285714285714285</v>
      </c>
      <c r="F41" s="13">
        <f t="shared" si="24"/>
        <v>0</v>
      </c>
      <c r="G41" s="13">
        <v>0</v>
      </c>
      <c r="H41" s="13">
        <v>-0.14285714285714285</v>
      </c>
    </row>
    <row r="42" spans="1:17" x14ac:dyDescent="0.3">
      <c r="A42" s="1" t="s">
        <v>9</v>
      </c>
      <c r="B42" s="13">
        <f>67/7</f>
        <v>9.5714285714285712</v>
      </c>
      <c r="C42" s="13">
        <f t="shared" ref="C42:F42" si="25">C34</f>
        <v>0</v>
      </c>
      <c r="D42" s="13">
        <f t="shared" si="25"/>
        <v>0</v>
      </c>
      <c r="E42" s="13">
        <v>-0.2857142857142857</v>
      </c>
      <c r="F42" s="13">
        <f t="shared" si="25"/>
        <v>1</v>
      </c>
      <c r="G42" s="13">
        <v>0</v>
      </c>
      <c r="H42" s="13">
        <v>4.2857142857142856</v>
      </c>
    </row>
    <row r="43" spans="1:17" x14ac:dyDescent="0.3">
      <c r="A43" s="1" t="s">
        <v>8</v>
      </c>
      <c r="B43" s="13">
        <v>3</v>
      </c>
      <c r="C43" s="13">
        <f>0</f>
        <v>0</v>
      </c>
      <c r="D43" s="13">
        <f t="shared" ref="D43" si="26">D35-$E36/$G$36*F$35</f>
        <v>1</v>
      </c>
      <c r="E43" s="13">
        <f>E35-$E36/$G$36*G$35</f>
        <v>6.2111357590488581E-7</v>
      </c>
      <c r="F43" s="13">
        <f t="shared" ref="F43" si="27">F35-$E36/$G$36*H$35</f>
        <v>0</v>
      </c>
      <c r="G43" s="13">
        <f>G35-$G36/$G$36*G$35</f>
        <v>0</v>
      </c>
      <c r="H43" s="13">
        <v>1</v>
      </c>
    </row>
    <row r="44" spans="1:17" x14ac:dyDescent="0.3">
      <c r="A44" s="1" t="s">
        <v>19</v>
      </c>
      <c r="B44" s="9">
        <f t="shared" ref="B44:F45" si="28">B36/$G$36</f>
        <v>2.4285526531953341</v>
      </c>
      <c r="C44" s="9">
        <f t="shared" si="28"/>
        <v>0</v>
      </c>
      <c r="D44" s="9">
        <f t="shared" si="28"/>
        <v>0</v>
      </c>
      <c r="E44" s="9">
        <f t="shared" si="28"/>
        <v>0.28571224491253633</v>
      </c>
      <c r="F44" s="9">
        <f t="shared" si="28"/>
        <v>0</v>
      </c>
      <c r="G44" s="9">
        <f>G36/$G$36</f>
        <v>1</v>
      </c>
      <c r="H44" s="9">
        <f>H36/$G$36</f>
        <v>-3.2856908164941676</v>
      </c>
    </row>
    <row r="45" spans="1:17" x14ac:dyDescent="0.3">
      <c r="A45" s="12" t="s">
        <v>16</v>
      </c>
      <c r="B45" s="9">
        <f>225/7</f>
        <v>32.142857142857146</v>
      </c>
      <c r="C45" s="9">
        <f t="shared" si="28"/>
        <v>0</v>
      </c>
      <c r="D45" s="9">
        <f t="shared" si="28"/>
        <v>0</v>
      </c>
      <c r="E45" s="9">
        <f>3/7</f>
        <v>0.42857142857142855</v>
      </c>
      <c r="F45" s="9">
        <f t="shared" si="28"/>
        <v>0</v>
      </c>
      <c r="G45" s="9">
        <f>0</f>
        <v>0</v>
      </c>
      <c r="H45" s="9">
        <f>46/7</f>
        <v>6.5714285714285712</v>
      </c>
    </row>
    <row r="49" spans="1:9" x14ac:dyDescent="0.3">
      <c r="A49" s="1" t="s">
        <v>7</v>
      </c>
      <c r="B49" s="1" t="s">
        <v>6</v>
      </c>
      <c r="C49" s="1" t="s">
        <v>0</v>
      </c>
      <c r="D49" s="1" t="s">
        <v>1</v>
      </c>
      <c r="E49" s="1" t="s">
        <v>2</v>
      </c>
      <c r="F49" s="1" t="s">
        <v>3</v>
      </c>
      <c r="G49" s="1" t="s">
        <v>4</v>
      </c>
      <c r="H49" s="8" t="s">
        <v>5</v>
      </c>
      <c r="I49" s="8" t="s">
        <v>20</v>
      </c>
    </row>
    <row r="50" spans="1:9" x14ac:dyDescent="0.3">
      <c r="A50" s="1" t="s">
        <v>14</v>
      </c>
      <c r="B50" s="13">
        <f>B41</f>
        <v>3.7142857142857144</v>
      </c>
      <c r="C50" s="13">
        <f t="shared" ref="C50:H50" si="29">C41</f>
        <v>1</v>
      </c>
      <c r="D50" s="13">
        <f t="shared" si="29"/>
        <v>0</v>
      </c>
      <c r="E50" s="13">
        <f t="shared" si="29"/>
        <v>0.14285714285714285</v>
      </c>
      <c r="F50" s="13">
        <f t="shared" si="29"/>
        <v>0</v>
      </c>
      <c r="G50" s="13">
        <f t="shared" si="29"/>
        <v>0</v>
      </c>
      <c r="H50" s="13">
        <f t="shared" si="29"/>
        <v>-0.14285714285714285</v>
      </c>
      <c r="I50" s="1">
        <f>0</f>
        <v>0</v>
      </c>
    </row>
    <row r="51" spans="1:9" x14ac:dyDescent="0.3">
      <c r="A51" s="1" t="s">
        <v>9</v>
      </c>
      <c r="B51" s="13">
        <f t="shared" ref="B51:H51" si="30">B42</f>
        <v>9.5714285714285712</v>
      </c>
      <c r="C51" s="13">
        <f t="shared" si="30"/>
        <v>0</v>
      </c>
      <c r="D51" s="13">
        <f t="shared" si="30"/>
        <v>0</v>
      </c>
      <c r="E51" s="13">
        <f t="shared" si="30"/>
        <v>-0.2857142857142857</v>
      </c>
      <c r="F51" s="13">
        <f t="shared" si="30"/>
        <v>1</v>
      </c>
      <c r="G51" s="13">
        <f t="shared" si="30"/>
        <v>0</v>
      </c>
      <c r="H51" s="13">
        <f t="shared" si="30"/>
        <v>4.2857142857142856</v>
      </c>
      <c r="I51" s="1">
        <v>0</v>
      </c>
    </row>
    <row r="52" spans="1:9" x14ac:dyDescent="0.3">
      <c r="A52" s="1" t="s">
        <v>8</v>
      </c>
      <c r="B52" s="13">
        <f t="shared" ref="B52:H52" si="31">B43</f>
        <v>3</v>
      </c>
      <c r="C52" s="13">
        <f t="shared" si="31"/>
        <v>0</v>
      </c>
      <c r="D52" s="13">
        <f t="shared" si="31"/>
        <v>1</v>
      </c>
      <c r="E52" s="13">
        <f t="shared" si="31"/>
        <v>6.2111357590488581E-7</v>
      </c>
      <c r="F52" s="13">
        <f t="shared" si="31"/>
        <v>0</v>
      </c>
      <c r="G52" s="13">
        <f t="shared" si="31"/>
        <v>0</v>
      </c>
      <c r="H52" s="13">
        <f t="shared" si="31"/>
        <v>1</v>
      </c>
      <c r="I52" s="1">
        <v>0</v>
      </c>
    </row>
    <row r="53" spans="1:9" x14ac:dyDescent="0.3">
      <c r="A53" s="1" t="s">
        <v>19</v>
      </c>
      <c r="B53" s="13">
        <f t="shared" ref="B53:H53" si="32">B44</f>
        <v>2.4285526531953341</v>
      </c>
      <c r="C53" s="13">
        <f t="shared" si="32"/>
        <v>0</v>
      </c>
      <c r="D53" s="13">
        <f t="shared" si="32"/>
        <v>0</v>
      </c>
      <c r="E53" s="17">
        <f t="shared" si="32"/>
        <v>0.28571224491253633</v>
      </c>
      <c r="F53" s="13">
        <f t="shared" si="32"/>
        <v>0</v>
      </c>
      <c r="G53" s="13">
        <f t="shared" si="32"/>
        <v>1</v>
      </c>
      <c r="H53" s="13">
        <f t="shared" si="32"/>
        <v>-3.2856908164941676</v>
      </c>
      <c r="I53" s="1">
        <v>0</v>
      </c>
    </row>
    <row r="54" spans="1:9" x14ac:dyDescent="0.3">
      <c r="A54" s="8" t="s">
        <v>15</v>
      </c>
      <c r="B54" s="1">
        <f>-5/7</f>
        <v>-0.7142857142857143</v>
      </c>
      <c r="C54" s="1">
        <v>0</v>
      </c>
      <c r="D54" s="1">
        <v>0</v>
      </c>
      <c r="E54" s="2">
        <f>-1/7</f>
        <v>-0.14285714285714285</v>
      </c>
      <c r="F54" s="1">
        <v>0</v>
      </c>
      <c r="G54" s="1">
        <v>0</v>
      </c>
      <c r="H54" s="1">
        <f>-6/7</f>
        <v>-0.8571428571428571</v>
      </c>
      <c r="I54" s="1">
        <v>1</v>
      </c>
    </row>
    <row r="55" spans="1:9" x14ac:dyDescent="0.3">
      <c r="A55" s="15" t="s">
        <v>16</v>
      </c>
      <c r="B55" s="13">
        <f>B45</f>
        <v>32.142857142857146</v>
      </c>
      <c r="C55" s="13">
        <f t="shared" ref="C55:G55" si="33">C45</f>
        <v>0</v>
      </c>
      <c r="D55" s="13">
        <f t="shared" si="33"/>
        <v>0</v>
      </c>
      <c r="E55" s="13">
        <f t="shared" si="33"/>
        <v>0.42857142857142855</v>
      </c>
      <c r="F55" s="13">
        <f>F45</f>
        <v>0</v>
      </c>
      <c r="G55" s="13">
        <f t="shared" si="33"/>
        <v>0</v>
      </c>
      <c r="H55" s="13">
        <f>H45</f>
        <v>6.5714285714285712</v>
      </c>
      <c r="I55" s="1">
        <v>0</v>
      </c>
    </row>
    <row r="57" spans="1:9" x14ac:dyDescent="0.3">
      <c r="A57" s="1" t="s">
        <v>7</v>
      </c>
      <c r="B57" s="1" t="s">
        <v>6</v>
      </c>
      <c r="C57" s="1" t="s">
        <v>0</v>
      </c>
      <c r="D57" s="1" t="s">
        <v>1</v>
      </c>
      <c r="E57" s="1" t="s">
        <v>2</v>
      </c>
      <c r="F57" s="1" t="s">
        <v>3</v>
      </c>
      <c r="G57" s="1" t="s">
        <v>4</v>
      </c>
      <c r="H57" s="8" t="s">
        <v>5</v>
      </c>
      <c r="I57" s="8" t="s">
        <v>20</v>
      </c>
    </row>
    <row r="58" spans="1:9" x14ac:dyDescent="0.3">
      <c r="A58" s="1" t="s">
        <v>14</v>
      </c>
      <c r="B58" s="1">
        <f t="shared" ref="B58:I58" si="34">B50-B$54/$E$54*$E50</f>
        <v>3</v>
      </c>
      <c r="C58" s="1">
        <f t="shared" si="34"/>
        <v>1</v>
      </c>
      <c r="D58" s="1">
        <f t="shared" si="34"/>
        <v>0</v>
      </c>
      <c r="E58" s="1">
        <f t="shared" si="34"/>
        <v>0</v>
      </c>
      <c r="F58" s="1">
        <f t="shared" si="34"/>
        <v>0</v>
      </c>
      <c r="G58" s="1">
        <f t="shared" si="34"/>
        <v>0</v>
      </c>
      <c r="H58" s="1">
        <f t="shared" si="34"/>
        <v>-1</v>
      </c>
      <c r="I58" s="1">
        <f t="shared" si="34"/>
        <v>1</v>
      </c>
    </row>
    <row r="59" spans="1:9" x14ac:dyDescent="0.3">
      <c r="A59" s="1" t="s">
        <v>9</v>
      </c>
      <c r="B59" s="1">
        <f t="shared" ref="B59:I59" si="35">B51-B$54/$E$54*$E51</f>
        <v>11</v>
      </c>
      <c r="C59" s="1">
        <f t="shared" si="35"/>
        <v>0</v>
      </c>
      <c r="D59" s="1">
        <f t="shared" si="35"/>
        <v>0</v>
      </c>
      <c r="E59" s="1">
        <f t="shared" si="35"/>
        <v>0</v>
      </c>
      <c r="F59" s="1">
        <f t="shared" si="35"/>
        <v>1</v>
      </c>
      <c r="G59" s="1">
        <f t="shared" si="35"/>
        <v>0</v>
      </c>
      <c r="H59" s="1">
        <f t="shared" si="35"/>
        <v>6</v>
      </c>
      <c r="I59" s="1">
        <f t="shared" si="35"/>
        <v>-2</v>
      </c>
    </row>
    <row r="60" spans="1:9" x14ac:dyDescent="0.3">
      <c r="A60" s="1" t="s">
        <v>8</v>
      </c>
      <c r="B60" s="1">
        <f t="shared" ref="B60:H60" si="36">B52-B$54/$E$54*$E52</f>
        <v>2.9999968944321207</v>
      </c>
      <c r="C60" s="1">
        <f t="shared" si="36"/>
        <v>0</v>
      </c>
      <c r="D60" s="1">
        <f t="shared" si="36"/>
        <v>1</v>
      </c>
      <c r="E60" s="1">
        <f t="shared" si="36"/>
        <v>0</v>
      </c>
      <c r="F60" s="1">
        <f t="shared" si="36"/>
        <v>0</v>
      </c>
      <c r="G60" s="1">
        <f t="shared" si="36"/>
        <v>0</v>
      </c>
      <c r="H60" s="1">
        <f t="shared" si="36"/>
        <v>0.99999627331854457</v>
      </c>
      <c r="I60" s="1">
        <f>0</f>
        <v>0</v>
      </c>
    </row>
    <row r="61" spans="1:9" x14ac:dyDescent="0.3">
      <c r="A61" s="1" t="s">
        <v>19</v>
      </c>
      <c r="B61" s="18">
        <f t="shared" ref="B61:D61" si="37">B53-B$54/$E$54*$E53</f>
        <v>0.99999142863265256</v>
      </c>
      <c r="C61" s="18">
        <f t="shared" si="37"/>
        <v>0</v>
      </c>
      <c r="D61" s="18">
        <f t="shared" si="37"/>
        <v>0</v>
      </c>
      <c r="E61" s="18">
        <f>E53-E$54/$E$54*$E53</f>
        <v>0</v>
      </c>
      <c r="F61" s="18">
        <f t="shared" ref="F61:I61" si="38">F53-F$54/$E$54*$E53</f>
        <v>0</v>
      </c>
      <c r="G61" s="18">
        <f t="shared" si="38"/>
        <v>1</v>
      </c>
      <c r="H61" s="18">
        <f t="shared" si="38"/>
        <v>-4.9999642859693854</v>
      </c>
      <c r="I61" s="18">
        <f t="shared" si="38"/>
        <v>1.9999857143877544</v>
      </c>
    </row>
    <row r="62" spans="1:9" x14ac:dyDescent="0.3">
      <c r="A62" s="8" t="s">
        <v>15</v>
      </c>
      <c r="B62" s="1">
        <f>B54/$E$54</f>
        <v>5</v>
      </c>
      <c r="C62" s="1">
        <f t="shared" ref="C62:I62" si="39">C54/$E$54</f>
        <v>0</v>
      </c>
      <c r="D62" s="1">
        <f t="shared" si="39"/>
        <v>0</v>
      </c>
      <c r="E62" s="1">
        <f t="shared" si="39"/>
        <v>1</v>
      </c>
      <c r="F62" s="1">
        <f t="shared" si="39"/>
        <v>0</v>
      </c>
      <c r="G62" s="1">
        <f t="shared" si="39"/>
        <v>0</v>
      </c>
      <c r="H62" s="1">
        <f t="shared" si="39"/>
        <v>6</v>
      </c>
      <c r="I62" s="1">
        <f t="shared" si="39"/>
        <v>-7</v>
      </c>
    </row>
    <row r="63" spans="1:9" x14ac:dyDescent="0.3">
      <c r="B63" s="14">
        <f>(B55-B$54/$E$54*$E55)</f>
        <v>30.000000000000004</v>
      </c>
      <c r="C63" s="14">
        <f t="shared" ref="C63:I63" si="40">(C55-C$54/$E$54*$E55)</f>
        <v>0</v>
      </c>
      <c r="D63" s="14">
        <f t="shared" si="40"/>
        <v>0</v>
      </c>
      <c r="E63" s="14">
        <f t="shared" si="40"/>
        <v>0</v>
      </c>
      <c r="F63" s="14">
        <f t="shared" si="40"/>
        <v>0</v>
      </c>
      <c r="G63" s="14">
        <f t="shared" si="40"/>
        <v>0</v>
      </c>
      <c r="H63" s="14">
        <f t="shared" si="40"/>
        <v>4</v>
      </c>
      <c r="I63" s="14">
        <f t="shared" si="40"/>
        <v>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2024-05-16T16:42:35Z</dcterms:created>
  <dcterms:modified xsi:type="dcterms:W3CDTF">2024-05-17T05:35:00Z</dcterms:modified>
</cp:coreProperties>
</file>