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1 (копия)" sheetId="2" r:id="rId5"/>
  </sheets>
  <definedNames/>
  <calcPr/>
</workbook>
</file>

<file path=xl/sharedStrings.xml><?xml version="1.0" encoding="utf-8"?>
<sst xmlns="http://schemas.openxmlformats.org/spreadsheetml/2006/main" count="152" uniqueCount="45">
  <si>
    <t>I</t>
  </si>
  <si>
    <t>II</t>
  </si>
  <si>
    <t>Вариант 2</t>
  </si>
  <si>
    <t>A</t>
  </si>
  <si>
    <t>a1</t>
  </si>
  <si>
    <t>a2</t>
  </si>
  <si>
    <t>a3</t>
  </si>
  <si>
    <t>c1</t>
  </si>
  <si>
    <t>B</t>
  </si>
  <si>
    <t>b1</t>
  </si>
  <si>
    <t>b2</t>
  </si>
  <si>
    <t>b3</t>
  </si>
  <si>
    <t>c2</t>
  </si>
  <si>
    <t>m1</t>
  </si>
  <si>
    <t>m2</t>
  </si>
  <si>
    <t>m3</t>
  </si>
  <si>
    <t>8*x1+10*x2 -&gt; max</t>
  </si>
  <si>
    <t>Двойственная задача</t>
  </si>
  <si>
    <t>Ограничение</t>
  </si>
  <si>
    <t>15*x1+30*x2&lt;=570</t>
  </si>
  <si>
    <t>570*y1 + 576*y2 + 445*y3 →min</t>
  </si>
  <si>
    <t>15*x1+25*x2&lt;=576</t>
  </si>
  <si>
    <t>15*y1 + 15*y2 + 9*y3  &gt;= 8</t>
  </si>
  <si>
    <t>9*x1+4*x2&lt;=445</t>
  </si>
  <si>
    <t>30*y1 + 25*y2 + 4*y3  &gt;= 10</t>
  </si>
  <si>
    <t>базис</t>
  </si>
  <si>
    <t>x1</t>
  </si>
  <si>
    <t>x2</t>
  </si>
  <si>
    <t>x3</t>
  </si>
  <si>
    <t>x4</t>
  </si>
  <si>
    <t>x5</t>
  </si>
  <si>
    <t>Bi/xi</t>
  </si>
  <si>
    <t>y1</t>
  </si>
  <si>
    <t>y2</t>
  </si>
  <si>
    <t>y3</t>
  </si>
  <si>
    <t>y4</t>
  </si>
  <si>
    <t>y5</t>
  </si>
  <si>
    <t xml:space="preserve">F </t>
  </si>
  <si>
    <t>Не оптимален</t>
  </si>
  <si>
    <t>Оптимален</t>
  </si>
  <si>
    <t>Вариант 1</t>
  </si>
  <si>
    <t>2*x1+5*x2 -&gt; min</t>
  </si>
  <si>
    <t>1*x1+1*x2&gt;=7</t>
  </si>
  <si>
    <t>1*x1+2*x2&lt;=13</t>
  </si>
  <si>
    <t>2*x1+1*x2&lt;=9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</si>
</sst>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2.0"/>
      <color theme="1"/>
      <name val="Arial"/>
    </font>
    <font>
      <sz val="12.0"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  <fill>
      <patternFill patternType="solid">
        <fgColor rgb="FFC0E4F5"/>
        <bgColor rgb="FFC0E4F5"/>
      </patternFill>
    </fill>
    <fill>
      <patternFill patternType="solid">
        <fgColor rgb="FFC1F1C7"/>
        <bgColor rgb="FFC1F1C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5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6" fillId="6" fontId="1" numFmtId="0" xfId="0" applyAlignment="1" applyBorder="1" applyFill="1" applyFont="1">
      <alignment horizontal="center" shrinkToFit="0" vertical="bottom" wrapText="0"/>
    </xf>
    <xf borderId="7" fillId="0" fontId="3" numFmtId="0" xfId="0" applyBorder="1" applyFont="1"/>
    <xf borderId="8" fillId="6" fontId="2" numFmtId="0" xfId="0" applyAlignment="1" applyBorder="1" applyFont="1">
      <alignment horizontal="center" shrinkToFit="0" vertical="bottom" wrapText="0"/>
    </xf>
    <xf borderId="9" fillId="0" fontId="3" numFmtId="0" xfId="0" applyBorder="1" applyFont="1"/>
    <xf borderId="10" fillId="0" fontId="1" numFmtId="0" xfId="0" applyAlignment="1" applyBorder="1" applyFont="1">
      <alignment shrinkToFit="0" vertical="bottom" wrapText="0"/>
    </xf>
    <xf borderId="11" fillId="5" fontId="1" numFmtId="0" xfId="0" applyAlignment="1" applyBorder="1" applyFont="1">
      <alignment shrinkToFit="0" vertical="bottom" wrapText="0"/>
    </xf>
    <xf borderId="1" fillId="7" fontId="1" numFmtId="0" xfId="0" applyAlignment="1" applyBorder="1" applyFill="1" applyFont="1">
      <alignment shrinkToFit="0" vertical="bottom" wrapText="0"/>
    </xf>
    <xf borderId="11" fillId="7" fontId="1" numFmtId="0" xfId="0" applyAlignment="1" applyBorder="1" applyFont="1">
      <alignment shrinkToFit="0" vertical="bottom" wrapText="0"/>
    </xf>
    <xf borderId="6" fillId="5" fontId="1" numFmtId="0" xfId="0" applyAlignment="1" applyBorder="1" applyFont="1">
      <alignment horizontal="center" shrinkToFit="0" vertical="bottom" wrapText="0"/>
    </xf>
    <xf borderId="12" fillId="5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3" fillId="5" fontId="1" numFmtId="0" xfId="0" applyAlignment="1" applyBorder="1" applyFont="1">
      <alignment shrinkToFit="0" vertical="bottom" wrapText="0"/>
    </xf>
    <xf borderId="0" fillId="7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4.38"/>
    <col customWidth="1" min="3" max="3" width="7.75"/>
    <col customWidth="1" min="4" max="4" width="8.75"/>
    <col customWidth="1" min="5" max="5" width="27.38"/>
    <col customWidth="1" min="6" max="6" width="8.75"/>
    <col customWidth="1" min="7" max="7" width="11.0"/>
    <col customWidth="1" min="8" max="8" width="8.75"/>
    <col customWidth="1" min="9" max="9" width="13.5"/>
    <col customWidth="1" min="10" max="10" width="11.13"/>
    <col customWidth="1" min="11" max="12" width="8.75"/>
    <col customWidth="1" min="13" max="13" width="20.63"/>
    <col customWidth="1" min="14" max="15" width="8.75"/>
    <col customWidth="1" min="16" max="16" width="12.13"/>
    <col customWidth="1" min="17" max="26" width="8.75"/>
  </cols>
  <sheetData>
    <row r="1">
      <c r="A1" s="1"/>
      <c r="B1" s="1" t="s">
        <v>0</v>
      </c>
      <c r="C1" s="1" t="s">
        <v>1</v>
      </c>
      <c r="D1" s="1" t="s">
        <v>1</v>
      </c>
      <c r="E1" s="1"/>
      <c r="F1" s="2" t="s">
        <v>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3</v>
      </c>
      <c r="B2" s="4" t="s">
        <v>4</v>
      </c>
      <c r="C2" s="4" t="s">
        <v>5</v>
      </c>
      <c r="D2" s="4" t="s">
        <v>6</v>
      </c>
      <c r="E2" s="5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4">
        <v>15.0</v>
      </c>
      <c r="C3" s="4">
        <v>15.0</v>
      </c>
      <c r="D3" s="4">
        <v>9.0</v>
      </c>
      <c r="E3" s="5">
        <v>8.0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8</v>
      </c>
      <c r="B4" s="4" t="s">
        <v>9</v>
      </c>
      <c r="C4" s="4" t="s">
        <v>10</v>
      </c>
      <c r="D4" s="4" t="s">
        <v>11</v>
      </c>
      <c r="E4" s="5" t="s">
        <v>12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4">
        <v>30.0</v>
      </c>
      <c r="C5" s="4">
        <v>25.0</v>
      </c>
      <c r="D5" s="4">
        <v>4.0</v>
      </c>
      <c r="E5" s="5">
        <v>10.0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6" t="s">
        <v>13</v>
      </c>
      <c r="C6" s="6" t="s">
        <v>14</v>
      </c>
      <c r="D6" s="6" t="s">
        <v>15</v>
      </c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6">
        <v>570.0</v>
      </c>
      <c r="C7" s="6">
        <v>576.0</v>
      </c>
      <c r="D7" s="6">
        <v>445.0</v>
      </c>
      <c r="E7" s="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7" t="s">
        <v>16</v>
      </c>
      <c r="F9" s="3"/>
      <c r="G9" s="3"/>
      <c r="H9" s="3"/>
      <c r="I9" s="3"/>
      <c r="J9" s="3"/>
      <c r="K9" s="8" t="s">
        <v>17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8" t="s">
        <v>18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9" t="s">
        <v>19</v>
      </c>
      <c r="F11" s="3"/>
      <c r="G11" s="3"/>
      <c r="H11" s="3"/>
      <c r="I11" s="3"/>
      <c r="J11" s="9" t="s">
        <v>20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9" t="s">
        <v>21</v>
      </c>
      <c r="F12" s="3"/>
      <c r="G12" s="3"/>
      <c r="H12" s="3"/>
      <c r="I12" s="3"/>
      <c r="J12" s="9" t="s">
        <v>22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9" t="s">
        <v>23</v>
      </c>
      <c r="F13" s="3"/>
      <c r="G13" s="3"/>
      <c r="H13" s="3"/>
      <c r="I13" s="3"/>
      <c r="J13" s="9" t="s">
        <v>24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25</v>
      </c>
      <c r="B15" s="1" t="s">
        <v>8</v>
      </c>
      <c r="C15" s="1" t="s">
        <v>26</v>
      </c>
      <c r="D15" s="10" t="s">
        <v>27</v>
      </c>
      <c r="E15" s="1" t="s">
        <v>28</v>
      </c>
      <c r="F15" s="1" t="s">
        <v>29</v>
      </c>
      <c r="G15" s="11" t="s">
        <v>30</v>
      </c>
      <c r="H15" s="1" t="s">
        <v>31</v>
      </c>
      <c r="I15" s="3"/>
      <c r="J15" s="1"/>
      <c r="K15" s="1" t="s">
        <v>8</v>
      </c>
      <c r="L15" s="10" t="s">
        <v>32</v>
      </c>
      <c r="M15" s="1" t="s">
        <v>33</v>
      </c>
      <c r="N15" s="1" t="s">
        <v>34</v>
      </c>
      <c r="O15" s="11" t="s">
        <v>35</v>
      </c>
      <c r="P15" s="11" t="s">
        <v>36</v>
      </c>
      <c r="Q15" s="1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 t="s">
        <v>28</v>
      </c>
      <c r="B16" s="10">
        <f>B7</f>
        <v>570</v>
      </c>
      <c r="C16" s="10">
        <f>B3</f>
        <v>15</v>
      </c>
      <c r="D16" s="10">
        <f>B5</f>
        <v>30</v>
      </c>
      <c r="E16" s="10">
        <v>1.0</v>
      </c>
      <c r="F16" s="10">
        <v>0.0</v>
      </c>
      <c r="G16" s="12">
        <v>0.0</v>
      </c>
      <c r="H16" s="10">
        <f t="shared" ref="H16:H18" si="2">B16/D16</f>
        <v>19</v>
      </c>
      <c r="I16" s="3"/>
      <c r="J16" s="1" t="s">
        <v>35</v>
      </c>
      <c r="K16" s="1">
        <f>-E3</f>
        <v>-8</v>
      </c>
      <c r="L16" s="10">
        <f t="shared" ref="L16:N16" si="1">-B3</f>
        <v>-15</v>
      </c>
      <c r="M16" s="1">
        <f t="shared" si="1"/>
        <v>-15</v>
      </c>
      <c r="N16" s="1">
        <f t="shared" si="1"/>
        <v>-9</v>
      </c>
      <c r="O16" s="1">
        <v>1.0</v>
      </c>
      <c r="P16" s="13">
        <v>0.0</v>
      </c>
      <c r="Q16" s="1">
        <f t="shared" ref="Q16:Q17" si="4">K16/L16</f>
        <v>0.5333333333</v>
      </c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29</v>
      </c>
      <c r="B17" s="1">
        <f>C7</f>
        <v>576</v>
      </c>
      <c r="C17" s="1">
        <f>C3</f>
        <v>15</v>
      </c>
      <c r="D17" s="10">
        <f>C5</f>
        <v>25</v>
      </c>
      <c r="E17" s="1">
        <v>0.0</v>
      </c>
      <c r="F17" s="1">
        <v>1.0</v>
      </c>
      <c r="G17" s="11">
        <v>0.0</v>
      </c>
      <c r="H17" s="1">
        <f t="shared" si="2"/>
        <v>23.04</v>
      </c>
      <c r="I17" s="3"/>
      <c r="J17" s="10" t="s">
        <v>36</v>
      </c>
      <c r="K17" s="10">
        <f>-E5</f>
        <v>-10</v>
      </c>
      <c r="L17" s="10">
        <f t="shared" ref="L17:N17" si="3">-B5</f>
        <v>-30</v>
      </c>
      <c r="M17" s="10">
        <f t="shared" si="3"/>
        <v>-25</v>
      </c>
      <c r="N17" s="10">
        <f t="shared" si="3"/>
        <v>-4</v>
      </c>
      <c r="O17" s="10">
        <v>0.0</v>
      </c>
      <c r="P17" s="12">
        <v>1.0</v>
      </c>
      <c r="Q17" s="10">
        <f t="shared" si="4"/>
        <v>0.3333333333</v>
      </c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30</v>
      </c>
      <c r="B18" s="1">
        <f>D7</f>
        <v>445</v>
      </c>
      <c r="C18" s="1">
        <f>D3</f>
        <v>9</v>
      </c>
      <c r="D18" s="10">
        <f>D5</f>
        <v>4</v>
      </c>
      <c r="E18" s="1">
        <v>0.0</v>
      </c>
      <c r="F18" s="1">
        <v>0.0</v>
      </c>
      <c r="G18" s="11">
        <v>1.0</v>
      </c>
      <c r="H18" s="14">
        <f t="shared" si="2"/>
        <v>111.25</v>
      </c>
      <c r="I18" s="3"/>
      <c r="J18" s="1" t="s">
        <v>37</v>
      </c>
      <c r="K18" s="1">
        <v>0.0</v>
      </c>
      <c r="L18" s="10">
        <f t="shared" ref="L18:N18" si="5">-B7</f>
        <v>-570</v>
      </c>
      <c r="M18" s="1">
        <f t="shared" si="5"/>
        <v>-576</v>
      </c>
      <c r="N18" s="1">
        <f t="shared" si="5"/>
        <v>-445</v>
      </c>
      <c r="O18" s="1">
        <v>0.0</v>
      </c>
      <c r="P18" s="11">
        <v>0.0</v>
      </c>
      <c r="Q18" s="1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37</v>
      </c>
      <c r="B19" s="1">
        <v>0.0</v>
      </c>
      <c r="C19" s="1">
        <f>-E3</f>
        <v>-8</v>
      </c>
      <c r="D19" s="10">
        <f>-E5</f>
        <v>-10</v>
      </c>
      <c r="E19" s="1">
        <v>0.0</v>
      </c>
      <c r="F19" s="1">
        <v>0.0</v>
      </c>
      <c r="G19" s="11">
        <v>0.0</v>
      </c>
      <c r="H19" s="15">
        <v>0.0</v>
      </c>
      <c r="I19" s="3"/>
      <c r="J19" s="16" t="s">
        <v>38</v>
      </c>
      <c r="K19" s="17"/>
      <c r="L19" s="3"/>
      <c r="M19" s="3"/>
      <c r="N19" s="3"/>
      <c r="O19" s="3"/>
      <c r="P19" s="3"/>
      <c r="Q19" s="9"/>
      <c r="R19" s="3"/>
      <c r="S19" s="3"/>
      <c r="T19" s="3"/>
      <c r="U19" s="3"/>
      <c r="V19" s="3"/>
      <c r="W19" s="3"/>
      <c r="X19" s="3"/>
      <c r="Y19" s="3"/>
      <c r="Z19" s="3"/>
    </row>
    <row r="20">
      <c r="A20" s="18" t="s">
        <v>38</v>
      </c>
      <c r="B20" s="1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/>
      <c r="B21" s="1" t="s">
        <v>8</v>
      </c>
      <c r="C21" s="10" t="s">
        <v>26</v>
      </c>
      <c r="D21" s="1" t="s">
        <v>27</v>
      </c>
      <c r="E21" s="1" t="s">
        <v>28</v>
      </c>
      <c r="F21" s="1" t="s">
        <v>29</v>
      </c>
      <c r="G21" s="1" t="s">
        <v>30</v>
      </c>
      <c r="H21" s="1" t="s">
        <v>31</v>
      </c>
      <c r="I21" s="3"/>
      <c r="J21" s="1"/>
      <c r="K21" s="1" t="s">
        <v>8</v>
      </c>
      <c r="L21" s="1" t="s">
        <v>32</v>
      </c>
      <c r="M21" s="10" t="s">
        <v>33</v>
      </c>
      <c r="N21" s="1" t="s">
        <v>34</v>
      </c>
      <c r="O21" s="1" t="s">
        <v>35</v>
      </c>
      <c r="P21" s="11" t="s">
        <v>36</v>
      </c>
      <c r="Q21" s="1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0" t="s">
        <v>27</v>
      </c>
      <c r="B22" s="1">
        <f t="shared" ref="B22:G22" si="6">B16/$D$16</f>
        <v>19</v>
      </c>
      <c r="C22" s="10">
        <f t="shared" si="6"/>
        <v>0.5</v>
      </c>
      <c r="D22" s="1">
        <f t="shared" si="6"/>
        <v>1</v>
      </c>
      <c r="E22" s="1">
        <f t="shared" si="6"/>
        <v>0.03333333333</v>
      </c>
      <c r="F22" s="1">
        <f t="shared" si="6"/>
        <v>0</v>
      </c>
      <c r="G22" s="1">
        <f t="shared" si="6"/>
        <v>0</v>
      </c>
      <c r="H22" s="20">
        <f t="shared" ref="H22:H24" si="9">B22/C22</f>
        <v>38</v>
      </c>
      <c r="I22" s="3"/>
      <c r="J22" s="10" t="s">
        <v>35</v>
      </c>
      <c r="K22" s="10">
        <f t="shared" ref="K22:P22" si="7">K16-K23*$L$16</f>
        <v>-3</v>
      </c>
      <c r="L22" s="10">
        <f t="shared" si="7"/>
        <v>0</v>
      </c>
      <c r="M22" s="10">
        <f t="shared" si="7"/>
        <v>-2.5</v>
      </c>
      <c r="N22" s="10">
        <f t="shared" si="7"/>
        <v>-7</v>
      </c>
      <c r="O22" s="10">
        <f t="shared" si="7"/>
        <v>1</v>
      </c>
      <c r="P22" s="10">
        <f t="shared" si="7"/>
        <v>-0.5</v>
      </c>
      <c r="Q22" s="10">
        <f t="shared" ref="Q22:Q23" si="11">K22/N22</f>
        <v>0.4285714286</v>
      </c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0" t="s">
        <v>29</v>
      </c>
      <c r="B23" s="10">
        <f t="shared" ref="B23:G23" si="8">B17-B22*$D$17</f>
        <v>101</v>
      </c>
      <c r="C23" s="10">
        <f t="shared" si="8"/>
        <v>2.5</v>
      </c>
      <c r="D23" s="10">
        <f t="shared" si="8"/>
        <v>0</v>
      </c>
      <c r="E23" s="10">
        <f t="shared" si="8"/>
        <v>-0.8333333333</v>
      </c>
      <c r="F23" s="10">
        <f t="shared" si="8"/>
        <v>1</v>
      </c>
      <c r="G23" s="10">
        <f t="shared" si="8"/>
        <v>0</v>
      </c>
      <c r="H23" s="21">
        <f t="shared" si="9"/>
        <v>40.4</v>
      </c>
      <c r="I23" s="3"/>
      <c r="J23" s="1" t="s">
        <v>32</v>
      </c>
      <c r="K23" s="1">
        <f t="shared" ref="K23:P23" si="10">K17/$L$17</f>
        <v>0.3333333333</v>
      </c>
      <c r="L23" s="1">
        <f t="shared" si="10"/>
        <v>1</v>
      </c>
      <c r="M23" s="10">
        <f t="shared" si="10"/>
        <v>0.8333333333</v>
      </c>
      <c r="N23" s="1">
        <f t="shared" si="10"/>
        <v>0.1333333333</v>
      </c>
      <c r="O23" s="1">
        <f t="shared" si="10"/>
        <v>0</v>
      </c>
      <c r="P23" s="11">
        <f t="shared" si="10"/>
        <v>-0.03333333333</v>
      </c>
      <c r="Q23" s="1">
        <f t="shared" si="11"/>
        <v>2.5</v>
      </c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 t="s">
        <v>30</v>
      </c>
      <c r="B24" s="1">
        <f t="shared" ref="B24:G24" si="12">B18-B22*$D$18</f>
        <v>369</v>
      </c>
      <c r="C24" s="10">
        <f t="shared" si="12"/>
        <v>7</v>
      </c>
      <c r="D24" s="1">
        <f t="shared" si="12"/>
        <v>0</v>
      </c>
      <c r="E24" s="1">
        <f t="shared" si="12"/>
        <v>-0.1333333333</v>
      </c>
      <c r="F24" s="1">
        <f t="shared" si="12"/>
        <v>0</v>
      </c>
      <c r="G24" s="1">
        <f t="shared" si="12"/>
        <v>1</v>
      </c>
      <c r="H24" s="20">
        <f t="shared" si="9"/>
        <v>52.71428571</v>
      </c>
      <c r="I24" s="3"/>
      <c r="J24" s="1" t="s">
        <v>37</v>
      </c>
      <c r="K24" s="1">
        <f t="shared" ref="K24:P24" si="13">K18-$L$18*K23</f>
        <v>190</v>
      </c>
      <c r="L24" s="1">
        <f t="shared" si="13"/>
        <v>0</v>
      </c>
      <c r="M24" s="10">
        <f t="shared" si="13"/>
        <v>-101</v>
      </c>
      <c r="N24" s="1">
        <f t="shared" si="13"/>
        <v>-369</v>
      </c>
      <c r="O24" s="1">
        <f t="shared" si="13"/>
        <v>0</v>
      </c>
      <c r="P24" s="1">
        <f t="shared" si="13"/>
        <v>-19</v>
      </c>
      <c r="Q24" s="1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 t="s">
        <v>37</v>
      </c>
      <c r="B25" s="1">
        <f t="shared" ref="B25:G25" si="14">B19+ABS($D$19)*B22</f>
        <v>190</v>
      </c>
      <c r="C25" s="10">
        <f t="shared" si="14"/>
        <v>-3</v>
      </c>
      <c r="D25" s="1">
        <f t="shared" si="14"/>
        <v>0</v>
      </c>
      <c r="E25" s="1">
        <f t="shared" si="14"/>
        <v>0.3333333333</v>
      </c>
      <c r="F25" s="1">
        <f t="shared" si="14"/>
        <v>0</v>
      </c>
      <c r="G25" s="1">
        <f t="shared" si="14"/>
        <v>0</v>
      </c>
      <c r="H25" s="1"/>
      <c r="I25" s="3"/>
      <c r="J25" s="16" t="s">
        <v>38</v>
      </c>
      <c r="K25" s="1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 t="s">
        <v>38</v>
      </c>
      <c r="B26" s="1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"/>
      <c r="B27" s="22" t="s">
        <v>8</v>
      </c>
      <c r="C27" s="22" t="s">
        <v>26</v>
      </c>
      <c r="D27" s="22" t="s">
        <v>27</v>
      </c>
      <c r="E27" s="22" t="s">
        <v>28</v>
      </c>
      <c r="F27" s="22" t="s">
        <v>29</v>
      </c>
      <c r="G27" s="22" t="s">
        <v>30</v>
      </c>
      <c r="H27" s="22" t="s">
        <v>31</v>
      </c>
      <c r="I27" s="3"/>
      <c r="J27" s="1"/>
      <c r="K27" s="1" t="s">
        <v>8</v>
      </c>
      <c r="L27" s="1" t="s">
        <v>32</v>
      </c>
      <c r="M27" s="1" t="s">
        <v>33</v>
      </c>
      <c r="N27" s="1" t="s">
        <v>34</v>
      </c>
      <c r="O27" s="1" t="s">
        <v>35</v>
      </c>
      <c r="P27" s="11" t="s">
        <v>36</v>
      </c>
      <c r="Q27" s="1"/>
      <c r="R27" s="3"/>
      <c r="S27" s="3"/>
      <c r="T27" s="3"/>
      <c r="U27" s="3"/>
      <c r="V27" s="3"/>
      <c r="W27" s="3"/>
      <c r="X27" s="3"/>
      <c r="Y27" s="3"/>
      <c r="Z27" s="3"/>
    </row>
    <row r="28" ht="19.5" customHeight="1">
      <c r="A28" s="23" t="s">
        <v>27</v>
      </c>
      <c r="B28" s="22">
        <f t="shared" ref="B28:G28" si="15">B22-$C$22*B29</f>
        <v>-1.2</v>
      </c>
      <c r="C28" s="22">
        <f t="shared" si="15"/>
        <v>0</v>
      </c>
      <c r="D28" s="22">
        <f t="shared" si="15"/>
        <v>1</v>
      </c>
      <c r="E28" s="22">
        <f t="shared" si="15"/>
        <v>0.2</v>
      </c>
      <c r="F28" s="22">
        <f t="shared" si="15"/>
        <v>-0.2</v>
      </c>
      <c r="G28" s="22">
        <f t="shared" si="15"/>
        <v>0</v>
      </c>
      <c r="H28" s="23"/>
      <c r="I28" s="3"/>
      <c r="J28" s="1" t="s">
        <v>33</v>
      </c>
      <c r="K28" s="1">
        <f t="shared" ref="K28:P28" si="16">K22/$M$22</f>
        <v>1.2</v>
      </c>
      <c r="L28" s="1">
        <f t="shared" si="16"/>
        <v>0</v>
      </c>
      <c r="M28" s="1">
        <f t="shared" si="16"/>
        <v>1</v>
      </c>
      <c r="N28" s="1">
        <f t="shared" si="16"/>
        <v>2.8</v>
      </c>
      <c r="O28" s="1">
        <f t="shared" si="16"/>
        <v>-0.4</v>
      </c>
      <c r="P28" s="1">
        <f t="shared" si="16"/>
        <v>0.2</v>
      </c>
      <c r="Q28" s="1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2" t="s">
        <v>26</v>
      </c>
      <c r="B29" s="22">
        <f t="shared" ref="B29:G29" si="17">B23/$C$23</f>
        <v>40.4</v>
      </c>
      <c r="C29" s="22">
        <f t="shared" si="17"/>
        <v>1</v>
      </c>
      <c r="D29" s="22">
        <f t="shared" si="17"/>
        <v>0</v>
      </c>
      <c r="E29" s="22">
        <f t="shared" si="17"/>
        <v>-0.3333333333</v>
      </c>
      <c r="F29" s="22">
        <f t="shared" si="17"/>
        <v>0.4</v>
      </c>
      <c r="G29" s="22">
        <f t="shared" si="17"/>
        <v>0</v>
      </c>
      <c r="H29" s="23"/>
      <c r="I29" s="3"/>
      <c r="J29" s="1" t="s">
        <v>32</v>
      </c>
      <c r="K29" s="1">
        <f t="shared" ref="K29:P29" si="18">K23-K28*$M$23</f>
        <v>-0.6666666667</v>
      </c>
      <c r="L29" s="1">
        <f t="shared" si="18"/>
        <v>1</v>
      </c>
      <c r="M29" s="1">
        <f t="shared" si="18"/>
        <v>0</v>
      </c>
      <c r="N29" s="1">
        <f t="shared" si="18"/>
        <v>-2.2</v>
      </c>
      <c r="O29" s="1">
        <f t="shared" si="18"/>
        <v>0.3333333333</v>
      </c>
      <c r="P29" s="1">
        <f t="shared" si="18"/>
        <v>-0.2</v>
      </c>
      <c r="Q29" s="1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2" t="s">
        <v>30</v>
      </c>
      <c r="B30" s="22">
        <f t="shared" ref="B30:G30" si="19">B24-B29*$C$24</f>
        <v>86.2</v>
      </c>
      <c r="C30" s="22">
        <f t="shared" si="19"/>
        <v>0</v>
      </c>
      <c r="D30" s="22">
        <f t="shared" si="19"/>
        <v>0</v>
      </c>
      <c r="E30" s="22">
        <f t="shared" si="19"/>
        <v>2.2</v>
      </c>
      <c r="F30" s="22">
        <f t="shared" si="19"/>
        <v>-2.8</v>
      </c>
      <c r="G30" s="22">
        <f t="shared" si="19"/>
        <v>1</v>
      </c>
      <c r="H30" s="23"/>
      <c r="I30" s="3"/>
      <c r="J30" s="1" t="s">
        <v>37</v>
      </c>
      <c r="K30" s="1">
        <f t="shared" ref="K30:P30" si="20">K24-$M$24*K28</f>
        <v>311.2</v>
      </c>
      <c r="L30" s="1">
        <f t="shared" si="20"/>
        <v>0</v>
      </c>
      <c r="M30" s="1">
        <f t="shared" si="20"/>
        <v>0</v>
      </c>
      <c r="N30" s="1">
        <f t="shared" si="20"/>
        <v>-86.2</v>
      </c>
      <c r="O30" s="1">
        <f t="shared" si="20"/>
        <v>-40.4</v>
      </c>
      <c r="P30" s="1">
        <f t="shared" si="20"/>
        <v>1.2</v>
      </c>
      <c r="Q30" s="1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 t="s">
        <v>37</v>
      </c>
      <c r="B31" s="22">
        <f t="shared" ref="B31:G31" si="21">B25+B29*ABS($C$25)</f>
        <v>311.2</v>
      </c>
      <c r="C31" s="22">
        <f t="shared" si="21"/>
        <v>0</v>
      </c>
      <c r="D31" s="22">
        <f t="shared" si="21"/>
        <v>0</v>
      </c>
      <c r="E31" s="22">
        <f t="shared" si="21"/>
        <v>-0.6666666667</v>
      </c>
      <c r="F31" s="22">
        <f t="shared" si="21"/>
        <v>1.2</v>
      </c>
      <c r="G31" s="22">
        <f t="shared" si="21"/>
        <v>0</v>
      </c>
      <c r="H31" s="22"/>
      <c r="I31" s="3"/>
      <c r="J31" s="24" t="s">
        <v>39</v>
      </c>
      <c r="K31" s="17"/>
      <c r="L31" s="25">
        <f>K29*B7+K28*C7</f>
        <v>311.2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5" t="s">
        <v>39</v>
      </c>
      <c r="B32" s="25">
        <f>B29*E3+E5*B28</f>
        <v>311.2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D12:E12"/>
    <mergeCell ref="D13:E13"/>
    <mergeCell ref="A20:B20"/>
    <mergeCell ref="A26:B26"/>
    <mergeCell ref="J13:M13"/>
    <mergeCell ref="J19:K19"/>
    <mergeCell ref="J25:K25"/>
    <mergeCell ref="J31:K31"/>
    <mergeCell ref="F1:H1"/>
    <mergeCell ref="D9:E9"/>
    <mergeCell ref="K9:M9"/>
    <mergeCell ref="D10:E10"/>
    <mergeCell ref="D11:E11"/>
    <mergeCell ref="J11:M11"/>
    <mergeCell ref="J12:M1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4.38"/>
    <col customWidth="1" min="3" max="3" width="7.75"/>
    <col customWidth="1" min="4" max="4" width="8.75"/>
    <col customWidth="1" min="5" max="5" width="27.38"/>
    <col customWidth="1" min="6" max="6" width="8.75"/>
    <col customWidth="1" min="7" max="7" width="11.0"/>
    <col customWidth="1" min="8" max="8" width="8.75"/>
    <col customWidth="1" min="9" max="9" width="13.5"/>
    <col customWidth="1" min="10" max="10" width="11.13"/>
    <col customWidth="1" min="11" max="12" width="8.75"/>
    <col customWidth="1" min="13" max="13" width="20.63"/>
    <col customWidth="1" min="14" max="15" width="8.75"/>
    <col customWidth="1" min="16" max="16" width="12.13"/>
    <col customWidth="1" min="17" max="26" width="8.75"/>
  </cols>
  <sheetData>
    <row r="1">
      <c r="A1" s="1"/>
      <c r="B1" s="1" t="s">
        <v>0</v>
      </c>
      <c r="C1" s="1" t="s">
        <v>1</v>
      </c>
      <c r="D1" s="1" t="s">
        <v>1</v>
      </c>
      <c r="E1" s="1"/>
      <c r="F1" s="26" t="s">
        <v>40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3</v>
      </c>
      <c r="B2" s="4" t="s">
        <v>4</v>
      </c>
      <c r="C2" s="4" t="s">
        <v>5</v>
      </c>
      <c r="D2" s="4" t="s">
        <v>6</v>
      </c>
      <c r="E2" s="5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27">
        <v>1.0</v>
      </c>
      <c r="C3" s="27">
        <v>1.0</v>
      </c>
      <c r="D3" s="27">
        <v>2.0</v>
      </c>
      <c r="E3" s="28">
        <v>2.0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8</v>
      </c>
      <c r="B4" s="4" t="s">
        <v>9</v>
      </c>
      <c r="C4" s="4" t="s">
        <v>10</v>
      </c>
      <c r="D4" s="4" t="s">
        <v>11</v>
      </c>
      <c r="E4" s="5" t="s">
        <v>12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27">
        <v>1.0</v>
      </c>
      <c r="C5" s="27">
        <v>2.0</v>
      </c>
      <c r="D5" s="27">
        <v>1.0</v>
      </c>
      <c r="E5" s="28">
        <v>5.0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6" t="s">
        <v>13</v>
      </c>
      <c r="C6" s="6" t="s">
        <v>14</v>
      </c>
      <c r="D6" s="6" t="s">
        <v>15</v>
      </c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29">
        <v>7.0</v>
      </c>
      <c r="C7" s="29">
        <v>13.0</v>
      </c>
      <c r="D7" s="29">
        <v>9.0</v>
      </c>
      <c r="E7" s="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0" t="s">
        <v>41</v>
      </c>
      <c r="F9" s="3"/>
      <c r="G9" s="3"/>
      <c r="H9" s="3"/>
      <c r="I9" s="3"/>
      <c r="J9" s="3"/>
      <c r="K9" s="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8" t="s">
        <v>18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1" t="s">
        <v>42</v>
      </c>
      <c r="F11" s="3"/>
      <c r="G11" s="3"/>
      <c r="H11" s="3"/>
      <c r="I11" s="3"/>
      <c r="J11" s="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1" t="s">
        <v>43</v>
      </c>
      <c r="F12" s="3"/>
      <c r="G12" s="3"/>
      <c r="H12" s="3"/>
      <c r="I12" s="3"/>
      <c r="J12" s="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1" t="s">
        <v>44</v>
      </c>
      <c r="F13" s="3"/>
      <c r="G13" s="3"/>
      <c r="H13" s="3"/>
      <c r="I13" s="3"/>
      <c r="J13" s="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25</v>
      </c>
      <c r="B15" s="1" t="s">
        <v>8</v>
      </c>
      <c r="C15" s="1" t="s">
        <v>26</v>
      </c>
      <c r="D15" s="10" t="s">
        <v>27</v>
      </c>
      <c r="E15" s="1" t="s">
        <v>28</v>
      </c>
      <c r="F15" s="1" t="s">
        <v>29</v>
      </c>
      <c r="G15" s="11" t="s">
        <v>30</v>
      </c>
      <c r="H15" s="1" t="s">
        <v>31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 t="s">
        <v>28</v>
      </c>
      <c r="B16" s="10">
        <f>-B7</f>
        <v>-7</v>
      </c>
      <c r="C16" s="10">
        <f>-B3</f>
        <v>-1</v>
      </c>
      <c r="D16" s="10">
        <f>-B5</f>
        <v>-1</v>
      </c>
      <c r="E16" s="10">
        <v>1.0</v>
      </c>
      <c r="F16" s="10">
        <v>0.0</v>
      </c>
      <c r="G16" s="12">
        <v>0.0</v>
      </c>
      <c r="H16" s="10">
        <f t="shared" ref="H16:H18" si="1">B16/D16</f>
        <v>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29</v>
      </c>
      <c r="B17" s="1">
        <f>C7</f>
        <v>13</v>
      </c>
      <c r="C17" s="1">
        <f>C3</f>
        <v>1</v>
      </c>
      <c r="D17" s="10">
        <f>C5</f>
        <v>2</v>
      </c>
      <c r="E17" s="1">
        <v>0.0</v>
      </c>
      <c r="F17" s="1">
        <v>1.0</v>
      </c>
      <c r="G17" s="11">
        <v>0.0</v>
      </c>
      <c r="H17" s="1">
        <f t="shared" si="1"/>
        <v>6.5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30</v>
      </c>
      <c r="B18" s="1">
        <f>D7</f>
        <v>9</v>
      </c>
      <c r="C18" s="1">
        <f>D3</f>
        <v>2</v>
      </c>
      <c r="D18" s="10">
        <f>D5</f>
        <v>1</v>
      </c>
      <c r="E18" s="1">
        <v>0.0</v>
      </c>
      <c r="F18" s="1">
        <v>0.0</v>
      </c>
      <c r="G18" s="11">
        <v>1.0</v>
      </c>
      <c r="H18" s="14">
        <f t="shared" si="1"/>
        <v>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37</v>
      </c>
      <c r="B19" s="1">
        <v>0.0</v>
      </c>
      <c r="C19" s="1">
        <f>-E3</f>
        <v>-2</v>
      </c>
      <c r="D19" s="10">
        <f>-E5</f>
        <v>-5</v>
      </c>
      <c r="E19" s="1">
        <v>0.0</v>
      </c>
      <c r="F19" s="1">
        <v>0.0</v>
      </c>
      <c r="G19" s="11">
        <v>0.0</v>
      </c>
      <c r="H19" s="15">
        <v>0.0</v>
      </c>
      <c r="I19" s="3"/>
      <c r="J19" s="9"/>
      <c r="L19" s="3"/>
      <c r="M19" s="3"/>
      <c r="N19" s="3"/>
      <c r="O19" s="3"/>
      <c r="P19" s="3"/>
      <c r="Q19" s="9"/>
      <c r="R19" s="3"/>
      <c r="S19" s="3"/>
      <c r="T19" s="3"/>
      <c r="U19" s="3"/>
      <c r="V19" s="3"/>
      <c r="W19" s="3"/>
      <c r="X19" s="3"/>
      <c r="Y19" s="3"/>
      <c r="Z19" s="3"/>
    </row>
    <row r="20">
      <c r="A20" s="18" t="s">
        <v>38</v>
      </c>
      <c r="B20" s="1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/>
      <c r="B21" s="1" t="s">
        <v>8</v>
      </c>
      <c r="C21" s="10" t="s">
        <v>26</v>
      </c>
      <c r="D21" s="1" t="s">
        <v>27</v>
      </c>
      <c r="E21" s="1" t="s">
        <v>28</v>
      </c>
      <c r="F21" s="1" t="s">
        <v>29</v>
      </c>
      <c r="G21" s="1" t="s">
        <v>30</v>
      </c>
      <c r="H21" s="1" t="s">
        <v>31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0" t="s">
        <v>27</v>
      </c>
      <c r="B22" s="1">
        <f t="shared" ref="B22:G22" si="2">B16/$D$16</f>
        <v>7</v>
      </c>
      <c r="C22" s="10">
        <f t="shared" si="2"/>
        <v>1</v>
      </c>
      <c r="D22" s="1">
        <f t="shared" si="2"/>
        <v>1</v>
      </c>
      <c r="E22" s="1">
        <f t="shared" si="2"/>
        <v>-1</v>
      </c>
      <c r="F22" s="1">
        <f t="shared" si="2"/>
        <v>0</v>
      </c>
      <c r="G22" s="1">
        <f t="shared" si="2"/>
        <v>0</v>
      </c>
      <c r="H22" s="20">
        <f t="shared" ref="H22:H24" si="4">B22/C22</f>
        <v>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0" t="s">
        <v>29</v>
      </c>
      <c r="B23" s="10">
        <f t="shared" ref="B23:G23" si="3">B17-B22*$D$17</f>
        <v>-1</v>
      </c>
      <c r="C23" s="10">
        <f t="shared" si="3"/>
        <v>-1</v>
      </c>
      <c r="D23" s="10">
        <f t="shared" si="3"/>
        <v>0</v>
      </c>
      <c r="E23" s="10">
        <f t="shared" si="3"/>
        <v>2</v>
      </c>
      <c r="F23" s="10">
        <f t="shared" si="3"/>
        <v>1</v>
      </c>
      <c r="G23" s="10">
        <f t="shared" si="3"/>
        <v>0</v>
      </c>
      <c r="H23" s="21">
        <f t="shared" si="4"/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 t="s">
        <v>30</v>
      </c>
      <c r="B24" s="1">
        <f t="shared" ref="B24:G24" si="5">B18-B22*$D$18</f>
        <v>2</v>
      </c>
      <c r="C24" s="10">
        <f t="shared" si="5"/>
        <v>1</v>
      </c>
      <c r="D24" s="1">
        <f t="shared" si="5"/>
        <v>0</v>
      </c>
      <c r="E24" s="1">
        <f t="shared" si="5"/>
        <v>1</v>
      </c>
      <c r="F24" s="1">
        <f t="shared" si="5"/>
        <v>0</v>
      </c>
      <c r="G24" s="1">
        <f t="shared" si="5"/>
        <v>1</v>
      </c>
      <c r="H24" s="20">
        <f t="shared" si="4"/>
        <v>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 t="s">
        <v>37</v>
      </c>
      <c r="B25" s="1">
        <f t="shared" ref="B25:G25" si="6">B19+ABS($D$19)*B22</f>
        <v>35</v>
      </c>
      <c r="C25" s="10">
        <f t="shared" si="6"/>
        <v>3</v>
      </c>
      <c r="D25" s="1">
        <f t="shared" si="6"/>
        <v>0</v>
      </c>
      <c r="E25" s="1">
        <f t="shared" si="6"/>
        <v>-5</v>
      </c>
      <c r="F25" s="1">
        <f t="shared" si="6"/>
        <v>0</v>
      </c>
      <c r="G25" s="1">
        <f t="shared" si="6"/>
        <v>0</v>
      </c>
      <c r="H25" s="1"/>
      <c r="I25" s="3"/>
      <c r="J25" s="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 t="s">
        <v>38</v>
      </c>
      <c r="B26" s="1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"/>
      <c r="B27" s="22" t="s">
        <v>8</v>
      </c>
      <c r="C27" s="22" t="s">
        <v>26</v>
      </c>
      <c r="D27" s="22" t="s">
        <v>27</v>
      </c>
      <c r="E27" s="22" t="s">
        <v>28</v>
      </c>
      <c r="F27" s="22" t="s">
        <v>29</v>
      </c>
      <c r="G27" s="22" t="s">
        <v>30</v>
      </c>
      <c r="H27" s="22" t="s">
        <v>31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9.5" customHeight="1">
      <c r="A28" s="23" t="s">
        <v>27</v>
      </c>
      <c r="B28" s="22">
        <f t="shared" ref="B28:G28" si="7">B22-$C$22*B29</f>
        <v>6</v>
      </c>
      <c r="C28" s="22">
        <f t="shared" si="7"/>
        <v>0</v>
      </c>
      <c r="D28" s="22">
        <f t="shared" si="7"/>
        <v>1</v>
      </c>
      <c r="E28" s="22">
        <f t="shared" si="7"/>
        <v>1</v>
      </c>
      <c r="F28" s="22">
        <f t="shared" si="7"/>
        <v>1</v>
      </c>
      <c r="G28" s="22">
        <f t="shared" si="7"/>
        <v>0</v>
      </c>
      <c r="H28" s="2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2" t="s">
        <v>26</v>
      </c>
      <c r="B29" s="22">
        <f t="shared" ref="B29:G29" si="8">B23/$C$23</f>
        <v>1</v>
      </c>
      <c r="C29" s="22">
        <f t="shared" si="8"/>
        <v>1</v>
      </c>
      <c r="D29" s="22">
        <f t="shared" si="8"/>
        <v>0</v>
      </c>
      <c r="E29" s="22">
        <f t="shared" si="8"/>
        <v>-2</v>
      </c>
      <c r="F29" s="22">
        <f t="shared" si="8"/>
        <v>-1</v>
      </c>
      <c r="G29" s="22">
        <f t="shared" si="8"/>
        <v>0</v>
      </c>
      <c r="H29" s="2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2" t="s">
        <v>30</v>
      </c>
      <c r="B30" s="22">
        <f t="shared" ref="B30:G30" si="9">B24-B29*$C$24</f>
        <v>1</v>
      </c>
      <c r="C30" s="22">
        <f t="shared" si="9"/>
        <v>0</v>
      </c>
      <c r="D30" s="22">
        <f t="shared" si="9"/>
        <v>0</v>
      </c>
      <c r="E30" s="22">
        <f t="shared" si="9"/>
        <v>3</v>
      </c>
      <c r="F30" s="22">
        <f t="shared" si="9"/>
        <v>1</v>
      </c>
      <c r="G30" s="22">
        <f t="shared" si="9"/>
        <v>1</v>
      </c>
      <c r="H30" s="2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 t="s">
        <v>37</v>
      </c>
      <c r="B31" s="22">
        <f t="shared" ref="B31:G31" si="10">B25+B29*ABS($C$25)</f>
        <v>38</v>
      </c>
      <c r="C31" s="22">
        <f t="shared" si="10"/>
        <v>6</v>
      </c>
      <c r="D31" s="22">
        <f t="shared" si="10"/>
        <v>0</v>
      </c>
      <c r="E31" s="22">
        <f t="shared" si="10"/>
        <v>-11</v>
      </c>
      <c r="F31" s="22">
        <f t="shared" si="10"/>
        <v>-3</v>
      </c>
      <c r="G31" s="22">
        <f t="shared" si="10"/>
        <v>0</v>
      </c>
      <c r="H31" s="22"/>
      <c r="I31" s="3"/>
      <c r="J31" s="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2" t="s">
        <v>39</v>
      </c>
      <c r="B32" s="32">
        <f>B29*E3+E5*B28</f>
        <v>32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3"/>
      <c r="B34" s="33"/>
      <c r="C34" s="33"/>
      <c r="D34" s="33"/>
      <c r="E34" s="33"/>
      <c r="F34" s="33"/>
      <c r="G34" s="33"/>
      <c r="H34" s="3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3"/>
      <c r="B35" s="33"/>
      <c r="C35" s="33"/>
      <c r="D35" s="33"/>
      <c r="E35" s="33"/>
      <c r="F35" s="33"/>
      <c r="G35" s="33"/>
      <c r="H35" s="3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3"/>
      <c r="B36" s="33"/>
      <c r="C36" s="33"/>
      <c r="D36" s="33"/>
      <c r="E36" s="33"/>
      <c r="F36" s="33"/>
      <c r="G36" s="33"/>
      <c r="H36" s="3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3"/>
      <c r="B37" s="33"/>
      <c r="C37" s="33"/>
      <c r="D37" s="33"/>
      <c r="E37" s="33"/>
      <c r="F37" s="33"/>
      <c r="G37" s="33"/>
      <c r="H37" s="3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D12:E12"/>
    <mergeCell ref="D13:E13"/>
    <mergeCell ref="A20:B20"/>
    <mergeCell ref="A26:B26"/>
    <mergeCell ref="J13:M13"/>
    <mergeCell ref="J19:K19"/>
    <mergeCell ref="J25:K25"/>
    <mergeCell ref="J31:K31"/>
    <mergeCell ref="F1:H1"/>
    <mergeCell ref="D9:E9"/>
    <mergeCell ref="K9:M9"/>
    <mergeCell ref="D10:E10"/>
    <mergeCell ref="D11:E11"/>
    <mergeCell ref="J11:M11"/>
    <mergeCell ref="J12:M12"/>
  </mergeCells>
  <printOptions/>
  <pageMargins bottom="0.75" footer="0.0" header="0.0" left="0.7" right="0.7" top="0.75"/>
  <pageSetup paperSize="9" orientation="portrait"/>
  <drawing r:id="rId1"/>
</worksheet>
</file>